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23040" windowHeight="9396"/>
  </bookViews>
  <sheets>
    <sheet name="SUMMARY DASHBOARD" sheetId="12" r:id="rId1"/>
    <sheet name="REG+OCC BY CLASS OCTOBER 2015" sheetId="1" r:id="rId2"/>
    <sheet name="REG+OCC BY CLASS FY 2015-2016" sheetId="2" r:id="rId3"/>
    <sheet name="REG+OCC BY CLASS CY 2015" sheetId="3" r:id="rId4"/>
    <sheet name="REG+OCC BY REGION OCTOBER 2015" sheetId="4" r:id="rId5"/>
    <sheet name="REG+OCC BY REGION FY 2015-2016" sheetId="5" r:id="rId6"/>
    <sheet name="REG+OCC BY REGION CY 2015" sheetId="6" r:id="rId7"/>
    <sheet name="ARR$ OCTOBER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OCTOBER 2015'!$A$1:$W$30</definedName>
    <definedName name="_xlnm.Print_Area" localSheetId="0">'SUMMARY DASHBOARD'!$A$1:$L$47</definedName>
  </definedNames>
  <calcPr calcId="152511"/>
</workbook>
</file>

<file path=xl/calcChain.xml><?xml version="1.0" encoding="utf-8"?>
<calcChain xmlns="http://schemas.openxmlformats.org/spreadsheetml/2006/main">
  <c r="G28" i="12" l="1"/>
  <c r="F28" i="12"/>
  <c r="E28" i="12"/>
  <c r="G27" i="12"/>
  <c r="F27" i="12"/>
  <c r="E27" i="12"/>
  <c r="G26" i="12"/>
  <c r="F26" i="12"/>
  <c r="E26" i="12"/>
  <c r="G22" i="12"/>
  <c r="F22" i="12"/>
  <c r="E22" i="12"/>
  <c r="G21" i="12"/>
  <c r="F21" i="12"/>
  <c r="E21" i="12"/>
  <c r="G17" i="12"/>
  <c r="F17" i="12"/>
  <c r="E17" i="12"/>
  <c r="G13" i="12"/>
  <c r="F13" i="12"/>
  <c r="E13" i="12"/>
  <c r="G12" i="12"/>
  <c r="F12" i="12"/>
  <c r="E12" i="12"/>
  <c r="G11" i="12"/>
  <c r="F11" i="12"/>
  <c r="E11" i="12"/>
  <c r="G8" i="12"/>
  <c r="F8" i="12"/>
  <c r="E8" i="12"/>
  <c r="T47" i="6" l="1"/>
  <c r="J47" i="6"/>
  <c r="G47" i="6"/>
  <c r="T46" i="6"/>
  <c r="J46" i="6"/>
  <c r="G46" i="6"/>
  <c r="D46" i="6"/>
  <c r="T45" i="6"/>
  <c r="J45" i="6"/>
  <c r="G45" i="6"/>
  <c r="D45" i="6"/>
  <c r="V35" i="6"/>
  <c r="T35" i="6"/>
  <c r="S35" i="6"/>
  <c r="Q35" i="6"/>
  <c r="P35" i="6"/>
  <c r="J35" i="6"/>
  <c r="I35" i="6"/>
  <c r="K35" i="6" s="1"/>
  <c r="G35" i="6"/>
  <c r="W34" i="6"/>
  <c r="T34" i="6"/>
  <c r="S34" i="6"/>
  <c r="Q34" i="6"/>
  <c r="P34" i="6"/>
  <c r="J34" i="6"/>
  <c r="I34" i="6"/>
  <c r="G34" i="6"/>
  <c r="F34" i="6"/>
  <c r="D34" i="6"/>
  <c r="W33" i="6"/>
  <c r="V33" i="6"/>
  <c r="S33" i="6"/>
  <c r="J33" i="6"/>
  <c r="I33" i="6"/>
  <c r="F33" i="6"/>
  <c r="T47" i="5"/>
  <c r="G47" i="5"/>
  <c r="I46" i="5"/>
  <c r="J46" i="5"/>
  <c r="T45" i="5"/>
  <c r="J45" i="5"/>
  <c r="G45" i="5"/>
  <c r="T44" i="5"/>
  <c r="J44" i="5"/>
  <c r="G44" i="5"/>
  <c r="D44" i="5"/>
  <c r="V35" i="5"/>
  <c r="T35" i="5"/>
  <c r="S35" i="5"/>
  <c r="Q35" i="5"/>
  <c r="P35" i="5"/>
  <c r="J35" i="5"/>
  <c r="I35" i="5"/>
  <c r="G35" i="5"/>
  <c r="W34" i="5"/>
  <c r="T34" i="5"/>
  <c r="S34" i="5"/>
  <c r="Q34" i="5"/>
  <c r="P34" i="5"/>
  <c r="J34" i="5"/>
  <c r="I34" i="5"/>
  <c r="F34" i="5"/>
  <c r="V33" i="5"/>
  <c r="I33" i="5"/>
  <c r="G47" i="4"/>
  <c r="J47" i="4"/>
  <c r="I46" i="4"/>
  <c r="T46" i="4"/>
  <c r="T45" i="4"/>
  <c r="J45" i="4"/>
  <c r="G45" i="4"/>
  <c r="W44" i="4"/>
  <c r="V44" i="4"/>
  <c r="S44" i="4"/>
  <c r="J44" i="4"/>
  <c r="I44" i="4"/>
  <c r="F44" i="4"/>
  <c r="V35" i="4"/>
  <c r="T35" i="4"/>
  <c r="S35" i="4"/>
  <c r="Q35" i="4"/>
  <c r="P35" i="4"/>
  <c r="I35" i="4"/>
  <c r="G35" i="4"/>
  <c r="W34" i="4"/>
  <c r="T34" i="4"/>
  <c r="S34" i="4"/>
  <c r="Q34" i="4"/>
  <c r="P34" i="4"/>
  <c r="J34" i="4"/>
  <c r="I34" i="4"/>
  <c r="G34" i="4"/>
  <c r="F34" i="4"/>
  <c r="W33" i="4"/>
  <c r="V33" i="4"/>
  <c r="T33" i="4"/>
  <c r="S33" i="4"/>
  <c r="Q33" i="4"/>
  <c r="P33" i="4"/>
  <c r="J33" i="4"/>
  <c r="I33" i="4"/>
  <c r="G33" i="4"/>
  <c r="F33" i="4"/>
  <c r="N34" i="6" l="1"/>
  <c r="N35" i="6"/>
  <c r="U35" i="6"/>
  <c r="H34" i="6"/>
  <c r="K34" i="5"/>
  <c r="U34" i="5"/>
  <c r="K46" i="5"/>
  <c r="T37" i="4"/>
  <c r="N34" i="4"/>
  <c r="N35" i="4"/>
  <c r="G43" i="6"/>
  <c r="T43" i="6"/>
  <c r="S37" i="6"/>
  <c r="M34" i="6"/>
  <c r="O34" i="6" s="1"/>
  <c r="R34" i="6"/>
  <c r="M35" i="6"/>
  <c r="O35" i="6" s="1"/>
  <c r="R35" i="6"/>
  <c r="Q45" i="6"/>
  <c r="N45" i="6" s="1"/>
  <c r="W45" i="6"/>
  <c r="Z45" i="6" s="1"/>
  <c r="S46" i="6"/>
  <c r="U46" i="6" s="1"/>
  <c r="W46" i="6"/>
  <c r="Z46" i="6" s="1"/>
  <c r="I47" i="6"/>
  <c r="K47" i="6" s="1"/>
  <c r="Q43" i="6"/>
  <c r="X33" i="6"/>
  <c r="W44" i="6"/>
  <c r="P45" i="6"/>
  <c r="F46" i="6"/>
  <c r="H46" i="6" s="1"/>
  <c r="Q46" i="6"/>
  <c r="N46" i="6" s="1"/>
  <c r="P47" i="6"/>
  <c r="V47" i="6"/>
  <c r="Q47" i="6"/>
  <c r="N47" i="6" s="1"/>
  <c r="J37" i="6"/>
  <c r="U34" i="6"/>
  <c r="I37" i="6"/>
  <c r="K33" i="6"/>
  <c r="P43" i="6"/>
  <c r="I44" i="6"/>
  <c r="F45" i="6"/>
  <c r="H45" i="6" s="1"/>
  <c r="P46" i="6"/>
  <c r="F47" i="6"/>
  <c r="H47" i="6" s="1"/>
  <c r="Z34" i="6"/>
  <c r="P44" i="6"/>
  <c r="V44" i="6"/>
  <c r="S45" i="6"/>
  <c r="U45" i="6" s="1"/>
  <c r="I45" i="6"/>
  <c r="K45" i="6" s="1"/>
  <c r="V45" i="6"/>
  <c r="C47" i="6"/>
  <c r="S47" i="6"/>
  <c r="U47" i="6" s="1"/>
  <c r="K34" i="6"/>
  <c r="D35" i="6"/>
  <c r="D44" i="6"/>
  <c r="D47" i="6"/>
  <c r="Q33" i="6"/>
  <c r="V34" i="6"/>
  <c r="V37" i="6" s="1"/>
  <c r="F35" i="6"/>
  <c r="H35" i="6" s="1"/>
  <c r="W35" i="6"/>
  <c r="Z35" i="6" s="1"/>
  <c r="G44" i="6"/>
  <c r="T44" i="6"/>
  <c r="G33" i="6"/>
  <c r="G37" i="6" s="1"/>
  <c r="P33" i="6"/>
  <c r="T33" i="6"/>
  <c r="T37" i="6" s="1"/>
  <c r="J44" i="6"/>
  <c r="I44" i="5"/>
  <c r="K44" i="5" s="1"/>
  <c r="V44" i="5"/>
  <c r="P45" i="5"/>
  <c r="Q46" i="5"/>
  <c r="G43" i="5"/>
  <c r="T43" i="5"/>
  <c r="P44" i="5"/>
  <c r="F45" i="5"/>
  <c r="H45" i="5" s="1"/>
  <c r="F43" i="5"/>
  <c r="J43" i="5"/>
  <c r="S43" i="5"/>
  <c r="W43" i="5"/>
  <c r="S45" i="5"/>
  <c r="U45" i="5" s="1"/>
  <c r="F46" i="5"/>
  <c r="P47" i="5"/>
  <c r="V47" i="5"/>
  <c r="U35" i="5"/>
  <c r="N34" i="5"/>
  <c r="K35" i="5"/>
  <c r="N35" i="5"/>
  <c r="I37" i="5"/>
  <c r="Q43" i="5"/>
  <c r="M34" i="5"/>
  <c r="R34" i="5"/>
  <c r="M35" i="5"/>
  <c r="R35" i="5"/>
  <c r="F44" i="5"/>
  <c r="H44" i="5" s="1"/>
  <c r="S44" i="5"/>
  <c r="U44" i="5" s="1"/>
  <c r="W44" i="5"/>
  <c r="Z44" i="5" s="1"/>
  <c r="I45" i="5"/>
  <c r="K45" i="5" s="1"/>
  <c r="Q45" i="5"/>
  <c r="N45" i="5" s="1"/>
  <c r="W45" i="5"/>
  <c r="S46" i="5"/>
  <c r="P43" i="5"/>
  <c r="V45" i="5"/>
  <c r="W46" i="5"/>
  <c r="I47" i="5"/>
  <c r="S47" i="5"/>
  <c r="U47" i="5" s="1"/>
  <c r="D35" i="5"/>
  <c r="G46" i="5"/>
  <c r="T46" i="5"/>
  <c r="J47" i="5"/>
  <c r="Q33" i="5"/>
  <c r="V34" i="5"/>
  <c r="F35" i="5"/>
  <c r="H35" i="5" s="1"/>
  <c r="W35" i="5"/>
  <c r="X35" i="5" s="1"/>
  <c r="Q47" i="5"/>
  <c r="N47" i="5" s="1"/>
  <c r="D45" i="5"/>
  <c r="D46" i="5"/>
  <c r="G33" i="5"/>
  <c r="P33" i="5"/>
  <c r="T33" i="5"/>
  <c r="T37" i="5" s="1"/>
  <c r="F33" i="5"/>
  <c r="J33" i="5"/>
  <c r="J37" i="5" s="1"/>
  <c r="S33" i="5"/>
  <c r="W33" i="5"/>
  <c r="X33" i="5" s="1"/>
  <c r="G34" i="5"/>
  <c r="H34" i="5" s="1"/>
  <c r="V46" i="5"/>
  <c r="W45" i="4"/>
  <c r="Q45" i="4"/>
  <c r="N45" i="4" s="1"/>
  <c r="P46" i="4"/>
  <c r="W47" i="4"/>
  <c r="S37" i="4"/>
  <c r="U33" i="4"/>
  <c r="M35" i="4"/>
  <c r="O35" i="4" s="1"/>
  <c r="R35" i="4"/>
  <c r="F45" i="4"/>
  <c r="H45" i="4" s="1"/>
  <c r="I47" i="4"/>
  <c r="K47" i="4" s="1"/>
  <c r="Q47" i="4"/>
  <c r="H33" i="4"/>
  <c r="Q37" i="4"/>
  <c r="N33" i="4"/>
  <c r="X33" i="4"/>
  <c r="M34" i="4"/>
  <c r="R34" i="4"/>
  <c r="I45" i="4"/>
  <c r="K45" i="4" s="1"/>
  <c r="V45" i="4"/>
  <c r="S46" i="4"/>
  <c r="U46" i="4" s="1"/>
  <c r="I37" i="4"/>
  <c r="K33" i="4"/>
  <c r="R33" i="4"/>
  <c r="P37" i="4"/>
  <c r="M33" i="4"/>
  <c r="J43" i="4"/>
  <c r="W43" i="4"/>
  <c r="X44" i="4"/>
  <c r="S45" i="4"/>
  <c r="U45" i="4" s="1"/>
  <c r="Q46" i="4"/>
  <c r="N46" i="4" s="1"/>
  <c r="F47" i="4"/>
  <c r="H47" i="4" s="1"/>
  <c r="S47" i="4"/>
  <c r="P47" i="4"/>
  <c r="C33" i="4"/>
  <c r="Y33" i="4" s="1"/>
  <c r="G37" i="4"/>
  <c r="H34" i="4"/>
  <c r="J37" i="4"/>
  <c r="K34" i="4"/>
  <c r="U35" i="4"/>
  <c r="K44" i="4"/>
  <c r="D33" i="4"/>
  <c r="U34" i="4"/>
  <c r="G46" i="4"/>
  <c r="G44" i="4"/>
  <c r="H44" i="4" s="1"/>
  <c r="T44" i="4"/>
  <c r="U44" i="4" s="1"/>
  <c r="J46" i="4"/>
  <c r="K46" i="4" s="1"/>
  <c r="V34" i="4"/>
  <c r="V37" i="4" s="1"/>
  <c r="F35" i="4"/>
  <c r="H35" i="4" s="1"/>
  <c r="J35" i="4"/>
  <c r="K35" i="4" s="1"/>
  <c r="W35" i="4"/>
  <c r="T47" i="4"/>
  <c r="V46" i="4"/>
  <c r="U37" i="4" l="1"/>
  <c r="N37" i="4"/>
  <c r="O34" i="5"/>
  <c r="N47" i="4"/>
  <c r="G49" i="6"/>
  <c r="E47" i="6"/>
  <c r="K37" i="5"/>
  <c r="Z46" i="5"/>
  <c r="K33" i="5"/>
  <c r="U47" i="4"/>
  <c r="O34" i="4"/>
  <c r="C33" i="6"/>
  <c r="I43" i="6"/>
  <c r="C34" i="6"/>
  <c r="E34" i="6" s="1"/>
  <c r="W43" i="6"/>
  <c r="S44" i="6"/>
  <c r="U44" i="6" s="1"/>
  <c r="D33" i="6"/>
  <c r="X34" i="6"/>
  <c r="W47" i="6"/>
  <c r="Z47" i="6" s="1"/>
  <c r="Q44" i="6"/>
  <c r="N44" i="6" s="1"/>
  <c r="V43" i="6"/>
  <c r="R43" i="6"/>
  <c r="P49" i="6"/>
  <c r="R47" i="6"/>
  <c r="M47" i="6"/>
  <c r="O47" i="6" s="1"/>
  <c r="M45" i="6"/>
  <c r="O45" i="6" s="1"/>
  <c r="R45" i="6"/>
  <c r="K44" i="6"/>
  <c r="C35" i="6"/>
  <c r="F37" i="6"/>
  <c r="H37" i="6" s="1"/>
  <c r="F43" i="6"/>
  <c r="I46" i="6"/>
  <c r="K46" i="6" s="1"/>
  <c r="X44" i="6"/>
  <c r="M46" i="6"/>
  <c r="O46" i="6" s="1"/>
  <c r="R46" i="6"/>
  <c r="K37" i="6"/>
  <c r="W37" i="6"/>
  <c r="H33" i="6"/>
  <c r="J43" i="6"/>
  <c r="J49" i="6" s="1"/>
  <c r="V46" i="6"/>
  <c r="F44" i="6"/>
  <c r="H44" i="6" s="1"/>
  <c r="R33" i="6"/>
  <c r="P37" i="6"/>
  <c r="M33" i="6"/>
  <c r="R44" i="6"/>
  <c r="Y47" i="6"/>
  <c r="Z44" i="6"/>
  <c r="X35" i="6"/>
  <c r="U37" i="6"/>
  <c r="S43" i="6"/>
  <c r="Q37" i="6"/>
  <c r="N37" i="6" s="1"/>
  <c r="N33" i="6"/>
  <c r="X45" i="6"/>
  <c r="N43" i="6"/>
  <c r="Q49" i="6"/>
  <c r="U33" i="6"/>
  <c r="T49" i="6"/>
  <c r="F37" i="5"/>
  <c r="H33" i="5"/>
  <c r="F47" i="5"/>
  <c r="H47" i="5" s="1"/>
  <c r="X46" i="5"/>
  <c r="V43" i="5"/>
  <c r="R43" i="5"/>
  <c r="M43" i="5"/>
  <c r="C47" i="5"/>
  <c r="Y47" i="5" s="1"/>
  <c r="G37" i="5"/>
  <c r="Z35" i="5"/>
  <c r="D33" i="5"/>
  <c r="Z33" i="5" s="1"/>
  <c r="D47" i="5"/>
  <c r="K47" i="5"/>
  <c r="O35" i="5"/>
  <c r="J49" i="5"/>
  <c r="N46" i="5"/>
  <c r="C35" i="5"/>
  <c r="C33" i="5"/>
  <c r="S37" i="5"/>
  <c r="U37" i="5" s="1"/>
  <c r="U33" i="5"/>
  <c r="R33" i="5"/>
  <c r="P37" i="5"/>
  <c r="M33" i="5"/>
  <c r="Q37" i="5"/>
  <c r="N37" i="5" s="1"/>
  <c r="N33" i="5"/>
  <c r="W47" i="5"/>
  <c r="X47" i="5" s="1"/>
  <c r="P46" i="5"/>
  <c r="P49" i="5" s="1"/>
  <c r="N43" i="5"/>
  <c r="W49" i="5"/>
  <c r="F49" i="5"/>
  <c r="H43" i="5"/>
  <c r="X44" i="5"/>
  <c r="U46" i="5"/>
  <c r="D34" i="5"/>
  <c r="Z34" i="5" s="1"/>
  <c r="T49" i="5"/>
  <c r="W37" i="5"/>
  <c r="X34" i="5"/>
  <c r="C46" i="5"/>
  <c r="E46" i="5" s="1"/>
  <c r="C45" i="5"/>
  <c r="E45" i="5" s="1"/>
  <c r="S49" i="5"/>
  <c r="U43" i="5"/>
  <c r="Q44" i="5"/>
  <c r="N44" i="5" s="1"/>
  <c r="I43" i="5"/>
  <c r="C34" i="5"/>
  <c r="E34" i="5" s="1"/>
  <c r="X45" i="5"/>
  <c r="R47" i="5"/>
  <c r="M47" i="5"/>
  <c r="O47" i="5" s="1"/>
  <c r="M44" i="5"/>
  <c r="M45" i="5"/>
  <c r="O45" i="5" s="1"/>
  <c r="R45" i="5"/>
  <c r="Z45" i="5"/>
  <c r="V37" i="5"/>
  <c r="H46" i="5"/>
  <c r="G49" i="5"/>
  <c r="F46" i="4"/>
  <c r="H46" i="4" s="1"/>
  <c r="C44" i="4"/>
  <c r="D43" i="4"/>
  <c r="C34" i="4"/>
  <c r="D44" i="4"/>
  <c r="Z44" i="4" s="1"/>
  <c r="V47" i="4"/>
  <c r="P45" i="4"/>
  <c r="Q43" i="4"/>
  <c r="C35" i="4"/>
  <c r="E33" i="4"/>
  <c r="M37" i="4"/>
  <c r="O37" i="4" s="1"/>
  <c r="R37" i="4"/>
  <c r="X45" i="4"/>
  <c r="M46" i="4"/>
  <c r="O46" i="4" s="1"/>
  <c r="R46" i="4"/>
  <c r="C46" i="4"/>
  <c r="Y46" i="4" s="1"/>
  <c r="F43" i="4"/>
  <c r="G43" i="4"/>
  <c r="G49" i="4" s="1"/>
  <c r="W46" i="4"/>
  <c r="Q44" i="4"/>
  <c r="N44" i="4" s="1"/>
  <c r="I43" i="4"/>
  <c r="D35" i="4"/>
  <c r="Z35" i="4" s="1"/>
  <c r="R47" i="4"/>
  <c r="M47" i="4"/>
  <c r="O47" i="4" s="1"/>
  <c r="P43" i="4"/>
  <c r="P44" i="4"/>
  <c r="V43" i="4"/>
  <c r="S43" i="4"/>
  <c r="D46" i="4"/>
  <c r="D34" i="4"/>
  <c r="Z34" i="4" s="1"/>
  <c r="O33" i="4"/>
  <c r="K37" i="4"/>
  <c r="F37" i="4"/>
  <c r="H37" i="4" s="1"/>
  <c r="Z33" i="4"/>
  <c r="J49" i="4"/>
  <c r="W37" i="4"/>
  <c r="X37" i="4" s="1"/>
  <c r="X35" i="4"/>
  <c r="T43" i="4"/>
  <c r="T49" i="4" s="1"/>
  <c r="X34" i="4"/>
  <c r="M44" i="6" l="1"/>
  <c r="O44" i="6" s="1"/>
  <c r="R44" i="5"/>
  <c r="Y34" i="6"/>
  <c r="N49" i="6"/>
  <c r="H49" i="5"/>
  <c r="Y34" i="5"/>
  <c r="Y45" i="5"/>
  <c r="X46" i="6"/>
  <c r="C44" i="6"/>
  <c r="X43" i="6"/>
  <c r="V49" i="6"/>
  <c r="C46" i="6"/>
  <c r="E46" i="6" s="1"/>
  <c r="M37" i="6"/>
  <c r="O37" i="6" s="1"/>
  <c r="R37" i="6"/>
  <c r="F49" i="6"/>
  <c r="H49" i="6" s="1"/>
  <c r="H43" i="6"/>
  <c r="C45" i="6"/>
  <c r="R49" i="6"/>
  <c r="D37" i="6"/>
  <c r="Z33" i="6"/>
  <c r="K43" i="6"/>
  <c r="I49" i="6"/>
  <c r="K49" i="6" s="1"/>
  <c r="S49" i="6"/>
  <c r="U49" i="6" s="1"/>
  <c r="U43" i="6"/>
  <c r="E35" i="6"/>
  <c r="Y35" i="6"/>
  <c r="W49" i="6"/>
  <c r="C43" i="6"/>
  <c r="Y43" i="6" s="1"/>
  <c r="Z37" i="6"/>
  <c r="X47" i="6"/>
  <c r="O33" i="6"/>
  <c r="M43" i="6"/>
  <c r="O43" i="6" s="1"/>
  <c r="D43" i="6"/>
  <c r="D49" i="6" s="1"/>
  <c r="E33" i="6"/>
  <c r="C37" i="6"/>
  <c r="Y33" i="6"/>
  <c r="X37" i="6"/>
  <c r="X43" i="5"/>
  <c r="V49" i="5"/>
  <c r="O44" i="5"/>
  <c r="U49" i="5"/>
  <c r="Q49" i="5"/>
  <c r="N49" i="5" s="1"/>
  <c r="D37" i="5"/>
  <c r="Z37" i="5" s="1"/>
  <c r="H37" i="5"/>
  <c r="E33" i="5"/>
  <c r="C37" i="5"/>
  <c r="E37" i="5" s="1"/>
  <c r="Y33" i="5"/>
  <c r="M49" i="5"/>
  <c r="X37" i="5"/>
  <c r="M46" i="5"/>
  <c r="O46" i="5" s="1"/>
  <c r="R46" i="5"/>
  <c r="M37" i="5"/>
  <c r="O37" i="5" s="1"/>
  <c r="R37" i="5"/>
  <c r="E35" i="5"/>
  <c r="Y35" i="5"/>
  <c r="Z47" i="5"/>
  <c r="O43" i="5"/>
  <c r="Y46" i="5"/>
  <c r="C44" i="5"/>
  <c r="K43" i="5"/>
  <c r="I49" i="5"/>
  <c r="K49" i="5" s="1"/>
  <c r="D43" i="5"/>
  <c r="C43" i="5"/>
  <c r="Y43" i="5" s="1"/>
  <c r="O33" i="5"/>
  <c r="E47" i="5"/>
  <c r="S49" i="4"/>
  <c r="U49" i="4" s="1"/>
  <c r="U43" i="4"/>
  <c r="X43" i="4"/>
  <c r="V49" i="4"/>
  <c r="N43" i="4"/>
  <c r="Q49" i="4"/>
  <c r="N49" i="4" s="1"/>
  <c r="M45" i="4"/>
  <c r="O45" i="4" s="1"/>
  <c r="R45" i="4"/>
  <c r="C43" i="4"/>
  <c r="M44" i="4"/>
  <c r="O44" i="4" s="1"/>
  <c r="R44" i="4"/>
  <c r="R43" i="4"/>
  <c r="P49" i="4"/>
  <c r="M43" i="4"/>
  <c r="C45" i="4"/>
  <c r="D47" i="4"/>
  <c r="Z47" i="4" s="1"/>
  <c r="X47" i="4"/>
  <c r="E44" i="4"/>
  <c r="Y44" i="4"/>
  <c r="D45" i="4"/>
  <c r="Z45" i="4" s="1"/>
  <c r="K43" i="4"/>
  <c r="I49" i="4"/>
  <c r="K49" i="4" s="1"/>
  <c r="E35" i="4"/>
  <c r="Y35" i="4"/>
  <c r="C47" i="4"/>
  <c r="F49" i="4"/>
  <c r="H49" i="4" s="1"/>
  <c r="H43" i="4"/>
  <c r="Z46" i="4"/>
  <c r="W49" i="4"/>
  <c r="Z43" i="4"/>
  <c r="E46" i="4"/>
  <c r="E34" i="4"/>
  <c r="X46" i="4"/>
  <c r="Y34" i="4"/>
  <c r="D37" i="4"/>
  <c r="Z37" i="4" s="1"/>
  <c r="C37" i="4"/>
  <c r="Z49" i="6" l="1"/>
  <c r="Z43" i="6"/>
  <c r="M49" i="6"/>
  <c r="O49" i="6" s="1"/>
  <c r="R49" i="5"/>
  <c r="E47" i="4"/>
  <c r="Y47" i="4"/>
  <c r="D49" i="4"/>
  <c r="Z49" i="4" s="1"/>
  <c r="E37" i="6"/>
  <c r="Y37" i="6"/>
  <c r="E44" i="6"/>
  <c r="Y44" i="6"/>
  <c r="E43" i="6"/>
  <c r="C49" i="6"/>
  <c r="E49" i="6" s="1"/>
  <c r="Y46" i="6"/>
  <c r="E45" i="6"/>
  <c r="Y45" i="6"/>
  <c r="X49" i="6"/>
  <c r="D49" i="5"/>
  <c r="Z49" i="5" s="1"/>
  <c r="Z43" i="5"/>
  <c r="O49" i="5"/>
  <c r="E43" i="5"/>
  <c r="C49" i="5"/>
  <c r="E49" i="5" s="1"/>
  <c r="E44" i="5"/>
  <c r="Y44" i="5"/>
  <c r="X49" i="5"/>
  <c r="Y37" i="5"/>
  <c r="E37" i="4"/>
  <c r="Y37" i="4"/>
  <c r="M49" i="4"/>
  <c r="O49" i="4" s="1"/>
  <c r="R49" i="4"/>
  <c r="E45" i="4"/>
  <c r="Y45" i="4"/>
  <c r="E43" i="4"/>
  <c r="C49" i="4"/>
  <c r="X49" i="4"/>
  <c r="O43" i="4"/>
  <c r="Y43" i="4"/>
  <c r="E49" i="4" l="1"/>
  <c r="Y49" i="4"/>
  <c r="Y49" i="6"/>
  <c r="Y49" i="5"/>
</calcChain>
</file>

<file path=xl/sharedStrings.xml><?xml version="1.0" encoding="utf-8"?>
<sst xmlns="http://schemas.openxmlformats.org/spreadsheetml/2006/main" count="1052" uniqueCount="205">
  <si>
    <t xml:space="preserve">TOTAL </t>
  </si>
  <si>
    <t>%</t>
  </si>
  <si>
    <t>NON</t>
  </si>
  <si>
    <t xml:space="preserve">CHANGE IN </t>
  </si>
  <si>
    <t>ROOM NIGHTS</t>
  </si>
  <si>
    <t>AVERAGE</t>
  </si>
  <si>
    <t>OCTOBER</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</si>
  <si>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</si>
  <si>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</si>
  <si>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</si>
  <si>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</si>
  <si>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</si>
  <si>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</si>
  <si>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</si>
  <si>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</si>
  <si>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</si>
  <si>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</si>
  <si>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</si>
  <si>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</si>
  <si>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</si>
  <si>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</si>
  <si>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</si>
  <si>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</si>
  <si>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</si>
  <si>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</si>
  <si>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</si>
  <si>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FISCAL-2015-2016</t>
  </si>
  <si>
    <t>ROOMS NIGHT</t>
  </si>
  <si>
    <t>AS OF</t>
  </si>
  <si>
    <t>OCTOBER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</si>
  <si>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</si>
  <si>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</si>
  <si>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</si>
  <si>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</si>
  <si>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</si>
  <si>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</si>
  <si>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</si>
  <si>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OCTOBER)</t>
  </si>
  <si>
    <t>REGISTRATIONS AND OCCUPANCY RATE</t>
  </si>
  <si>
    <t>FOR THE MONTH OF OCTOBER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</si>
  <si>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</si>
  <si>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</si>
  <si>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</si>
  <si>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</si>
  <si>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</si>
  <si>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</si>
  <si>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</si>
  <si>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</si>
  <si>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</si>
  <si>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</si>
  <si>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</si>
  <si>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</si>
  <si>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</si>
  <si>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</si>
  <si>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</si>
  <si>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</si>
  <si>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</si>
  <si>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</si>
  <si>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</si>
  <si>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</si>
  <si>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</si>
  <si>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</si>
  <si>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</si>
  <si>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</si>
  <si>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</si>
  <si>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OCTOBER 2015</t>
  </si>
  <si>
    <t>BY REGION AS OF OCTOBER 2015</t>
  </si>
  <si>
    <t>2014</t>
  </si>
  <si>
    <t>1/ Metropolitan Region includes the following municipalities: Bayamón, Cataño, Guaynabo, San Juan and Carolina.</t>
  </si>
  <si>
    <t>2/ Includes Paradores.</t>
  </si>
  <si>
    <t>FISCAL YEAR 2015-2016</t>
  </si>
  <si>
    <t xml:space="preserve"> AS OF OCTOBER 2015</t>
  </si>
  <si>
    <t>16/15</t>
  </si>
  <si>
    <t>BY REGION AS OF OCOTBER 2015</t>
  </si>
  <si>
    <t>BY REGION - OCTOBER 2015</t>
  </si>
  <si>
    <t>Classification by</t>
  </si>
  <si>
    <t>Average Room Rate $</t>
  </si>
  <si>
    <t>CHANGE %</t>
  </si>
  <si>
    <t>Number of Rooms</t>
  </si>
  <si>
    <t>October 2015</t>
  </si>
  <si>
    <t>October 2014</t>
  </si>
  <si>
    <t>Metropolitan</t>
  </si>
  <si>
    <t>Grand Total</t>
  </si>
  <si>
    <t>BY AREA - OCTOBER 2015</t>
  </si>
  <si>
    <t>Area</t>
  </si>
  <si>
    <t>Metro</t>
  </si>
  <si>
    <t>Non Metro</t>
  </si>
  <si>
    <t>PARADORES - OCTOBER 2015</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</si>
  <si>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</si>
  <si>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</si>
  <si>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</si>
  <si>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</si>
  <si>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</si>
  <si>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</si>
  <si>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</si>
  <si>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</si>
  <si>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</si>
  <si>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</si>
  <si>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</si>
  <si>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</si>
  <si>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</si>
  <si>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</si>
  <si>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</si>
  <si>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</si>
  <si>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</si>
  <si>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</si>
  <si>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</si>
  <si>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</si>
  <si>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</si>
  <si>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</si>
  <si>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</si>
  <si>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</si>
  <si>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</si>
  <si>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</si>
  <si>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</si>
  <si>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</si>
  <si>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</si>
  <si>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</si>
  <si>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</si>
  <si>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</si>
  <si>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</si>
  <si>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</si>
  <si>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</si>
  <si>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</si>
  <si>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</si>
  <si>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</si>
  <si>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</si>
  <si>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</si>
  <si>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</si>
  <si>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</si>
  <si>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</si>
  <si>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</si>
  <si>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</si>
  <si>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</si>
  <si>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</si>
  <si>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</si>
  <si>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</si>
  <si>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</si>
  <si>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</si>
  <si>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</si>
  <si>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</si>
  <si>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</si>
  <si>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CALENDAR YEAR 2014 R</t>
  </si>
  <si>
    <t>2014 Jan</t>
  </si>
  <si>
    <t>2014 Feb</t>
  </si>
  <si>
    <t>2014 Mar</t>
  </si>
  <si>
    <t>2014 Apr</t>
  </si>
  <si>
    <t>2014 May</t>
  </si>
  <si>
    <t>2014 Jun</t>
  </si>
  <si>
    <t>PERCENTAGE CHANGE:  CALENDAR YEAR 2015 vs 2014</t>
  </si>
  <si>
    <t>ADR $</t>
  </si>
  <si>
    <t>Jul</t>
  </si>
  <si>
    <t>PRTC MONTHLY STATISTICS REPORT</t>
  </si>
  <si>
    <t>REGISTRATION AND OCCUPANCY SURVEY</t>
  </si>
  <si>
    <t>Occupancy %</t>
  </si>
  <si>
    <t>Total Registrations</t>
  </si>
  <si>
    <t>No-Residentes</t>
  </si>
  <si>
    <t>Residentes</t>
  </si>
  <si>
    <t>CALENDAR YEAR 2015 VS. 2014</t>
  </si>
  <si>
    <t>Rooms Occupied</t>
  </si>
  <si>
    <t>Rooms Available</t>
  </si>
  <si>
    <t>* Sample includes 106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</si>
  <si>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</si>
  <si>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</si>
  <si>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</si>
  <si>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</si>
  <si>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</si>
  <si>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</si>
  <si>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</si>
  <si>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</si>
  <si>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</si>
  <si>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</si>
  <si>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</si>
  <si>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</si>
  <si>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</si>
  <si>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</si>
  <si>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</si>
  <si>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</si>
  <si>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</si>
  <si>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</si>
  <si>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</si>
  <si>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</si>
  <si>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</si>
  <si>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</si>
  <si>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</si>
  <si>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</si>
  <si>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</si>
  <si>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</si>
  <si>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</si>
  <si>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</si>
  <si>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</si>
  <si>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</si>
  <si>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</si>
  <si>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</si>
  <si>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</si>
  <si>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</si>
  <si>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</si>
  <si>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</si>
  <si>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</si>
  <si>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</si>
  <si>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</si>
  <si>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</si>
  <si>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</si>
  <si>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22 de febrero de 2016</t>
  </si>
  <si>
    <t>For the month of October 2015, the occupancy rate continues with  a growing pace, closing at 61.9%.  Total registrations increased 7.3% from 172,988 in 2014 to 185,588 in 2015.  Non-residents exceeded last year by a strong 7.2% and Residents as well with 7.5%.  Total room demand grew 5.9% or 14,083 more rooms sold.  The Average Room Rate (ARR$) for the month present a 3.6% gain with an average selling rate of $134.60 in 2015 vs. $129.87 in 2014.  As for Paradores, the occupancy rate for October 2015 expose a 2.0 points contraction when compared with last year 2014.  On the other hand, total registrations for Paradores shows improvements of 8.7% with 647 additional guests.                                                                                                         Calendar Year 2015 finished off with 2.1 percentage points ahead on its occupancy rate closing at 72.4%.  Total registrations ended with a 3.9% climb from 2,131,071 in 2014 to 2,213,682 in 2015.  Non-residents and Residents registrations exceeded by 5.4% and 1.0% respectively.  Room demand ended positive with a 3.5% rise, meanwhile, room supply remains over 2014 by 0.4%.  The (ARR$) for calendar period 2015 turned out 3.3% beyond 2014, closing at $153.13 vs. $148.26 for a total gain of $4.87.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</si>
</sst>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52" fillId="17" borderId="0" xfId="4" applyFont="1" applyFill="1" applyBorder="1" applyAlignment="1">
      <alignment horizontal="center" vertical="center" wrapText="1"/>
    </xf>
    <xf numFmtId="166" fontId="53" fillId="17" borderId="0" xfId="6" applyNumberFormat="1" applyFont="1" applyFill="1" applyBorder="1" applyAlignment="1">
      <alignment horizontal="center" vertical="center" wrapText="1"/>
    </xf>
    <xf numFmtId="166" fontId="32" fillId="17" borderId="0" xfId="6" applyNumberFormat="1" applyFont="1" applyFill="1" applyBorder="1" applyAlignment="1">
      <alignment horizontal="center" vertical="center" wrapText="1"/>
    </xf>
    <xf numFmtId="165" fontId="54" fillId="17" borderId="0" xfId="6"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45" xfId="4" applyFill="1" applyBorder="1"/>
    <xf numFmtId="0" fontId="49" fillId="17" borderId="0"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58" fillId="17" borderId="154" xfId="4" applyFont="1" applyFill="1" applyBorder="1" applyAlignment="1">
      <alignment horizontal="center" vertical="center" wrapText="1"/>
    </xf>
    <xf numFmtId="0" fontId="0" fillId="17" borderId="0" xfId="0" applyFill="1" applyBorder="1" applyAlignment="1">
      <alignment vertical="center" wrapText="1"/>
    </xf>
    <xf numFmtId="0" fontId="13" fillId="17" borderId="154" xfId="4" applyFill="1" applyBorder="1"/>
    <xf numFmtId="0" fontId="13" fillId="17" borderId="155" xfId="4" applyFill="1" applyBorder="1"/>
    <xf numFmtId="0" fontId="13" fillId="0" borderId="0" xfId="4" applyNumberFormat="1"/>
    <xf numFmtId="0" fontId="49" fillId="0" borderId="0" xfId="4" applyFont="1" applyBorder="1"/>
    <xf numFmtId="0" fontId="61" fillId="0" borderId="143" xfId="4" applyFont="1" applyFill="1" applyBorder="1"/>
    <xf numFmtId="0" fontId="0" fillId="0" borderId="143" xfId="0"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6"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8"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3" fillId="0" borderId="0" xfId="3" applyNumberFormat="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30" fillId="0" borderId="32" xfId="3" applyFont="1" applyBorder="1" applyAlignment="1">
      <alignment horizontal="center" vertic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9"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5" fillId="23" borderId="123" xfId="3" applyFont="1" applyFill="1" applyBorder="1" applyAlignment="1">
      <alignment horizontal="left" vertical="center" wrapText="1"/>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39" fillId="2" borderId="124"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39" fillId="2" borderId="68" xfId="3" applyFont="1" applyFill="1" applyBorder="1" applyAlignment="1">
      <alignment horizontal="center"/>
    </xf>
    <xf numFmtId="0" fontId="39" fillId="2" borderId="0" xfId="3" applyFont="1" applyFill="1" applyAlignment="1">
      <alignment horizontal="center"/>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8" xfId="3" applyFont="1" applyFill="1" applyBorder="1" applyAlignment="1">
      <alignment horizont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4" fillId="25" borderId="138" xfId="4" applyFont="1" applyFill="1" applyBorder="1" applyAlignment="1">
      <alignment wrapText="1"/>
    </xf>
    <xf numFmtId="0" fontId="64" fillId="25" borderId="69" xfId="4" applyFont="1" applyFill="1" applyBorder="1" applyAlignment="1">
      <alignment wrapText="1"/>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7"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OCTOBER </a:t>
            </a:r>
            <a:r>
              <a:rPr lang="en-US"/>
              <a:t>2015</a:t>
            </a:r>
          </a:p>
        </c:rich>
      </c:tx>
      <c:layout>
        <c:manualLayout>
          <c:xMode val="edge"/>
          <c:yMode val="edge"/>
          <c:x val="0.1952709918015974"/>
          <c:y val="4.530769292847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24"/>
          <c:w val="0.73575068100714569"/>
          <c:h val="0.63125609298839902"/>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2015</c:v>
                </c:pt>
                <c:pt idx="1">
                  <c:v>2014</c:v>
                </c:pt>
              </c:numCache>
            </c:numRef>
          </c:cat>
          <c:val>
            <c:numRef>
              <c:f>'SUMMARY DASHBOARD'!$E$8:$F$8</c:f>
              <c:numCache>
                <c:formatCode>0.0%</c:formatCode>
                <c:ptCount val="2"/>
                <c:pt idx="0">
                  <c:v>0.6190447152488463</c:v>
                </c:pt>
                <c:pt idx="1">
                  <c:v>0.59556854151448746</c:v>
                </c:pt>
              </c:numCache>
            </c:numRef>
          </c:val>
          <c:shape val="cylinder"/>
        </c:ser>
        <c:dLbls>
          <c:showLegendKey val="0"/>
          <c:showVal val="0"/>
          <c:showCatName val="0"/>
          <c:showSerName val="0"/>
          <c:showPercent val="0"/>
          <c:showBubbleSize val="0"/>
        </c:dLbls>
        <c:gapWidth val="150"/>
        <c:shape val="box"/>
        <c:axId val="258394624"/>
        <c:axId val="258395184"/>
        <c:axId val="0"/>
      </c:bar3DChart>
      <c:dateAx>
        <c:axId val="25839462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58395184"/>
        <c:crosses val="autoZero"/>
        <c:auto val="0"/>
        <c:lblOffset val="100"/>
        <c:baseTimeUnit val="days"/>
      </c:dateAx>
      <c:valAx>
        <c:axId val="258395184"/>
        <c:scaling>
          <c:orientation val="minMax"/>
          <c:max val="0.70000000000000051"/>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58394624"/>
        <c:crosses val="autoZero"/>
        <c:crossBetween val="between"/>
      </c:valAx>
      <c:spPr>
        <a:noFill/>
        <a:ln w="25400">
          <a:noFill/>
        </a:ln>
      </c:spPr>
    </c:plotArea>
    <c:plotVisOnly val="1"/>
    <c:dispBlanksAs val="gap"/>
    <c:showDLblsOverMax val="0"/>
  </c:chart>
  <c:spPr>
    <a:ln cap="rnd">
      <a:solidFill>
        <a:srgbClr val="4F81BD"/>
      </a:solidFill>
    </a:ln>
    <a:effectLst>
      <a:outerShdw blurRad="76200" dist="508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varyColors val="0"/>
        <c:ser>
          <c:idx val="0"/>
          <c:order val="0"/>
          <c:tx>
            <c:strRef>
              <c:f>'SUMMARY DASHBOARD'!$E$10</c:f>
              <c:strCache>
                <c:ptCount val="1"/>
                <c:pt idx="0">
                  <c:v>2015</c:v>
                </c:pt>
              </c:strCache>
            </c:strRef>
          </c:tx>
          <c:spPr>
            <a:solidFill>
              <a:srgbClr val="00B0F0">
                <a:alpha val="58000"/>
              </a:srgbClr>
            </a:solidFill>
          </c:spPr>
          <c:invertIfNegative val="0"/>
          <c:dLbls>
            <c:dLbl>
              <c:idx val="0"/>
              <c:layout>
                <c:manualLayout>
                  <c:x val="1.1256852387122505E-2"/>
                  <c:y val="1.17048530952563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3859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185588</c:v>
                </c:pt>
                <c:pt idx="1">
                  <c:v>122758</c:v>
                </c:pt>
                <c:pt idx="2">
                  <c:v>62830</c:v>
                </c:pt>
              </c:numCache>
            </c:numRef>
          </c:val>
        </c:ser>
        <c:ser>
          <c:idx val="1"/>
          <c:order val="1"/>
          <c:tx>
            <c:strRef>
              <c:f>'SUMMARY DASHBOARD'!$F$10</c:f>
              <c:strCache>
                <c:ptCount val="1"/>
                <c:pt idx="0">
                  <c:v>2014</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7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632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172988</c:v>
                </c:pt>
                <c:pt idx="1">
                  <c:v>114537</c:v>
                </c:pt>
                <c:pt idx="2">
                  <c:v>58451</c:v>
                </c:pt>
              </c:numCache>
            </c:numRef>
          </c:val>
        </c:ser>
        <c:dLbls>
          <c:showLegendKey val="0"/>
          <c:showVal val="0"/>
          <c:showCatName val="0"/>
          <c:showSerName val="0"/>
          <c:showPercent val="0"/>
          <c:showBubbleSize val="0"/>
        </c:dLbls>
        <c:gapWidth val="150"/>
        <c:shape val="box"/>
        <c:axId val="258183936"/>
        <c:axId val="258184496"/>
        <c:axId val="0"/>
      </c:bar3DChart>
      <c:catAx>
        <c:axId val="258183936"/>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258184496"/>
        <c:crosses val="autoZero"/>
        <c:auto val="1"/>
        <c:lblAlgn val="ctr"/>
        <c:lblOffset val="100"/>
        <c:tickLblSkip val="1"/>
        <c:noMultiLvlLbl val="0"/>
      </c:catAx>
      <c:valAx>
        <c:axId val="258184496"/>
        <c:scaling>
          <c:orientation val="minMax"/>
          <c:max val="25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258183936"/>
        <c:crosses val="autoZero"/>
        <c:crossBetween val="between"/>
        <c:majorUnit val="50000"/>
      </c:valAx>
    </c:plotArea>
    <c:legend>
      <c:legendPos val="r"/>
      <c:layout>
        <c:manualLayout>
          <c:xMode val="edge"/>
          <c:yMode val="edge"/>
          <c:x val="0.86473769892687813"/>
          <c:y val="0.38002378284748389"/>
          <c:w val="0.13042483254261991"/>
          <c:h val="0.19523143719185057"/>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055" l="0.70000000000000062" r="0.70000000000000062" t="0.750000000000010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305"/>
          <c:y val="3.6055957688260303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48"/>
          <c:h val="0.68175250820920108"/>
        </c:manualLayout>
      </c:layout>
      <c:bar3DChart>
        <c:barDir val="col"/>
        <c:grouping val="clustered"/>
        <c:varyColors val="0"/>
        <c:ser>
          <c:idx val="0"/>
          <c:order val="0"/>
          <c:tx>
            <c:strRef>
              <c:f>'SUMMARY DASHBOARD'!$D$26</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DASHBOARD'!$E$25:$F$25</c:f>
              <c:numCache>
                <c:formatCode>0</c:formatCode>
                <c:ptCount val="2"/>
                <c:pt idx="0">
                  <c:v>2015</c:v>
                </c:pt>
                <c:pt idx="1">
                  <c:v>2014</c:v>
                </c:pt>
              </c:numCache>
            </c:numRef>
          </c:cat>
          <c:val>
            <c:numRef>
              <c:f>'SUMMARY DASHBOARD'!$E$26:$F$26</c:f>
              <c:numCache>
                <c:formatCode>#,##0</c:formatCode>
                <c:ptCount val="2"/>
                <c:pt idx="0">
                  <c:v>2213682</c:v>
                </c:pt>
                <c:pt idx="1">
                  <c:v>2131071</c:v>
                </c:pt>
              </c:numCache>
            </c:numRef>
          </c:val>
        </c:ser>
        <c:ser>
          <c:idx val="1"/>
          <c:order val="1"/>
          <c:tx>
            <c:strRef>
              <c:f>'SUMMARY DASHBOARD'!$D$27</c:f>
              <c:strCache>
                <c:ptCount val="1"/>
                <c:pt idx="0">
                  <c:v>No-Residentes</c:v>
                </c:pt>
              </c:strCache>
            </c:strRef>
          </c:tx>
          <c:invertIfNegative val="0"/>
          <c:dLbls>
            <c:dLbl>
              <c:idx val="0"/>
              <c:layout>
                <c:manualLayout>
                  <c:x val="6.9767441860465566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DASHBOARD'!$E$25:$F$25</c:f>
              <c:numCache>
                <c:formatCode>0</c:formatCode>
                <c:ptCount val="2"/>
                <c:pt idx="0">
                  <c:v>2015</c:v>
                </c:pt>
                <c:pt idx="1">
                  <c:v>2014</c:v>
                </c:pt>
              </c:numCache>
            </c:numRef>
          </c:cat>
          <c:val>
            <c:numRef>
              <c:f>'SUMMARY DASHBOARD'!$E$27:$F$27</c:f>
              <c:numCache>
                <c:formatCode>#,##0_);[Red]\(#,##0\)</c:formatCode>
                <c:ptCount val="2"/>
                <c:pt idx="0">
                  <c:v>1481165</c:v>
                </c:pt>
                <c:pt idx="1">
                  <c:v>1405828</c:v>
                </c:pt>
              </c:numCache>
            </c:numRef>
          </c:val>
        </c:ser>
        <c:ser>
          <c:idx val="2"/>
          <c:order val="2"/>
          <c:tx>
            <c:strRef>
              <c:f>'SUMMARY DASHBOARD'!$D$28</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DASHBOARD'!$E$25:$F$25</c:f>
              <c:numCache>
                <c:formatCode>0</c:formatCode>
                <c:ptCount val="2"/>
                <c:pt idx="0">
                  <c:v>2015</c:v>
                </c:pt>
                <c:pt idx="1">
                  <c:v>2014</c:v>
                </c:pt>
              </c:numCache>
            </c:numRef>
          </c:cat>
          <c:val>
            <c:numRef>
              <c:f>'SUMMARY DASHBOARD'!$E$28:$F$28</c:f>
              <c:numCache>
                <c:formatCode>#,##0_);[Red]\(#,##0\)</c:formatCode>
                <c:ptCount val="2"/>
                <c:pt idx="0">
                  <c:v>732517</c:v>
                </c:pt>
                <c:pt idx="1">
                  <c:v>725243</c:v>
                </c:pt>
              </c:numCache>
            </c:numRef>
          </c:val>
        </c:ser>
        <c:dLbls>
          <c:showLegendKey val="0"/>
          <c:showVal val="0"/>
          <c:showCatName val="0"/>
          <c:showSerName val="0"/>
          <c:showPercent val="0"/>
          <c:showBubbleSize val="0"/>
        </c:dLbls>
        <c:gapWidth val="188"/>
        <c:shape val="cylinder"/>
        <c:axId val="312672848"/>
        <c:axId val="312673408"/>
        <c:axId val="0"/>
      </c:bar3DChart>
      <c:dateAx>
        <c:axId val="31267284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12673408"/>
        <c:crosses val="autoZero"/>
        <c:auto val="0"/>
        <c:lblOffset val="100"/>
        <c:baseTimeUnit val="days"/>
      </c:dateAx>
      <c:valAx>
        <c:axId val="312673408"/>
        <c:scaling>
          <c:orientation val="minMax"/>
          <c:max val="3000000"/>
          <c:min val="10000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12672848"/>
        <c:crosses val="autoZero"/>
        <c:crossBetween val="between"/>
        <c:majorUnit val="500000"/>
      </c:valAx>
      <c:spPr>
        <a:noFill/>
        <a:ln w="25400">
          <a:noFill/>
        </a:ln>
      </c:spPr>
    </c:plotArea>
    <c:legend>
      <c:legendPos val="r"/>
      <c:layout>
        <c:manualLayout>
          <c:xMode val="edge"/>
          <c:yMode val="edge"/>
          <c:x val="0.82209556098779391"/>
          <c:y val="0.1406322989420162"/>
          <c:w val="0.1779044390122074"/>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266" l="0.70000000000000062" r="0.70000000000000062" t="0.750000000000002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5"/>
          <c:y val="4.1369906248555979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DASHBOARD'!$D$17</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48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DASHBOARD'!$E$16:$F$16</c:f>
              <c:numCache>
                <c:formatCode>0</c:formatCode>
                <c:ptCount val="2"/>
                <c:pt idx="0">
                  <c:v>2015</c:v>
                </c:pt>
                <c:pt idx="1">
                  <c:v>2014</c:v>
                </c:pt>
              </c:numCache>
            </c:numRef>
          </c:cat>
          <c:val>
            <c:numRef>
              <c:f>'SUMMARY DASHBOARD'!$E$17:$F$17</c:f>
              <c:numCache>
                <c:formatCode>0.0%</c:formatCode>
                <c:ptCount val="2"/>
                <c:pt idx="0">
                  <c:v>0.72362923085622255</c:v>
                </c:pt>
                <c:pt idx="1">
                  <c:v>0.70217072137125092</c:v>
                </c:pt>
              </c:numCache>
            </c:numRef>
          </c:val>
          <c:shape val="pyramid"/>
        </c:ser>
        <c:dLbls>
          <c:showLegendKey val="0"/>
          <c:showVal val="0"/>
          <c:showCatName val="0"/>
          <c:showSerName val="0"/>
          <c:showPercent val="0"/>
          <c:showBubbleSize val="0"/>
        </c:dLbls>
        <c:gapWidth val="198"/>
        <c:gapDepth val="39"/>
        <c:shape val="cone"/>
        <c:axId val="312623136"/>
        <c:axId val="312623696"/>
        <c:axId val="0"/>
      </c:bar3DChart>
      <c:dateAx>
        <c:axId val="31262313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312623696"/>
        <c:crosses val="autoZero"/>
        <c:auto val="0"/>
        <c:lblOffset val="100"/>
        <c:baseTimeUnit val="days"/>
      </c:dateAx>
      <c:valAx>
        <c:axId val="312623696"/>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312623136"/>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289" l="0.70000000000000062" r="0.70000000000000062" t="0.75000000000000289"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848"/>
          <c:w val="0.70046141732283462"/>
          <c:h val="0.68061943495125643"/>
        </c:manualLayout>
      </c:layout>
      <c:bar3DChart>
        <c:barDir val="col"/>
        <c:grouping val="clustered"/>
        <c:varyColors val="0"/>
        <c:ser>
          <c:idx val="0"/>
          <c:order val="0"/>
          <c:tx>
            <c:strRef>
              <c:f>'SUMMARY DASHBOARD'!$D$21</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2015</c:v>
                </c:pt>
                <c:pt idx="1">
                  <c:v>2014</c:v>
                </c:pt>
              </c:numCache>
            </c:numRef>
          </c:cat>
          <c:val>
            <c:numRef>
              <c:f>'SUMMARY DASHBOARD'!$E$21:$F$21</c:f>
              <c:numCache>
                <c:formatCode>#,##0</c:formatCode>
                <c:ptCount val="2"/>
                <c:pt idx="0">
                  <c:v>2969016</c:v>
                </c:pt>
                <c:pt idx="1">
                  <c:v>2868142</c:v>
                </c:pt>
              </c:numCache>
            </c:numRef>
          </c:val>
        </c:ser>
        <c:ser>
          <c:idx val="1"/>
          <c:order val="1"/>
          <c:tx>
            <c:strRef>
              <c:f>'SUMMARY DASHBOARD'!$D$22</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2015</c:v>
                </c:pt>
                <c:pt idx="1">
                  <c:v>2014</c:v>
                </c:pt>
              </c:numCache>
            </c:numRef>
          </c:cat>
          <c:val>
            <c:numRef>
              <c:f>'SUMMARY DASHBOARD'!$E$22:$F$22</c:f>
              <c:numCache>
                <c:formatCode>#,##0_);[Red]\(#,##0\)</c:formatCode>
                <c:ptCount val="2"/>
                <c:pt idx="0">
                  <c:v>4102952</c:v>
                </c:pt>
                <c:pt idx="1">
                  <c:v>4084679</c:v>
                </c:pt>
              </c:numCache>
            </c:numRef>
          </c:val>
        </c:ser>
        <c:dLbls>
          <c:showLegendKey val="0"/>
          <c:showVal val="0"/>
          <c:showCatName val="0"/>
          <c:showSerName val="0"/>
          <c:showPercent val="0"/>
          <c:showBubbleSize val="0"/>
        </c:dLbls>
        <c:gapWidth val="150"/>
        <c:shape val="box"/>
        <c:axId val="313171584"/>
        <c:axId val="313172144"/>
        <c:axId val="0"/>
      </c:bar3DChart>
      <c:dateAx>
        <c:axId val="313171584"/>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313172144"/>
        <c:crosses val="autoZero"/>
        <c:auto val="0"/>
        <c:lblOffset val="100"/>
        <c:baseTimeUnit val="days"/>
      </c:dateAx>
      <c:valAx>
        <c:axId val="313172144"/>
        <c:scaling>
          <c:orientation val="minMax"/>
          <c:max val="500000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313171584"/>
        <c:crosses val="autoZero"/>
        <c:crossBetween val="between"/>
        <c:majorUnit val="1000000"/>
      </c:valAx>
      <c:spPr>
        <a:noFill/>
        <a:ln w="25400">
          <a:noFill/>
        </a:ln>
      </c:spPr>
    </c:plotArea>
    <c:legend>
      <c:legendPos val="r"/>
      <c:layout>
        <c:manualLayout>
          <c:xMode val="edge"/>
          <c:yMode val="edge"/>
          <c:x val="0.85227086614173264"/>
          <c:y val="0.32291672631830287"/>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579437</xdr:colOff>
      <xdr:row>1</xdr:row>
      <xdr:rowOff>134937</xdr:rowOff>
    </xdr:from>
    <xdr:to>
      <xdr:col>11</xdr:col>
      <xdr:colOff>777875</xdr:colOff>
      <xdr:row>10</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579437</xdr:colOff>
      <xdr:row>10</xdr:row>
      <xdr:rowOff>206375</xdr:rowOff>
    </xdr:from>
    <xdr:to>
      <xdr:col>11</xdr:col>
      <xdr:colOff>788988</xdr:colOff>
      <xdr:row>17</xdr:row>
      <xdr:rowOff>63501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547687</xdr:colOff>
      <xdr:row>36</xdr:row>
      <xdr:rowOff>85724</xdr:rowOff>
    </xdr:from>
    <xdr:to>
      <xdr:col>11</xdr:col>
      <xdr:colOff>809624</xdr:colOff>
      <xdr:row>50</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547688</xdr:colOff>
      <xdr:row>45</xdr:row>
      <xdr:rowOff>127000</xdr:rowOff>
    </xdr:from>
    <xdr:ext cx="416589" cy="233205"/>
    <xdr:sp macro="" textlink="">
      <xdr:nvSpPr>
        <xdr:cNvPr id="6" name="TextBox 5"/>
        <xdr:cNvSpPr txBox="1"/>
      </xdr:nvSpPr>
      <xdr:spPr>
        <a:xfrm>
          <a:off x="6635751" y="12374563"/>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1.0%</a:t>
          </a:r>
        </a:p>
      </xdr:txBody>
    </xdr:sp>
    <xdr:clientData/>
  </xdr:oneCellAnchor>
  <xdr:twoCellAnchor>
    <xdr:from>
      <xdr:col>7</xdr:col>
      <xdr:colOff>579438</xdr:colOff>
      <xdr:row>18</xdr:row>
      <xdr:rowOff>7938</xdr:rowOff>
    </xdr:from>
    <xdr:to>
      <xdr:col>11</xdr:col>
      <xdr:colOff>809625</xdr:colOff>
      <xdr:row>24</xdr:row>
      <xdr:rowOff>333376</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25</xdr:row>
      <xdr:rowOff>134940</xdr:rowOff>
    </xdr:from>
    <xdr:to>
      <xdr:col>11</xdr:col>
      <xdr:colOff>801687</xdr:colOff>
      <xdr:row>35</xdr:row>
      <xdr:rowOff>15875</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0.4898</cdr:x>
      <cdr:y>0.47687</cdr:y>
    </cdr:from>
    <cdr:to>
      <cdr:x>0.56916</cdr:x>
      <cdr:y>0.51246</cdr:y>
    </cdr:to>
    <cdr:sp macro="" textlink="">
      <cdr:nvSpPr>
        <cdr:cNvPr id="5" name="Straight Arrow Connector 4"/>
        <cdr:cNvSpPr/>
      </cdr:nvSpPr>
      <cdr:spPr>
        <a:xfrm xmlns:a="http://schemas.openxmlformats.org/drawingml/2006/main" flipV="1">
          <a:off x="1714500" y="1063625"/>
          <a:ext cx="277813" cy="79375"/>
        </a:xfrm>
        <a:prstGeom xmlns:a="http://schemas.openxmlformats.org/drawingml/2006/main" prst="straightConnector1">
          <a:avLst/>
        </a:prstGeom>
        <a:ln xmlns:a="http://schemas.openxmlformats.org/drawingml/2006/main" w="22225">
          <a:solidFill>
            <a:srgbClr val="92D05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0.46258</cdr:x>
      <cdr:y>0.36299</cdr:y>
    </cdr:from>
    <cdr:to>
      <cdr:x>0.5737</cdr:x>
      <cdr:y>0.48399</cdr:y>
    </cdr:to>
    <cdr:sp macro="" textlink="">
      <cdr:nvSpPr>
        <cdr:cNvPr id="6" name="TextBox 5"/>
        <cdr:cNvSpPr txBox="1"/>
      </cdr:nvSpPr>
      <cdr:spPr>
        <a:xfrm xmlns:a="http://schemas.openxmlformats.org/drawingml/2006/main">
          <a:off x="1619249" y="809625"/>
          <a:ext cx="388938" cy="2698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solidFill>
                <a:srgbClr val="92D050"/>
              </a:solidFill>
            </a:rPr>
            <a:t>2.3</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OCTOBER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0.29663</cdr:x>
      <cdr:y>0.39272</cdr:y>
    </cdr:from>
    <cdr:to>
      <cdr:x>0.60417</cdr:x>
      <cdr:y>0.42507</cdr:y>
    </cdr:to>
    <cdr:sp macro="" textlink="">
      <cdr:nvSpPr>
        <cdr:cNvPr id="5" name="Straight Arrow Connector 4"/>
        <cdr:cNvSpPr/>
      </cdr:nvSpPr>
      <cdr:spPr>
        <a:xfrm xmlns:a="http://schemas.openxmlformats.org/drawingml/2006/main" flipV="1">
          <a:off x="1057161" y="895271"/>
          <a:ext cx="1096053" cy="73746"/>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0.40169</cdr:x>
      <cdr:y>0.30626</cdr:y>
    </cdr:from>
    <cdr:to>
      <cdr:x>0.48633</cdr:x>
      <cdr:y>0.38533</cdr:y>
    </cdr:to>
    <cdr:sp macro="" textlink="">
      <cdr:nvSpPr>
        <cdr:cNvPr id="6" name="TextBox 5"/>
        <cdr:cNvSpPr txBox="1"/>
      </cdr:nvSpPr>
      <cdr:spPr>
        <a:xfrm xmlns:a="http://schemas.openxmlformats.org/drawingml/2006/main">
          <a:off x="1431582" y="698171"/>
          <a:ext cx="301652" cy="18025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3.9%</a:t>
          </a:r>
        </a:p>
      </cdr:txBody>
    </cdr:sp>
  </cdr:relSizeAnchor>
  <cdr:relSizeAnchor xmlns:cdr="http://schemas.openxmlformats.org/drawingml/2006/chartDrawing">
    <cdr:from>
      <cdr:x>0.43341</cdr:x>
      <cdr:y>0.47254</cdr:y>
    </cdr:from>
    <cdr:to>
      <cdr:x>0.53031</cdr:x>
      <cdr:y>0.56458</cdr:y>
    </cdr:to>
    <cdr:sp macro="" textlink="">
      <cdr:nvSpPr>
        <cdr:cNvPr id="7" name="TextBox 6"/>
        <cdr:cNvSpPr txBox="1"/>
      </cdr:nvSpPr>
      <cdr:spPr>
        <a:xfrm xmlns:a="http://schemas.openxmlformats.org/drawingml/2006/main">
          <a:off x="1544635" y="1077221"/>
          <a:ext cx="345346" cy="2098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5.4%</a:t>
          </a:r>
        </a:p>
      </cdr:txBody>
    </cdr:sp>
  </cdr:relSizeAnchor>
  <cdr:relSizeAnchor xmlns:cdr="http://schemas.openxmlformats.org/drawingml/2006/chartDrawing">
    <cdr:from>
      <cdr:x>0.3588</cdr:x>
      <cdr:y>0.55779</cdr:y>
    </cdr:from>
    <cdr:to>
      <cdr:x>0.66634</cdr:x>
      <cdr:y>0.59014</cdr:y>
    </cdr:to>
    <cdr:sp macro="" textlink="">
      <cdr:nvSpPr>
        <cdr:cNvPr id="8" name="Straight Arrow Connector 7"/>
        <cdr:cNvSpPr/>
      </cdr:nvSpPr>
      <cdr:spPr>
        <a:xfrm xmlns:a="http://schemas.openxmlformats.org/drawingml/2006/main" flipV="1">
          <a:off x="1278741" y="1271570"/>
          <a:ext cx="1096053" cy="73747"/>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0.41648</cdr:x>
      <cdr:y>0.71882</cdr:y>
    </cdr:from>
    <cdr:to>
      <cdr:x>0.7249</cdr:x>
      <cdr:y>0.73887</cdr:y>
    </cdr:to>
    <cdr:sp macro="" textlink="">
      <cdr:nvSpPr>
        <cdr:cNvPr id="9" name="Straight Arrow Connector 8"/>
        <cdr:cNvSpPr/>
      </cdr:nvSpPr>
      <cdr:spPr>
        <a:xfrm xmlns:a="http://schemas.openxmlformats.org/drawingml/2006/main" flipV="1">
          <a:off x="1484313" y="1638650"/>
          <a:ext cx="1099169" cy="4571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2.1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0"/>
  <sheetViews>
    <sheetView tabSelected="1" zoomScale="120" zoomScaleNormal="120" workbookViewId="0">
      <selection activeCell="D3" sqref="D3:G3"/>
    </sheetView>
  </sheetViews>
  <sheetFormatPr defaultRowHeight="13.2"/>
  <cols>
    <col min="1" max="1" width="1.88671875" style="861" customWidth="1"/>
    <col min="2" max="2" width="2.6640625" style="861" customWidth="1"/>
    <col min="3" max="11" width="12.44140625" style="861" customWidth="1"/>
    <col min="12" max="12" width="15.33203125" style="861" customWidth="1"/>
    <col min="13" max="18" width="12.44140625" style="861" customWidth="1"/>
    <col min="19" max="256" width="9.109375" style="861"/>
    <col min="257" max="257" width="1.88671875" style="861" customWidth="1"/>
    <col min="258" max="258" width="2.6640625" style="861" customWidth="1"/>
    <col min="259" max="274" width="12.44140625" style="861" customWidth="1"/>
    <col min="275" max="512" width="9.109375" style="861"/>
    <col min="513" max="513" width="1.88671875" style="861" customWidth="1"/>
    <col min="514" max="514" width="2.6640625" style="861" customWidth="1"/>
    <col min="515" max="530" width="12.44140625" style="861" customWidth="1"/>
    <col min="531" max="768" width="9.109375" style="861"/>
    <col min="769" max="769" width="1.88671875" style="861" customWidth="1"/>
    <col min="770" max="770" width="2.6640625" style="861" customWidth="1"/>
    <col min="771" max="786" width="12.44140625" style="861" customWidth="1"/>
    <col min="787" max="1024" width="9.109375" style="861"/>
    <col min="1025" max="1025" width="1.88671875" style="861" customWidth="1"/>
    <col min="1026" max="1026" width="2.6640625" style="861" customWidth="1"/>
    <col min="1027" max="1042" width="12.44140625" style="861" customWidth="1"/>
    <col min="1043" max="1280" width="9.109375" style="861"/>
    <col min="1281" max="1281" width="1.88671875" style="861" customWidth="1"/>
    <col min="1282" max="1282" width="2.6640625" style="861" customWidth="1"/>
    <col min="1283" max="1298" width="12.44140625" style="861" customWidth="1"/>
    <col min="1299" max="1536" width="9.109375" style="861"/>
    <col min="1537" max="1537" width="1.88671875" style="861" customWidth="1"/>
    <col min="1538" max="1538" width="2.6640625" style="861" customWidth="1"/>
    <col min="1539" max="1554" width="12.44140625" style="861" customWidth="1"/>
    <col min="1555" max="1792" width="9.109375" style="861"/>
    <col min="1793" max="1793" width="1.88671875" style="861" customWidth="1"/>
    <col min="1794" max="1794" width="2.6640625" style="861" customWidth="1"/>
    <col min="1795" max="1810" width="12.44140625" style="861" customWidth="1"/>
    <col min="1811" max="2048" width="9.109375" style="861"/>
    <col min="2049" max="2049" width="1.88671875" style="861" customWidth="1"/>
    <col min="2050" max="2050" width="2.6640625" style="861" customWidth="1"/>
    <col min="2051" max="2066" width="12.44140625" style="861" customWidth="1"/>
    <col min="2067" max="2304" width="9.109375" style="861"/>
    <col min="2305" max="2305" width="1.88671875" style="861" customWidth="1"/>
    <col min="2306" max="2306" width="2.6640625" style="861" customWidth="1"/>
    <col min="2307" max="2322" width="12.44140625" style="861" customWidth="1"/>
    <col min="2323" max="2560" width="9.109375" style="861"/>
    <col min="2561" max="2561" width="1.88671875" style="861" customWidth="1"/>
    <col min="2562" max="2562" width="2.6640625" style="861" customWidth="1"/>
    <col min="2563" max="2578" width="12.44140625" style="861" customWidth="1"/>
    <col min="2579" max="2816" width="9.109375" style="861"/>
    <col min="2817" max="2817" width="1.88671875" style="861" customWidth="1"/>
    <col min="2818" max="2818" width="2.6640625" style="861" customWidth="1"/>
    <col min="2819" max="2834" width="12.44140625" style="861" customWidth="1"/>
    <col min="2835" max="3072" width="9.109375" style="861"/>
    <col min="3073" max="3073" width="1.88671875" style="861" customWidth="1"/>
    <col min="3074" max="3074" width="2.6640625" style="861" customWidth="1"/>
    <col min="3075" max="3090" width="12.44140625" style="861" customWidth="1"/>
    <col min="3091" max="3328" width="9.109375" style="861"/>
    <col min="3329" max="3329" width="1.88671875" style="861" customWidth="1"/>
    <col min="3330" max="3330" width="2.6640625" style="861" customWidth="1"/>
    <col min="3331" max="3346" width="12.44140625" style="861" customWidth="1"/>
    <col min="3347" max="3584" width="9.109375" style="861"/>
    <col min="3585" max="3585" width="1.88671875" style="861" customWidth="1"/>
    <col min="3586" max="3586" width="2.6640625" style="861" customWidth="1"/>
    <col min="3587" max="3602" width="12.44140625" style="861" customWidth="1"/>
    <col min="3603" max="3840" width="9.109375" style="861"/>
    <col min="3841" max="3841" width="1.88671875" style="861" customWidth="1"/>
    <col min="3842" max="3842" width="2.6640625" style="861" customWidth="1"/>
    <col min="3843" max="3858" width="12.44140625" style="861" customWidth="1"/>
    <col min="3859" max="4096" width="9.109375" style="861"/>
    <col min="4097" max="4097" width="1.88671875" style="861" customWidth="1"/>
    <col min="4098" max="4098" width="2.6640625" style="861" customWidth="1"/>
    <col min="4099" max="4114" width="12.44140625" style="861" customWidth="1"/>
    <col min="4115" max="4352" width="9.109375" style="861"/>
    <col min="4353" max="4353" width="1.88671875" style="861" customWidth="1"/>
    <col min="4354" max="4354" width="2.6640625" style="861" customWidth="1"/>
    <col min="4355" max="4370" width="12.44140625" style="861" customWidth="1"/>
    <col min="4371" max="4608" width="9.109375" style="861"/>
    <col min="4609" max="4609" width="1.88671875" style="861" customWidth="1"/>
    <col min="4610" max="4610" width="2.6640625" style="861" customWidth="1"/>
    <col min="4611" max="4626" width="12.44140625" style="861" customWidth="1"/>
    <col min="4627" max="4864" width="9.109375" style="861"/>
    <col min="4865" max="4865" width="1.88671875" style="861" customWidth="1"/>
    <col min="4866" max="4866" width="2.6640625" style="861" customWidth="1"/>
    <col min="4867" max="4882" width="12.44140625" style="861" customWidth="1"/>
    <col min="4883" max="5120" width="9.109375" style="861"/>
    <col min="5121" max="5121" width="1.88671875" style="861" customWidth="1"/>
    <col min="5122" max="5122" width="2.6640625" style="861" customWidth="1"/>
    <col min="5123" max="5138" width="12.44140625" style="861" customWidth="1"/>
    <col min="5139" max="5376" width="9.109375" style="861"/>
    <col min="5377" max="5377" width="1.88671875" style="861" customWidth="1"/>
    <col min="5378" max="5378" width="2.6640625" style="861" customWidth="1"/>
    <col min="5379" max="5394" width="12.44140625" style="861" customWidth="1"/>
    <col min="5395" max="5632" width="9.109375" style="861"/>
    <col min="5633" max="5633" width="1.88671875" style="861" customWidth="1"/>
    <col min="5634" max="5634" width="2.6640625" style="861" customWidth="1"/>
    <col min="5635" max="5650" width="12.44140625" style="861" customWidth="1"/>
    <col min="5651" max="5888" width="9.109375" style="861"/>
    <col min="5889" max="5889" width="1.88671875" style="861" customWidth="1"/>
    <col min="5890" max="5890" width="2.6640625" style="861" customWidth="1"/>
    <col min="5891" max="5906" width="12.44140625" style="861" customWidth="1"/>
    <col min="5907" max="6144" width="9.109375" style="861"/>
    <col min="6145" max="6145" width="1.88671875" style="861" customWidth="1"/>
    <col min="6146" max="6146" width="2.6640625" style="861" customWidth="1"/>
    <col min="6147" max="6162" width="12.44140625" style="861" customWidth="1"/>
    <col min="6163" max="6400" width="9.109375" style="861"/>
    <col min="6401" max="6401" width="1.88671875" style="861" customWidth="1"/>
    <col min="6402" max="6402" width="2.6640625" style="861" customWidth="1"/>
    <col min="6403" max="6418" width="12.44140625" style="861" customWidth="1"/>
    <col min="6419" max="6656" width="9.109375" style="861"/>
    <col min="6657" max="6657" width="1.88671875" style="861" customWidth="1"/>
    <col min="6658" max="6658" width="2.6640625" style="861" customWidth="1"/>
    <col min="6659" max="6674" width="12.44140625" style="861" customWidth="1"/>
    <col min="6675" max="6912" width="9.109375" style="861"/>
    <col min="6913" max="6913" width="1.88671875" style="861" customWidth="1"/>
    <col min="6914" max="6914" width="2.6640625" style="861" customWidth="1"/>
    <col min="6915" max="6930" width="12.44140625" style="861" customWidth="1"/>
    <col min="6931" max="7168" width="9.109375" style="861"/>
    <col min="7169" max="7169" width="1.88671875" style="861" customWidth="1"/>
    <col min="7170" max="7170" width="2.6640625" style="861" customWidth="1"/>
    <col min="7171" max="7186" width="12.44140625" style="861" customWidth="1"/>
    <col min="7187" max="7424" width="9.109375" style="861"/>
    <col min="7425" max="7425" width="1.88671875" style="861" customWidth="1"/>
    <col min="7426" max="7426" width="2.6640625" style="861" customWidth="1"/>
    <col min="7427" max="7442" width="12.44140625" style="861" customWidth="1"/>
    <col min="7443" max="7680" width="9.109375" style="861"/>
    <col min="7681" max="7681" width="1.88671875" style="861" customWidth="1"/>
    <col min="7682" max="7682" width="2.6640625" style="861" customWidth="1"/>
    <col min="7683" max="7698" width="12.44140625" style="861" customWidth="1"/>
    <col min="7699" max="7936" width="9.109375" style="861"/>
    <col min="7937" max="7937" width="1.88671875" style="861" customWidth="1"/>
    <col min="7938" max="7938" width="2.6640625" style="861" customWidth="1"/>
    <col min="7939" max="7954" width="12.44140625" style="861" customWidth="1"/>
    <col min="7955" max="8192" width="9.109375" style="861"/>
    <col min="8193" max="8193" width="1.88671875" style="861" customWidth="1"/>
    <col min="8194" max="8194" width="2.6640625" style="861" customWidth="1"/>
    <col min="8195" max="8210" width="12.44140625" style="861" customWidth="1"/>
    <col min="8211" max="8448" width="9.109375" style="861"/>
    <col min="8449" max="8449" width="1.88671875" style="861" customWidth="1"/>
    <col min="8450" max="8450" width="2.6640625" style="861" customWidth="1"/>
    <col min="8451" max="8466" width="12.44140625" style="861" customWidth="1"/>
    <col min="8467" max="8704" width="9.109375" style="861"/>
    <col min="8705" max="8705" width="1.88671875" style="861" customWidth="1"/>
    <col min="8706" max="8706" width="2.6640625" style="861" customWidth="1"/>
    <col min="8707" max="8722" width="12.44140625" style="861" customWidth="1"/>
    <col min="8723" max="8960" width="9.109375" style="861"/>
    <col min="8961" max="8961" width="1.88671875" style="861" customWidth="1"/>
    <col min="8962" max="8962" width="2.6640625" style="861" customWidth="1"/>
    <col min="8963" max="8978" width="12.44140625" style="861" customWidth="1"/>
    <col min="8979" max="9216" width="9.109375" style="861"/>
    <col min="9217" max="9217" width="1.88671875" style="861" customWidth="1"/>
    <col min="9218" max="9218" width="2.6640625" style="861" customWidth="1"/>
    <col min="9219" max="9234" width="12.44140625" style="861" customWidth="1"/>
    <col min="9235" max="9472" width="9.109375" style="861"/>
    <col min="9473" max="9473" width="1.88671875" style="861" customWidth="1"/>
    <col min="9474" max="9474" width="2.6640625" style="861" customWidth="1"/>
    <col min="9475" max="9490" width="12.44140625" style="861" customWidth="1"/>
    <col min="9491" max="9728" width="9.109375" style="861"/>
    <col min="9729" max="9729" width="1.88671875" style="861" customWidth="1"/>
    <col min="9730" max="9730" width="2.6640625" style="861" customWidth="1"/>
    <col min="9731" max="9746" width="12.44140625" style="861" customWidth="1"/>
    <col min="9747" max="9984" width="9.109375" style="861"/>
    <col min="9985" max="9985" width="1.88671875" style="861" customWidth="1"/>
    <col min="9986" max="9986" width="2.6640625" style="861" customWidth="1"/>
    <col min="9987" max="10002" width="12.44140625" style="861" customWidth="1"/>
    <col min="10003" max="10240" width="9.109375" style="861"/>
    <col min="10241" max="10241" width="1.88671875" style="861" customWidth="1"/>
    <col min="10242" max="10242" width="2.6640625" style="861" customWidth="1"/>
    <col min="10243" max="10258" width="12.44140625" style="861" customWidth="1"/>
    <col min="10259" max="10496" width="9.109375" style="861"/>
    <col min="10497" max="10497" width="1.88671875" style="861" customWidth="1"/>
    <col min="10498" max="10498" width="2.6640625" style="861" customWidth="1"/>
    <col min="10499" max="10514" width="12.44140625" style="861" customWidth="1"/>
    <col min="10515" max="10752" width="9.109375" style="861"/>
    <col min="10753" max="10753" width="1.88671875" style="861" customWidth="1"/>
    <col min="10754" max="10754" width="2.6640625" style="861" customWidth="1"/>
    <col min="10755" max="10770" width="12.44140625" style="861" customWidth="1"/>
    <col min="10771" max="11008" width="9.109375" style="861"/>
    <col min="11009" max="11009" width="1.88671875" style="861" customWidth="1"/>
    <col min="11010" max="11010" width="2.6640625" style="861" customWidth="1"/>
    <col min="11011" max="11026" width="12.44140625" style="861" customWidth="1"/>
    <col min="11027" max="11264" width="9.109375" style="861"/>
    <col min="11265" max="11265" width="1.88671875" style="861" customWidth="1"/>
    <col min="11266" max="11266" width="2.6640625" style="861" customWidth="1"/>
    <col min="11267" max="11282" width="12.44140625" style="861" customWidth="1"/>
    <col min="11283" max="11520" width="9.109375" style="861"/>
    <col min="11521" max="11521" width="1.88671875" style="861" customWidth="1"/>
    <col min="11522" max="11522" width="2.6640625" style="861" customWidth="1"/>
    <col min="11523" max="11538" width="12.44140625" style="861" customWidth="1"/>
    <col min="11539" max="11776" width="9.109375" style="861"/>
    <col min="11777" max="11777" width="1.88671875" style="861" customWidth="1"/>
    <col min="11778" max="11778" width="2.6640625" style="861" customWidth="1"/>
    <col min="11779" max="11794" width="12.44140625" style="861" customWidth="1"/>
    <col min="11795" max="12032" width="9.109375" style="861"/>
    <col min="12033" max="12033" width="1.88671875" style="861" customWidth="1"/>
    <col min="12034" max="12034" width="2.6640625" style="861" customWidth="1"/>
    <col min="12035" max="12050" width="12.44140625" style="861" customWidth="1"/>
    <col min="12051" max="12288" width="9.109375" style="861"/>
    <col min="12289" max="12289" width="1.88671875" style="861" customWidth="1"/>
    <col min="12290" max="12290" width="2.6640625" style="861" customWidth="1"/>
    <col min="12291" max="12306" width="12.44140625" style="861" customWidth="1"/>
    <col min="12307" max="12544" width="9.109375" style="861"/>
    <col min="12545" max="12545" width="1.88671875" style="861" customWidth="1"/>
    <col min="12546" max="12546" width="2.6640625" style="861" customWidth="1"/>
    <col min="12547" max="12562" width="12.44140625" style="861" customWidth="1"/>
    <col min="12563" max="12800" width="9.109375" style="861"/>
    <col min="12801" max="12801" width="1.88671875" style="861" customWidth="1"/>
    <col min="12802" max="12802" width="2.6640625" style="861" customWidth="1"/>
    <col min="12803" max="12818" width="12.44140625" style="861" customWidth="1"/>
    <col min="12819" max="13056" width="9.109375" style="861"/>
    <col min="13057" max="13057" width="1.88671875" style="861" customWidth="1"/>
    <col min="13058" max="13058" width="2.6640625" style="861" customWidth="1"/>
    <col min="13059" max="13074" width="12.44140625" style="861" customWidth="1"/>
    <col min="13075" max="13312" width="9.109375" style="861"/>
    <col min="13313" max="13313" width="1.88671875" style="861" customWidth="1"/>
    <col min="13314" max="13314" width="2.6640625" style="861" customWidth="1"/>
    <col min="13315" max="13330" width="12.44140625" style="861" customWidth="1"/>
    <col min="13331" max="13568" width="9.109375" style="861"/>
    <col min="13569" max="13569" width="1.88671875" style="861" customWidth="1"/>
    <col min="13570" max="13570" width="2.6640625" style="861" customWidth="1"/>
    <col min="13571" max="13586" width="12.44140625" style="861" customWidth="1"/>
    <col min="13587" max="13824" width="9.109375" style="861"/>
    <col min="13825" max="13825" width="1.88671875" style="861" customWidth="1"/>
    <col min="13826" max="13826" width="2.6640625" style="861" customWidth="1"/>
    <col min="13827" max="13842" width="12.44140625" style="861" customWidth="1"/>
    <col min="13843" max="14080" width="9.109375" style="861"/>
    <col min="14081" max="14081" width="1.88671875" style="861" customWidth="1"/>
    <col min="14082" max="14082" width="2.6640625" style="861" customWidth="1"/>
    <col min="14083" max="14098" width="12.44140625" style="861" customWidth="1"/>
    <col min="14099" max="14336" width="9.109375" style="861"/>
    <col min="14337" max="14337" width="1.88671875" style="861" customWidth="1"/>
    <col min="14338" max="14338" width="2.6640625" style="861" customWidth="1"/>
    <col min="14339" max="14354" width="12.44140625" style="861" customWidth="1"/>
    <col min="14355" max="14592" width="9.109375" style="861"/>
    <col min="14593" max="14593" width="1.88671875" style="861" customWidth="1"/>
    <col min="14594" max="14594" width="2.6640625" style="861" customWidth="1"/>
    <col min="14595" max="14610" width="12.44140625" style="861" customWidth="1"/>
    <col min="14611" max="14848" width="9.109375" style="861"/>
    <col min="14849" max="14849" width="1.88671875" style="861" customWidth="1"/>
    <col min="14850" max="14850" width="2.6640625" style="861" customWidth="1"/>
    <col min="14851" max="14866" width="12.44140625" style="861" customWidth="1"/>
    <col min="14867" max="15104" width="9.109375" style="861"/>
    <col min="15105" max="15105" width="1.88671875" style="861" customWidth="1"/>
    <col min="15106" max="15106" width="2.6640625" style="861" customWidth="1"/>
    <col min="15107" max="15122" width="12.44140625" style="861" customWidth="1"/>
    <col min="15123" max="15360" width="9.109375" style="861"/>
    <col min="15361" max="15361" width="1.88671875" style="861" customWidth="1"/>
    <col min="15362" max="15362" width="2.6640625" style="861" customWidth="1"/>
    <col min="15363" max="15378" width="12.44140625" style="861" customWidth="1"/>
    <col min="15379" max="15616" width="9.109375" style="861"/>
    <col min="15617" max="15617" width="1.88671875" style="861" customWidth="1"/>
    <col min="15618" max="15618" width="2.6640625" style="861" customWidth="1"/>
    <col min="15619" max="15634" width="12.44140625" style="861" customWidth="1"/>
    <col min="15635" max="15872" width="9.109375" style="861"/>
    <col min="15873" max="15873" width="1.88671875" style="861" customWidth="1"/>
    <col min="15874" max="15874" width="2.6640625" style="861" customWidth="1"/>
    <col min="15875" max="15890" width="12.44140625" style="861" customWidth="1"/>
    <col min="15891" max="16128" width="9.109375" style="861"/>
    <col min="16129" max="16129" width="1.88671875" style="861" customWidth="1"/>
    <col min="16130" max="16130" width="2.6640625" style="861" customWidth="1"/>
    <col min="16131" max="16146" width="12.44140625" style="861" customWidth="1"/>
    <col min="16147" max="16384" width="9.109375" style="861"/>
  </cols>
  <sheetData>
    <row r="1" spans="1:29" ht="74.25" customHeight="1">
      <c r="A1" s="982"/>
      <c r="B1" s="858"/>
      <c r="C1" s="858"/>
      <c r="D1" s="858"/>
      <c r="E1" s="858"/>
      <c r="F1" s="858"/>
      <c r="G1" s="859"/>
      <c r="H1" s="858"/>
      <c r="I1" s="858"/>
      <c r="J1" s="858"/>
      <c r="K1" s="858"/>
      <c r="L1" s="860"/>
    </row>
    <row r="2" spans="1:29" ht="28.8">
      <c r="A2" s="983"/>
      <c r="B2" s="862"/>
      <c r="C2" s="984" t="s">
        <v>152</v>
      </c>
      <c r="D2" s="984"/>
      <c r="E2" s="984"/>
      <c r="F2" s="984"/>
      <c r="G2" s="984"/>
      <c r="H2" s="984"/>
      <c r="I2" s="863"/>
      <c r="J2" s="863"/>
      <c r="K2" s="864"/>
      <c r="L2" s="865"/>
      <c r="M2" s="866"/>
      <c r="N2" s="866"/>
      <c r="O2" s="866"/>
      <c r="P2" s="866"/>
      <c r="Q2" s="866"/>
      <c r="R2" s="866"/>
      <c r="S2" s="866"/>
      <c r="T2" s="866"/>
      <c r="U2" s="866"/>
      <c r="V2" s="866"/>
      <c r="W2" s="866"/>
      <c r="X2" s="866"/>
      <c r="Y2" s="866"/>
      <c r="Z2" s="866"/>
      <c r="AA2" s="866"/>
      <c r="AB2" s="866"/>
      <c r="AC2" s="866"/>
    </row>
    <row r="3" spans="1:29" ht="18">
      <c r="A3" s="983"/>
      <c r="B3" s="864"/>
      <c r="C3" s="864"/>
      <c r="D3" s="985" t="s">
        <v>29</v>
      </c>
      <c r="E3" s="985"/>
      <c r="F3" s="985"/>
      <c r="G3" s="985"/>
      <c r="H3" s="864"/>
      <c r="I3" s="864"/>
      <c r="J3" s="864"/>
      <c r="K3" s="864"/>
      <c r="L3" s="865"/>
      <c r="M3" s="866"/>
      <c r="N3" s="866"/>
      <c r="O3" s="866"/>
      <c r="P3" s="866"/>
      <c r="Q3" s="866"/>
      <c r="R3" s="866"/>
      <c r="S3" s="866"/>
      <c r="T3" s="866"/>
      <c r="U3" s="866"/>
      <c r="V3" s="866"/>
      <c r="W3" s="866"/>
      <c r="X3" s="866"/>
      <c r="Y3" s="866"/>
      <c r="Z3" s="866"/>
      <c r="AA3" s="866"/>
      <c r="AB3" s="866"/>
      <c r="AC3" s="866"/>
    </row>
    <row r="4" spans="1:29">
      <c r="A4" s="983"/>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6">
      <c r="A5" s="983"/>
      <c r="B5" s="867"/>
      <c r="C5" s="986" t="s">
        <v>153</v>
      </c>
      <c r="D5" s="986"/>
      <c r="E5" s="986"/>
      <c r="F5" s="986"/>
      <c r="G5" s="986"/>
      <c r="H5" s="986"/>
      <c r="I5" s="864"/>
      <c r="J5" s="864"/>
      <c r="K5" s="864"/>
      <c r="L5" s="865"/>
      <c r="M5" s="866"/>
      <c r="N5" s="866"/>
      <c r="O5" s="866"/>
      <c r="P5" s="866"/>
      <c r="Q5" s="866"/>
      <c r="R5" s="866"/>
      <c r="S5" s="866"/>
      <c r="T5" s="866"/>
      <c r="U5" s="866"/>
      <c r="V5" s="866"/>
      <c r="W5" s="866"/>
      <c r="X5" s="866"/>
      <c r="Y5" s="866"/>
      <c r="Z5" s="866"/>
      <c r="AA5" s="866"/>
      <c r="AB5" s="866"/>
      <c r="AC5" s="866"/>
    </row>
    <row r="6" spans="1:29" ht="13.8" thickBot="1">
      <c r="A6" s="983"/>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3"/>
      <c r="B7" s="868"/>
      <c r="C7" s="869"/>
      <c r="D7" s="868"/>
      <c r="E7" s="870">
        <v>2015</v>
      </c>
      <c r="F7" s="871">
        <v>2014</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3"/>
      <c r="B8" s="876"/>
      <c r="C8" s="877"/>
      <c r="D8" s="878" t="s">
        <v>154</v>
      </c>
      <c r="E8" s="879">
        <f>'REG+OCC BY CLASS OCTOBER 2015'!K6</f>
        <v>0.6190447152488463</v>
      </c>
      <c r="F8" s="880">
        <f>'REG+OCC BY CLASS OCTOBER 2015'!L6</f>
        <v>0.59556854151448746</v>
      </c>
      <c r="G8" s="881">
        <f>'REG+OCC BY CLASS OCTOBER 2015'!M6</f>
        <v>2.2999999999999998</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3"/>
      <c r="B9" s="876"/>
      <c r="C9" s="877"/>
      <c r="D9" s="885"/>
      <c r="E9" s="886"/>
      <c r="F9" s="887"/>
      <c r="G9" s="888"/>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3"/>
      <c r="B10" s="876"/>
      <c r="C10" s="877"/>
      <c r="D10" s="889"/>
      <c r="E10" s="870">
        <v>2015</v>
      </c>
      <c r="F10" s="871">
        <v>2014</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30" customHeight="1" thickBot="1">
      <c r="A11" s="983"/>
      <c r="B11" s="876"/>
      <c r="C11" s="890"/>
      <c r="D11" s="891" t="s">
        <v>155</v>
      </c>
      <c r="E11" s="892">
        <f>'REG+OCC BY CLASS OCTOBER 2015'!B6</f>
        <v>185588</v>
      </c>
      <c r="F11" s="893">
        <f>'REG+OCC BY CLASS OCTOBER 2015'!C6</f>
        <v>172988</v>
      </c>
      <c r="G11" s="894">
        <f>'REG+OCC BY CLASS OCTOBER 2015'!D6</f>
        <v>7.283742224894213E-2</v>
      </c>
      <c r="H11" s="864"/>
      <c r="I11" s="864"/>
      <c r="J11" s="864"/>
      <c r="K11" s="876"/>
      <c r="L11" s="895"/>
      <c r="M11" s="896"/>
      <c r="N11" s="884"/>
      <c r="O11" s="866"/>
      <c r="P11" s="866"/>
      <c r="Q11" s="866"/>
      <c r="R11" s="866"/>
      <c r="S11" s="866"/>
      <c r="T11" s="866"/>
      <c r="U11" s="866"/>
      <c r="V11" s="866"/>
      <c r="W11" s="866"/>
      <c r="X11" s="866"/>
      <c r="Y11" s="866"/>
      <c r="Z11" s="866"/>
      <c r="AA11" s="866"/>
      <c r="AB11" s="866"/>
      <c r="AC11" s="866"/>
    </row>
    <row r="12" spans="1:29" ht="28.5" customHeight="1" thickBot="1">
      <c r="A12" s="983"/>
      <c r="B12" s="876"/>
      <c r="C12" s="890"/>
      <c r="D12" s="897" t="s">
        <v>156</v>
      </c>
      <c r="E12" s="898">
        <f>'REG+OCC BY CLASS OCTOBER 2015'!E6</f>
        <v>122758</v>
      </c>
      <c r="F12" s="898">
        <f>'REG+OCC BY CLASS OCTOBER 2015'!F6</f>
        <v>114537</v>
      </c>
      <c r="G12" s="899">
        <f>'REG+OCC BY CLASS OCTOBER 2015'!G6</f>
        <v>7.1775932668046133E-2</v>
      </c>
      <c r="H12" s="864"/>
      <c r="I12" s="864"/>
      <c r="J12" s="864"/>
      <c r="K12" s="876"/>
      <c r="L12" s="895"/>
      <c r="M12" s="896"/>
      <c r="N12" s="884"/>
      <c r="O12" s="866"/>
      <c r="P12" s="866"/>
      <c r="Q12" s="866"/>
      <c r="R12" s="866"/>
      <c r="S12" s="866"/>
      <c r="T12" s="866"/>
      <c r="U12" s="866"/>
      <c r="V12" s="866"/>
      <c r="W12" s="866"/>
      <c r="X12" s="866"/>
      <c r="Y12" s="866"/>
      <c r="Z12" s="866"/>
      <c r="AA12" s="866"/>
      <c r="AB12" s="866"/>
      <c r="AC12" s="866"/>
    </row>
    <row r="13" spans="1:29" ht="25.5" customHeight="1" thickBot="1">
      <c r="A13" s="983"/>
      <c r="B13" s="876"/>
      <c r="C13" s="890"/>
      <c r="D13" s="897" t="s">
        <v>157</v>
      </c>
      <c r="E13" s="898">
        <f>'REG+OCC BY CLASS OCTOBER 2015'!H6</f>
        <v>62830</v>
      </c>
      <c r="F13" s="898">
        <f>'REG+OCC BY CLASS OCTOBER 2015'!I6</f>
        <v>58451</v>
      </c>
      <c r="G13" s="899">
        <f>'REG+OCC BY CLASS OCTOBER 2015'!J6</f>
        <v>7.4917452224940548E-2</v>
      </c>
      <c r="H13" s="864"/>
      <c r="I13" s="864"/>
      <c r="J13" s="864"/>
      <c r="K13" s="876"/>
      <c r="L13" s="895"/>
      <c r="M13" s="896"/>
      <c r="N13" s="884"/>
      <c r="O13" s="866"/>
      <c r="P13" s="866"/>
      <c r="Q13" s="866"/>
      <c r="R13" s="866"/>
      <c r="S13" s="866"/>
      <c r="T13" s="866"/>
      <c r="U13" s="866"/>
      <c r="V13" s="866"/>
      <c r="W13" s="866"/>
      <c r="X13" s="866"/>
      <c r="Y13" s="866"/>
      <c r="Z13" s="866"/>
      <c r="AA13" s="866"/>
      <c r="AB13" s="866"/>
      <c r="AC13" s="866"/>
    </row>
    <row r="14" spans="1:29" ht="17.25" customHeight="1">
      <c r="A14" s="983"/>
      <c r="B14" s="876"/>
      <c r="C14" s="890"/>
      <c r="D14" s="900"/>
      <c r="E14" s="901"/>
      <c r="F14" s="902"/>
      <c r="G14" s="903"/>
      <c r="H14" s="864"/>
      <c r="I14" s="864"/>
      <c r="J14" s="864"/>
      <c r="K14" s="876"/>
      <c r="L14" s="895"/>
      <c r="M14" s="896"/>
      <c r="N14" s="884"/>
      <c r="O14" s="866"/>
      <c r="P14" s="866"/>
      <c r="Q14" s="866"/>
      <c r="R14" s="866"/>
      <c r="S14" s="866"/>
      <c r="T14" s="866"/>
      <c r="U14" s="866"/>
      <c r="V14" s="866"/>
      <c r="W14" s="866"/>
      <c r="X14" s="866"/>
      <c r="Y14" s="866"/>
      <c r="Z14" s="866"/>
      <c r="AA14" s="866"/>
      <c r="AB14" s="866"/>
      <c r="AC14" s="866"/>
    </row>
    <row r="15" spans="1:29" ht="25.5" customHeight="1" thickBot="1">
      <c r="A15" s="983"/>
      <c r="B15" s="876"/>
      <c r="C15" s="890"/>
      <c r="D15" s="876"/>
      <c r="E15" s="987" t="s">
        <v>158</v>
      </c>
      <c r="F15" s="988"/>
      <c r="G15" s="988"/>
      <c r="H15" s="864"/>
      <c r="I15" s="864"/>
      <c r="J15" s="864"/>
      <c r="K15" s="876"/>
      <c r="L15" s="895"/>
      <c r="M15" s="896"/>
      <c r="N15" s="884"/>
      <c r="O15" s="866"/>
      <c r="P15" s="866"/>
      <c r="Q15" s="866"/>
      <c r="R15" s="866"/>
      <c r="S15" s="866"/>
      <c r="T15" s="866"/>
      <c r="U15" s="866"/>
      <c r="V15" s="866"/>
      <c r="W15" s="866"/>
      <c r="X15" s="866"/>
      <c r="Y15" s="866"/>
      <c r="Z15" s="866"/>
      <c r="AA15" s="866"/>
      <c r="AB15" s="866"/>
      <c r="AC15" s="866"/>
    </row>
    <row r="16" spans="1:29" ht="31.5" customHeight="1" thickBot="1">
      <c r="A16" s="983"/>
      <c r="B16" s="876"/>
      <c r="C16" s="890"/>
      <c r="D16" s="889"/>
      <c r="E16" s="870">
        <v>2015</v>
      </c>
      <c r="F16" s="871">
        <v>2014</v>
      </c>
      <c r="G16" s="872" t="s">
        <v>8</v>
      </c>
      <c r="H16" s="864"/>
      <c r="I16" s="864"/>
      <c r="J16" s="864"/>
      <c r="K16" s="876"/>
      <c r="L16" s="895"/>
      <c r="M16" s="896"/>
      <c r="N16" s="884"/>
      <c r="O16" s="866"/>
      <c r="P16" s="866"/>
      <c r="Q16" s="866"/>
      <c r="R16" s="866"/>
      <c r="S16" s="866"/>
      <c r="T16" s="866"/>
      <c r="U16" s="866"/>
      <c r="V16" s="866"/>
      <c r="W16" s="866"/>
      <c r="X16" s="866"/>
      <c r="Y16" s="866"/>
      <c r="Z16" s="866"/>
      <c r="AA16" s="866"/>
      <c r="AB16" s="866"/>
      <c r="AC16" s="866"/>
    </row>
    <row r="17" spans="1:32" ht="30.75" customHeight="1" thickBot="1">
      <c r="A17" s="983"/>
      <c r="B17" s="904"/>
      <c r="C17" s="904"/>
      <c r="D17" s="878" t="s">
        <v>154</v>
      </c>
      <c r="E17" s="905">
        <f>'REG+OCC BY CLASS CY 2015'!K6</f>
        <v>0.72362923085622255</v>
      </c>
      <c r="F17" s="906">
        <f>'REG+OCC BY CLASS CY 2015'!L6</f>
        <v>0.70217072137125092</v>
      </c>
      <c r="G17" s="907">
        <f>'REG+OCC BY CLASS CY 2015'!M6</f>
        <v>2.1</v>
      </c>
      <c r="H17" s="904"/>
      <c r="I17" s="864"/>
      <c r="J17" s="864"/>
      <c r="K17" s="864"/>
      <c r="L17" s="865"/>
      <c r="M17" s="866"/>
      <c r="N17" s="908"/>
      <c r="O17" s="866"/>
      <c r="P17" s="866"/>
      <c r="Q17" s="866"/>
      <c r="R17" s="866"/>
      <c r="S17" s="866"/>
      <c r="T17" s="866"/>
      <c r="U17" s="866"/>
      <c r="V17" s="866"/>
      <c r="W17" s="866"/>
      <c r="X17" s="866"/>
      <c r="Y17" s="866"/>
      <c r="Z17" s="866"/>
      <c r="AA17" s="866"/>
      <c r="AB17" s="866"/>
      <c r="AC17" s="866"/>
    </row>
    <row r="18" spans="1:32" ht="20.25" customHeight="1">
      <c r="A18" s="983"/>
      <c r="B18" s="904"/>
      <c r="C18" s="904"/>
      <c r="D18" s="885"/>
      <c r="E18" s="909"/>
      <c r="F18" s="909"/>
      <c r="G18" s="910"/>
      <c r="H18" s="904"/>
      <c r="I18" s="864"/>
      <c r="J18" s="864"/>
      <c r="K18" s="864"/>
      <c r="L18" s="865"/>
      <c r="M18" s="866"/>
      <c r="N18" s="866"/>
      <c r="O18" s="866"/>
      <c r="P18" s="866"/>
      <c r="Q18" s="866"/>
      <c r="R18" s="866"/>
      <c r="S18" s="866"/>
      <c r="T18" s="866"/>
      <c r="U18" s="866"/>
      <c r="V18" s="866"/>
      <c r="W18" s="866"/>
      <c r="X18" s="866"/>
      <c r="Y18" s="866"/>
      <c r="Z18" s="866"/>
      <c r="AA18" s="866"/>
      <c r="AB18" s="866"/>
      <c r="AC18" s="866"/>
      <c r="AD18" s="866"/>
      <c r="AE18" s="866"/>
      <c r="AF18" s="866"/>
    </row>
    <row r="19" spans="1:32" ht="25.5" customHeight="1" thickBot="1">
      <c r="A19" s="983"/>
      <c r="B19" s="904"/>
      <c r="C19" s="911"/>
      <c r="D19" s="904"/>
      <c r="E19" s="989" t="s">
        <v>158</v>
      </c>
      <c r="F19" s="990"/>
      <c r="G19" s="990"/>
      <c r="H19" s="904"/>
      <c r="I19" s="864"/>
      <c r="J19" s="864"/>
      <c r="K19" s="864"/>
      <c r="L19" s="865"/>
      <c r="M19" s="866"/>
      <c r="N19" s="866"/>
      <c r="O19" s="866"/>
      <c r="P19" s="866"/>
      <c r="Q19" s="866"/>
      <c r="R19" s="866"/>
      <c r="S19" s="866"/>
      <c r="T19" s="866"/>
      <c r="U19" s="866"/>
      <c r="V19" s="866"/>
      <c r="W19" s="866"/>
      <c r="X19" s="866"/>
      <c r="Y19" s="866"/>
      <c r="Z19" s="866"/>
      <c r="AA19" s="866"/>
      <c r="AB19" s="866"/>
      <c r="AC19" s="866"/>
      <c r="AD19" s="866"/>
      <c r="AE19" s="866"/>
      <c r="AF19" s="866"/>
    </row>
    <row r="20" spans="1:32" ht="31.5" customHeight="1" thickBot="1">
      <c r="A20" s="983"/>
      <c r="B20" s="904"/>
      <c r="C20" s="912"/>
      <c r="D20" s="889"/>
      <c r="E20" s="870">
        <v>2015</v>
      </c>
      <c r="F20" s="871">
        <v>2014</v>
      </c>
      <c r="G20" s="872" t="s">
        <v>8</v>
      </c>
      <c r="H20" s="913"/>
      <c r="I20" s="914"/>
      <c r="J20" s="864"/>
      <c r="K20" s="864"/>
      <c r="L20" s="865"/>
      <c r="M20" s="866"/>
      <c r="N20" s="866"/>
      <c r="O20" s="866"/>
      <c r="P20" s="866"/>
      <c r="Q20" s="866"/>
      <c r="R20" s="866"/>
      <c r="S20" s="866"/>
      <c r="T20" s="866"/>
      <c r="U20" s="866"/>
      <c r="V20" s="866"/>
      <c r="W20" s="866"/>
      <c r="X20" s="866"/>
      <c r="Y20" s="866"/>
      <c r="Z20" s="866"/>
      <c r="AA20" s="866"/>
      <c r="AB20" s="866"/>
      <c r="AC20" s="866"/>
      <c r="AD20" s="866"/>
      <c r="AE20" s="866"/>
      <c r="AF20" s="866"/>
    </row>
    <row r="21" spans="1:32" ht="30" customHeight="1" thickBot="1">
      <c r="A21" s="983"/>
      <c r="B21" s="904"/>
      <c r="C21" s="915"/>
      <c r="D21" s="891" t="s">
        <v>159</v>
      </c>
      <c r="E21" s="892">
        <f>'REG+OCC BY CLASS CY 2015'!N6</f>
        <v>2969016</v>
      </c>
      <c r="F21" s="893">
        <f>'REG+OCC BY CLASS CY 2015'!O6</f>
        <v>2868142</v>
      </c>
      <c r="G21" s="894">
        <f>'REG+OCC BY CLASS CY 2015'!P6</f>
        <v>3.5170504110326475E-2</v>
      </c>
      <c r="H21" s="904"/>
      <c r="I21" s="864"/>
      <c r="J21" s="864"/>
      <c r="K21" s="864"/>
      <c r="L21" s="865"/>
      <c r="M21" s="866"/>
      <c r="N21" s="866"/>
      <c r="O21" s="866"/>
      <c r="P21" s="866"/>
      <c r="Q21" s="866"/>
      <c r="R21" s="866"/>
      <c r="S21" s="866"/>
      <c r="T21" s="866"/>
      <c r="U21" s="866"/>
      <c r="V21" s="866"/>
      <c r="W21" s="866"/>
      <c r="X21" s="866"/>
      <c r="Y21" s="866"/>
      <c r="Z21" s="866"/>
      <c r="AA21" s="866"/>
      <c r="AB21" s="866"/>
      <c r="AC21" s="866"/>
      <c r="AD21" s="866"/>
      <c r="AE21" s="866"/>
      <c r="AF21" s="866"/>
    </row>
    <row r="22" spans="1:32" ht="29.4" thickBot="1">
      <c r="A22" s="983"/>
      <c r="B22" s="916"/>
      <c r="C22" s="917"/>
      <c r="D22" s="897" t="s">
        <v>160</v>
      </c>
      <c r="E22" s="898">
        <f>'REG+OCC BY CLASS CY 2015'!Q6</f>
        <v>4102952</v>
      </c>
      <c r="F22" s="898">
        <f>'REG+OCC BY CLASS CY 2015'!R6</f>
        <v>4084679</v>
      </c>
      <c r="G22" s="899">
        <f>'REG+OCC BY CLASS CY 2015'!S6</f>
        <v>4.4735461464658543E-3</v>
      </c>
      <c r="H22" s="911"/>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4" customHeight="1">
      <c r="A23" s="983"/>
      <c r="B23" s="864"/>
      <c r="C23" s="918"/>
      <c r="D23" s="904"/>
      <c r="E23" s="904"/>
      <c r="F23" s="904"/>
      <c r="G23" s="904"/>
      <c r="H23" s="912"/>
      <c r="I23" s="912"/>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13.5" customHeight="1" thickBot="1">
      <c r="A24" s="983"/>
      <c r="B24" s="864"/>
      <c r="C24" s="918"/>
      <c r="D24" s="904"/>
      <c r="E24" s="989" t="s">
        <v>158</v>
      </c>
      <c r="F24" s="990"/>
      <c r="G24" s="990"/>
      <c r="H24" s="904"/>
      <c r="I24" s="864"/>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30" customHeight="1" thickBot="1">
      <c r="A25" s="983"/>
      <c r="B25" s="919"/>
      <c r="C25" s="918"/>
      <c r="D25" s="889"/>
      <c r="E25" s="870">
        <v>2015</v>
      </c>
      <c r="F25" s="871">
        <v>2014</v>
      </c>
      <c r="G25" s="872" t="s">
        <v>8</v>
      </c>
      <c r="H25" s="917"/>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30" customHeight="1" thickBot="1">
      <c r="A26" s="983"/>
      <c r="B26" s="919"/>
      <c r="C26" s="918"/>
      <c r="D26" s="891" t="s">
        <v>155</v>
      </c>
      <c r="E26" s="892">
        <f>'REG+OCC BY CLASS CY 2015'!B6</f>
        <v>2213682</v>
      </c>
      <c r="F26" s="893">
        <f>'REG+OCC BY CLASS CY 2015'!C6</f>
        <v>2131071</v>
      </c>
      <c r="G26" s="894">
        <f>'REG+OCC BY CLASS CY 2015'!D6</f>
        <v>3.8765015337358537E-2</v>
      </c>
      <c r="H26" s="917"/>
      <c r="I26" s="864"/>
      <c r="J26" s="864"/>
      <c r="K26" s="864"/>
      <c r="L26" s="865"/>
      <c r="M26" s="866"/>
      <c r="N26" s="866"/>
      <c r="O26" s="908"/>
      <c r="P26" s="866"/>
      <c r="Q26" s="866"/>
      <c r="R26" s="866"/>
      <c r="S26" s="866"/>
      <c r="T26" s="866"/>
      <c r="U26" s="866"/>
      <c r="V26" s="866"/>
      <c r="W26" s="866"/>
      <c r="X26" s="866"/>
      <c r="Y26" s="866"/>
      <c r="Z26" s="866"/>
      <c r="AA26" s="866"/>
      <c r="AB26" s="866"/>
      <c r="AC26" s="866"/>
      <c r="AD26" s="866"/>
      <c r="AE26" s="866"/>
      <c r="AF26" s="866"/>
    </row>
    <row r="27" spans="1:32" ht="30" customHeight="1" thickBot="1">
      <c r="A27" s="983"/>
      <c r="B27" s="919"/>
      <c r="C27" s="918"/>
      <c r="D27" s="897" t="s">
        <v>156</v>
      </c>
      <c r="E27" s="898">
        <f>'REG+OCC BY CLASS CY 2015'!E6</f>
        <v>1481165</v>
      </c>
      <c r="F27" s="898">
        <f>'REG+OCC BY CLASS CY 2015'!F6</f>
        <v>1405828</v>
      </c>
      <c r="G27" s="899">
        <f>'REG+OCC BY CLASS CY 2015'!G6</f>
        <v>5.3589059259027419E-2</v>
      </c>
      <c r="H27" s="917"/>
      <c r="I27" s="864"/>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30" customHeight="1" thickBot="1">
      <c r="A28" s="983"/>
      <c r="B28" s="919"/>
      <c r="C28" s="918"/>
      <c r="D28" s="897" t="s">
        <v>157</v>
      </c>
      <c r="E28" s="898">
        <f>'REG+OCC BY CLASS CY 2015'!H6</f>
        <v>732517</v>
      </c>
      <c r="F28" s="898">
        <f>'REG+OCC BY CLASS CY 2015'!I6</f>
        <v>725243</v>
      </c>
      <c r="G28" s="899">
        <f>'REG+OCC BY CLASS CY 2015'!J6</f>
        <v>1.0029741755521942E-2</v>
      </c>
      <c r="H28" s="917"/>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15" customHeight="1">
      <c r="A29" s="983"/>
      <c r="B29" s="919"/>
      <c r="C29" s="918"/>
      <c r="D29" s="918"/>
      <c r="E29" s="918"/>
      <c r="F29" s="918"/>
      <c r="G29" s="918"/>
      <c r="H29" s="917"/>
      <c r="I29" s="864"/>
      <c r="J29" s="864"/>
      <c r="K29" s="864"/>
      <c r="L29" s="865"/>
      <c r="M29" s="866"/>
      <c r="N29" s="920"/>
      <c r="O29" s="866"/>
      <c r="P29" s="866"/>
      <c r="Q29" s="866"/>
      <c r="R29" s="866"/>
      <c r="S29" s="866"/>
      <c r="T29" s="866"/>
      <c r="U29" s="866"/>
      <c r="V29" s="866"/>
      <c r="W29" s="866"/>
      <c r="X29" s="866"/>
      <c r="Y29" s="866"/>
      <c r="Z29" s="866"/>
      <c r="AA29" s="866"/>
      <c r="AB29" s="866"/>
      <c r="AC29" s="866"/>
      <c r="AD29" s="866"/>
      <c r="AE29" s="866"/>
      <c r="AF29" s="866"/>
    </row>
    <row r="30" spans="1:32" ht="15" customHeight="1">
      <c r="A30" s="983"/>
      <c r="B30" s="919"/>
      <c r="C30" s="991" t="s">
        <v>161</v>
      </c>
      <c r="D30" s="991"/>
      <c r="E30" s="991"/>
      <c r="F30" s="991"/>
      <c r="G30" s="991"/>
      <c r="H30" s="917"/>
      <c r="I30" s="864"/>
      <c r="J30" s="864"/>
      <c r="K30" s="864"/>
      <c r="L30" s="865"/>
      <c r="M30" s="866"/>
      <c r="N30" s="866"/>
      <c r="O30" s="866"/>
      <c r="P30" s="866"/>
      <c r="Q30" s="866"/>
      <c r="R30" s="866"/>
      <c r="S30" s="866"/>
      <c r="T30" s="866"/>
      <c r="U30" s="866"/>
      <c r="V30" s="866"/>
      <c r="W30" s="866"/>
      <c r="X30" s="866"/>
      <c r="Y30" s="866"/>
      <c r="Z30" s="866"/>
      <c r="AA30" s="866"/>
      <c r="AB30" s="866"/>
      <c r="AC30" s="866"/>
      <c r="AD30" s="866"/>
      <c r="AE30" s="866"/>
      <c r="AF30" s="866"/>
    </row>
    <row r="31" spans="1:32" ht="15" customHeight="1">
      <c r="A31" s="983"/>
      <c r="B31" s="919"/>
      <c r="C31" s="991"/>
      <c r="D31" s="991"/>
      <c r="E31" s="991"/>
      <c r="F31" s="991"/>
      <c r="G31" s="991"/>
      <c r="H31" s="917"/>
      <c r="I31" s="864"/>
      <c r="J31" s="864"/>
      <c r="K31" s="864"/>
      <c r="L31" s="865"/>
      <c r="M31" s="866"/>
      <c r="N31" s="908"/>
      <c r="O31" s="866"/>
      <c r="P31" s="866"/>
      <c r="Q31" s="866"/>
      <c r="R31" s="866"/>
      <c r="S31" s="866"/>
      <c r="T31" s="866"/>
      <c r="U31" s="866"/>
      <c r="V31" s="866"/>
      <c r="W31" s="866"/>
      <c r="X31" s="866"/>
      <c r="Y31" s="866"/>
      <c r="Z31" s="866"/>
      <c r="AA31" s="866"/>
      <c r="AB31" s="866"/>
      <c r="AC31" s="866"/>
      <c r="AD31" s="866"/>
      <c r="AE31" s="866"/>
      <c r="AF31" s="866"/>
    </row>
    <row r="32" spans="1:32" ht="14.25" customHeight="1">
      <c r="A32" s="983"/>
      <c r="B32" s="919"/>
      <c r="C32" s="991" t="s">
        <v>162</v>
      </c>
      <c r="D32" s="991"/>
      <c r="E32" s="991"/>
      <c r="F32" s="991"/>
      <c r="G32" s="991"/>
      <c r="H32" s="917"/>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ht="12.75" customHeight="1" thickBot="1">
      <c r="A33" s="921"/>
      <c r="B33" s="919"/>
      <c r="C33" s="972" t="s">
        <v>163</v>
      </c>
      <c r="D33" s="972"/>
      <c r="E33" s="972"/>
      <c r="F33" s="972"/>
      <c r="G33" s="972"/>
      <c r="H33" s="917"/>
      <c r="I33" s="864"/>
      <c r="J33" s="864"/>
      <c r="K33" s="864"/>
      <c r="L33" s="865"/>
      <c r="M33" s="866"/>
      <c r="N33" s="908"/>
      <c r="O33" s="866"/>
      <c r="P33" s="866"/>
      <c r="Q33" s="866"/>
      <c r="R33" s="866"/>
      <c r="S33" s="866"/>
      <c r="T33" s="866"/>
      <c r="U33" s="866"/>
      <c r="V33" s="866"/>
      <c r="W33" s="866"/>
      <c r="X33" s="866"/>
      <c r="Y33" s="866"/>
      <c r="Z33" s="866"/>
      <c r="AA33" s="866"/>
      <c r="AB33" s="866"/>
      <c r="AC33" s="866"/>
      <c r="AD33" s="866"/>
      <c r="AE33" s="866"/>
      <c r="AF33" s="866"/>
    </row>
    <row r="34" spans="1:32" ht="12.75" customHeight="1" thickTop="1">
      <c r="A34" s="921"/>
      <c r="B34" s="919"/>
      <c r="C34" s="973" t="s">
        <v>204</v>
      </c>
      <c r="D34" s="974"/>
      <c r="E34" s="974"/>
      <c r="F34" s="974"/>
      <c r="G34" s="975"/>
      <c r="H34" s="917"/>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ht="12.75" customHeight="1">
      <c r="A35" s="921"/>
      <c r="B35" s="919"/>
      <c r="C35" s="976"/>
      <c r="D35" s="977"/>
      <c r="E35" s="977"/>
      <c r="F35" s="977"/>
      <c r="G35" s="978"/>
      <c r="H35" s="917"/>
      <c r="I35" s="864"/>
      <c r="J35" s="864"/>
      <c r="K35" s="864"/>
      <c r="L35" s="865"/>
      <c r="M35" s="866"/>
      <c r="N35" s="866"/>
      <c r="O35" s="866"/>
      <c r="P35" s="866"/>
      <c r="Q35" s="866"/>
      <c r="R35" s="866"/>
      <c r="S35" s="866"/>
      <c r="T35" s="866"/>
      <c r="U35" s="866"/>
      <c r="V35" s="866"/>
      <c r="W35" s="866"/>
      <c r="X35" s="866"/>
      <c r="Y35" s="866"/>
      <c r="Z35" s="866"/>
      <c r="AA35" s="866"/>
      <c r="AB35" s="866"/>
      <c r="AC35" s="866"/>
      <c r="AD35" s="866"/>
      <c r="AE35" s="866"/>
      <c r="AF35" s="866"/>
    </row>
    <row r="36" spans="1:32" ht="12.75" customHeight="1">
      <c r="A36" s="922"/>
      <c r="B36" s="919"/>
      <c r="C36" s="976"/>
      <c r="D36" s="977"/>
      <c r="E36" s="977"/>
      <c r="F36" s="977"/>
      <c r="G36" s="978"/>
      <c r="H36" s="917"/>
      <c r="I36" s="864"/>
      <c r="J36" s="864"/>
      <c r="K36" s="864"/>
      <c r="L36" s="865"/>
      <c r="M36" s="866"/>
      <c r="N36" s="866"/>
      <c r="O36" s="866"/>
      <c r="P36" s="866"/>
      <c r="Q36" s="866"/>
      <c r="R36" s="866"/>
      <c r="S36" s="866"/>
      <c r="T36" s="866"/>
      <c r="U36" s="866"/>
      <c r="V36" s="866"/>
      <c r="W36" s="866"/>
      <c r="X36" s="866"/>
      <c r="Y36" s="866"/>
      <c r="Z36" s="866"/>
      <c r="AA36" s="866"/>
      <c r="AB36" s="866"/>
      <c r="AC36" s="866"/>
      <c r="AD36" s="866"/>
      <c r="AE36" s="866"/>
      <c r="AF36" s="866"/>
    </row>
    <row r="37" spans="1:32" s="924" customFormat="1" ht="12.75" customHeight="1">
      <c r="A37" s="922"/>
      <c r="B37" s="919"/>
      <c r="C37" s="976"/>
      <c r="D37" s="977"/>
      <c r="E37" s="977"/>
      <c r="F37" s="977"/>
      <c r="G37" s="978"/>
      <c r="H37" s="917"/>
      <c r="I37" s="864"/>
      <c r="J37" s="864"/>
      <c r="K37" s="864"/>
      <c r="L37" s="865"/>
      <c r="M37" s="923"/>
      <c r="N37" s="923"/>
      <c r="O37" s="923"/>
      <c r="P37" s="923"/>
      <c r="Q37" s="923"/>
      <c r="R37" s="923"/>
      <c r="S37" s="923"/>
      <c r="T37" s="923"/>
      <c r="U37" s="923"/>
      <c r="V37" s="923"/>
      <c r="W37" s="923"/>
      <c r="X37" s="923"/>
      <c r="Y37" s="923"/>
      <c r="Z37" s="923"/>
      <c r="AA37" s="923"/>
      <c r="AB37" s="923"/>
      <c r="AC37" s="923"/>
      <c r="AD37" s="923"/>
      <c r="AE37" s="923"/>
      <c r="AF37" s="923"/>
    </row>
    <row r="38" spans="1:32" s="924" customFormat="1" ht="12.75" customHeight="1">
      <c r="A38" s="922"/>
      <c r="B38" s="919"/>
      <c r="C38" s="976"/>
      <c r="D38" s="977"/>
      <c r="E38" s="977"/>
      <c r="F38" s="977"/>
      <c r="G38" s="978"/>
      <c r="H38" s="917"/>
      <c r="I38" s="864"/>
      <c r="J38" s="864"/>
      <c r="K38" s="864"/>
      <c r="L38" s="865"/>
      <c r="M38" s="923"/>
      <c r="N38" s="923"/>
      <c r="O38" s="923"/>
      <c r="P38" s="923"/>
      <c r="Q38" s="923"/>
      <c r="R38" s="923"/>
      <c r="S38" s="923"/>
      <c r="T38" s="923"/>
      <c r="U38" s="923"/>
      <c r="V38" s="923"/>
      <c r="W38" s="923"/>
      <c r="X38" s="923"/>
      <c r="Y38" s="923"/>
      <c r="Z38" s="923"/>
      <c r="AA38" s="923"/>
      <c r="AB38" s="923"/>
      <c r="AC38" s="923"/>
      <c r="AD38" s="923"/>
      <c r="AE38" s="923"/>
      <c r="AF38" s="923"/>
    </row>
    <row r="39" spans="1:32" s="924" customFormat="1" ht="12.75" customHeight="1">
      <c r="A39" s="922"/>
      <c r="B39" s="919"/>
      <c r="C39" s="976"/>
      <c r="D39" s="977"/>
      <c r="E39" s="977"/>
      <c r="F39" s="977"/>
      <c r="G39" s="978"/>
      <c r="H39" s="917"/>
      <c r="I39" s="864"/>
      <c r="J39" s="864"/>
      <c r="K39" s="864"/>
      <c r="L39" s="865"/>
      <c r="M39" s="923"/>
      <c r="N39" s="925"/>
      <c r="O39" s="923"/>
      <c r="P39" s="923"/>
      <c r="Q39" s="923"/>
      <c r="R39" s="923"/>
      <c r="S39" s="923"/>
      <c r="T39" s="923"/>
      <c r="U39" s="923"/>
      <c r="V39" s="923"/>
      <c r="W39" s="923"/>
      <c r="X39" s="923"/>
      <c r="Y39" s="923"/>
      <c r="Z39" s="923"/>
      <c r="AA39" s="923"/>
      <c r="AB39" s="923"/>
      <c r="AC39" s="923"/>
      <c r="AD39" s="923"/>
      <c r="AE39" s="923"/>
      <c r="AF39" s="923"/>
    </row>
    <row r="40" spans="1:32" s="924" customFormat="1" ht="12.75" customHeight="1">
      <c r="A40" s="922"/>
      <c r="B40" s="919"/>
      <c r="C40" s="976"/>
      <c r="D40" s="977"/>
      <c r="E40" s="977"/>
      <c r="F40" s="977"/>
      <c r="G40" s="978"/>
      <c r="H40" s="917"/>
      <c r="I40" s="864"/>
      <c r="J40" s="864"/>
      <c r="K40" s="864"/>
      <c r="L40" s="865"/>
      <c r="M40" s="923"/>
      <c r="N40" s="923"/>
      <c r="O40" s="923"/>
      <c r="P40" s="923"/>
      <c r="Q40" s="923"/>
      <c r="R40" s="923"/>
      <c r="S40" s="923"/>
      <c r="T40" s="923"/>
      <c r="U40" s="923"/>
      <c r="V40" s="923"/>
      <c r="W40" s="923"/>
      <c r="X40" s="923"/>
      <c r="Y40" s="923"/>
      <c r="Z40" s="923"/>
      <c r="AA40" s="923"/>
      <c r="AB40" s="923"/>
      <c r="AC40" s="923"/>
      <c r="AD40" s="923"/>
      <c r="AE40" s="923"/>
      <c r="AF40" s="923"/>
    </row>
    <row r="41" spans="1:32" s="924" customFormat="1" ht="12.75" customHeight="1">
      <c r="A41" s="922"/>
      <c r="B41" s="919"/>
      <c r="C41" s="976"/>
      <c r="D41" s="977"/>
      <c r="E41" s="977"/>
      <c r="F41" s="977"/>
      <c r="G41" s="978"/>
      <c r="H41" s="917"/>
      <c r="I41" s="864"/>
      <c r="J41" s="864"/>
      <c r="K41" s="864"/>
      <c r="L41" s="865"/>
      <c r="M41" s="923"/>
      <c r="N41" s="923"/>
      <c r="O41" s="923"/>
      <c r="P41" s="923"/>
      <c r="Q41" s="923"/>
      <c r="R41" s="923"/>
      <c r="S41" s="923"/>
      <c r="T41" s="923"/>
      <c r="U41" s="923"/>
      <c r="V41" s="923"/>
      <c r="W41" s="923"/>
      <c r="X41" s="923"/>
      <c r="Y41" s="923"/>
      <c r="Z41" s="923"/>
      <c r="AA41" s="923"/>
      <c r="AB41" s="923"/>
      <c r="AC41" s="923"/>
      <c r="AD41" s="923"/>
      <c r="AE41" s="923"/>
      <c r="AF41" s="923"/>
    </row>
    <row r="42" spans="1:32" ht="12.75" customHeight="1">
      <c r="A42" s="922"/>
      <c r="B42" s="919"/>
      <c r="C42" s="976"/>
      <c r="D42" s="977"/>
      <c r="E42" s="977"/>
      <c r="F42" s="977"/>
      <c r="G42" s="978"/>
      <c r="H42" s="917"/>
      <c r="I42" s="864"/>
      <c r="J42" s="864"/>
      <c r="K42" s="864"/>
      <c r="L42" s="865"/>
      <c r="M42" s="866"/>
      <c r="N42" s="866"/>
      <c r="O42" s="866"/>
      <c r="P42" s="866"/>
      <c r="Q42" s="866"/>
      <c r="R42" s="866"/>
      <c r="S42" s="866"/>
      <c r="T42" s="866"/>
      <c r="U42" s="866"/>
      <c r="V42" s="866"/>
      <c r="W42" s="866"/>
      <c r="X42" s="866"/>
      <c r="Y42" s="866"/>
      <c r="Z42" s="866"/>
      <c r="AA42" s="866"/>
      <c r="AB42" s="866"/>
      <c r="AC42" s="866"/>
      <c r="AD42" s="866"/>
      <c r="AE42" s="866"/>
      <c r="AF42" s="866"/>
    </row>
    <row r="43" spans="1:32" ht="12.75" customHeight="1">
      <c r="A43" s="922"/>
      <c r="B43" s="919"/>
      <c r="C43" s="976"/>
      <c r="D43" s="977"/>
      <c r="E43" s="977"/>
      <c r="F43" s="977"/>
      <c r="G43" s="978"/>
      <c r="H43" s="917"/>
      <c r="I43" s="864"/>
      <c r="J43" s="864"/>
      <c r="K43" s="864"/>
      <c r="L43" s="865"/>
      <c r="M43" s="866"/>
      <c r="N43" s="908"/>
      <c r="O43" s="866"/>
      <c r="P43" s="866"/>
      <c r="Q43" s="866"/>
      <c r="R43" s="866"/>
      <c r="S43" s="866"/>
      <c r="T43" s="866"/>
      <c r="U43" s="866"/>
      <c r="V43" s="866"/>
      <c r="W43" s="866"/>
      <c r="X43" s="866"/>
      <c r="Y43" s="866"/>
      <c r="Z43" s="866"/>
      <c r="AA43" s="866"/>
      <c r="AB43" s="866"/>
      <c r="AC43" s="866"/>
      <c r="AD43" s="866"/>
      <c r="AE43" s="866"/>
      <c r="AF43" s="866"/>
    </row>
    <row r="44" spans="1:32" ht="12.75" customHeight="1">
      <c r="A44" s="922"/>
      <c r="B44" s="919"/>
      <c r="C44" s="976"/>
      <c r="D44" s="977"/>
      <c r="E44" s="977"/>
      <c r="F44" s="977"/>
      <c r="G44" s="978"/>
      <c r="H44" s="917"/>
      <c r="I44" s="864"/>
      <c r="J44" s="864"/>
      <c r="K44" s="864"/>
      <c r="L44" s="865"/>
      <c r="M44" s="866"/>
      <c r="N44" s="866"/>
      <c r="O44" s="866"/>
      <c r="P44" s="866"/>
      <c r="Q44" s="866"/>
      <c r="R44" s="866"/>
      <c r="S44" s="866"/>
      <c r="T44" s="866"/>
      <c r="U44" s="866"/>
      <c r="V44" s="866"/>
      <c r="W44" s="866"/>
      <c r="X44" s="866"/>
      <c r="Y44" s="866"/>
      <c r="Z44" s="866"/>
      <c r="AA44" s="866"/>
      <c r="AB44" s="866"/>
      <c r="AC44" s="866"/>
      <c r="AD44" s="866"/>
      <c r="AE44" s="866"/>
      <c r="AF44" s="866"/>
    </row>
    <row r="45" spans="1:32" ht="12.75" customHeight="1">
      <c r="A45" s="922"/>
      <c r="B45" s="919"/>
      <c r="C45" s="976"/>
      <c r="D45" s="977"/>
      <c r="E45" s="977"/>
      <c r="F45" s="977"/>
      <c r="G45" s="978"/>
      <c r="H45" s="917"/>
      <c r="I45" s="864"/>
      <c r="J45" s="864"/>
      <c r="K45" s="864"/>
      <c r="L45" s="865"/>
      <c r="M45" s="866"/>
      <c r="N45" s="866"/>
      <c r="O45" s="866"/>
      <c r="P45" s="866"/>
      <c r="Q45" s="866"/>
      <c r="R45" s="866"/>
      <c r="S45" s="866"/>
      <c r="T45" s="866"/>
      <c r="U45" s="866"/>
      <c r="V45" s="866"/>
      <c r="W45" s="866"/>
      <c r="X45" s="866"/>
      <c r="Y45" s="866"/>
      <c r="Z45" s="866"/>
      <c r="AA45" s="866"/>
      <c r="AB45" s="866"/>
      <c r="AC45" s="866"/>
      <c r="AD45" s="866"/>
      <c r="AE45" s="866"/>
      <c r="AF45" s="866"/>
    </row>
    <row r="46" spans="1:32" ht="12.75" customHeight="1">
      <c r="A46" s="922"/>
      <c r="B46" s="919"/>
      <c r="C46" s="976"/>
      <c r="D46" s="977"/>
      <c r="E46" s="977"/>
      <c r="F46" s="977"/>
      <c r="G46" s="978"/>
      <c r="H46" s="917"/>
      <c r="I46" s="864"/>
      <c r="J46" s="864"/>
      <c r="K46" s="864"/>
      <c r="L46" s="865"/>
      <c r="M46" s="866"/>
      <c r="N46" s="866"/>
      <c r="O46" s="866"/>
      <c r="P46" s="866"/>
      <c r="Q46" s="866"/>
      <c r="R46" s="866"/>
      <c r="S46" s="866"/>
      <c r="T46" s="866"/>
      <c r="U46" s="866"/>
      <c r="V46" s="866"/>
      <c r="W46" s="866"/>
      <c r="X46" s="866"/>
      <c r="Y46" s="866"/>
      <c r="Z46" s="866"/>
      <c r="AA46" s="866"/>
      <c r="AB46" s="866"/>
      <c r="AC46" s="866"/>
      <c r="AD46" s="866"/>
      <c r="AE46" s="866"/>
      <c r="AF46" s="866"/>
    </row>
    <row r="47" spans="1:32" ht="12.75" customHeight="1">
      <c r="A47" s="922"/>
      <c r="B47" s="919"/>
      <c r="C47" s="976"/>
      <c r="D47" s="977"/>
      <c r="E47" s="977"/>
      <c r="F47" s="977"/>
      <c r="G47" s="978"/>
      <c r="H47" s="917"/>
      <c r="I47" s="864"/>
      <c r="J47" s="864"/>
      <c r="K47" s="864"/>
      <c r="L47" s="865"/>
      <c r="M47" s="866"/>
      <c r="N47" s="866"/>
      <c r="O47" s="866"/>
      <c r="P47" s="866"/>
      <c r="Q47" s="866"/>
      <c r="R47" s="866"/>
      <c r="S47" s="866"/>
      <c r="T47" s="866"/>
      <c r="U47" s="866"/>
      <c r="V47" s="866"/>
      <c r="W47" s="866"/>
      <c r="X47" s="866"/>
      <c r="Y47" s="866"/>
      <c r="Z47" s="866"/>
      <c r="AA47" s="866"/>
      <c r="AB47" s="866"/>
      <c r="AC47" s="866"/>
      <c r="AD47" s="866"/>
      <c r="AE47" s="866"/>
      <c r="AF47" s="866"/>
    </row>
    <row r="48" spans="1:32" ht="12.75" customHeight="1">
      <c r="A48" s="866"/>
      <c r="B48" s="918"/>
      <c r="C48" s="976"/>
      <c r="D48" s="977"/>
      <c r="E48" s="977"/>
      <c r="F48" s="977"/>
      <c r="G48" s="978"/>
      <c r="H48" s="918"/>
      <c r="I48" s="864"/>
      <c r="J48" s="864"/>
      <c r="K48" s="864"/>
      <c r="L48" s="865"/>
      <c r="M48" s="866"/>
      <c r="N48" s="866"/>
      <c r="O48" s="866"/>
      <c r="P48" s="866"/>
      <c r="Q48" s="866"/>
      <c r="R48" s="866"/>
      <c r="S48" s="866"/>
      <c r="T48" s="866"/>
      <c r="U48" s="866"/>
      <c r="V48" s="866"/>
      <c r="W48" s="866"/>
      <c r="X48" s="866"/>
      <c r="Y48" s="866"/>
      <c r="Z48" s="866"/>
      <c r="AA48" s="866"/>
      <c r="AB48" s="866"/>
      <c r="AC48" s="866"/>
      <c r="AD48" s="866"/>
      <c r="AE48" s="866"/>
      <c r="AF48" s="866"/>
    </row>
    <row r="49" spans="1:32" ht="12.75" customHeight="1">
      <c r="A49" s="866"/>
      <c r="B49" s="918"/>
      <c r="C49" s="976"/>
      <c r="D49" s="977"/>
      <c r="E49" s="977"/>
      <c r="F49" s="977"/>
      <c r="G49" s="978"/>
      <c r="H49" s="918"/>
      <c r="I49" s="864"/>
      <c r="J49" s="864"/>
      <c r="K49" s="864"/>
      <c r="L49" s="865"/>
      <c r="M49" s="866"/>
      <c r="N49" s="866"/>
      <c r="O49" s="866"/>
      <c r="P49" s="866"/>
      <c r="Q49" s="866"/>
      <c r="R49" s="866"/>
      <c r="S49" s="866"/>
      <c r="T49" s="866"/>
      <c r="U49" s="866"/>
      <c r="V49" s="866"/>
      <c r="W49" s="866"/>
      <c r="X49" s="866"/>
      <c r="Y49" s="866"/>
      <c r="Z49" s="866"/>
      <c r="AA49" s="866"/>
      <c r="AB49" s="866"/>
      <c r="AC49" s="866"/>
      <c r="AD49" s="866"/>
      <c r="AE49" s="866"/>
      <c r="AF49" s="866"/>
    </row>
    <row r="50" spans="1:32" ht="12.75" customHeight="1">
      <c r="A50" s="866"/>
      <c r="B50" s="918"/>
      <c r="C50" s="976"/>
      <c r="D50" s="977"/>
      <c r="E50" s="977"/>
      <c r="F50" s="977"/>
      <c r="G50" s="978"/>
      <c r="H50" s="918"/>
      <c r="I50" s="864"/>
      <c r="J50" s="864"/>
      <c r="K50" s="864"/>
      <c r="L50" s="865"/>
      <c r="M50" s="866"/>
      <c r="N50" s="866"/>
      <c r="O50" s="866"/>
      <c r="P50" s="866"/>
      <c r="Q50" s="866"/>
      <c r="R50" s="866"/>
      <c r="S50" s="866"/>
      <c r="T50" s="866"/>
      <c r="U50" s="866"/>
      <c r="V50" s="866"/>
      <c r="W50" s="866"/>
      <c r="X50" s="866"/>
      <c r="Y50" s="866"/>
      <c r="Z50" s="866"/>
      <c r="AA50" s="866"/>
      <c r="AB50" s="866"/>
      <c r="AC50" s="866"/>
      <c r="AD50" s="866"/>
      <c r="AE50" s="866"/>
      <c r="AF50" s="866"/>
    </row>
    <row r="51" spans="1:32" ht="12.75" customHeight="1">
      <c r="A51" s="866"/>
      <c r="B51" s="918"/>
      <c r="C51" s="976"/>
      <c r="D51" s="977"/>
      <c r="E51" s="977"/>
      <c r="F51" s="977"/>
      <c r="G51" s="978"/>
      <c r="H51" s="918"/>
      <c r="I51" s="864"/>
      <c r="J51" s="864"/>
      <c r="K51" s="864"/>
      <c r="L51" s="865"/>
      <c r="M51" s="866"/>
      <c r="N51" s="866"/>
      <c r="O51" s="866"/>
      <c r="P51" s="866"/>
      <c r="Q51" s="866"/>
      <c r="R51" s="866"/>
      <c r="S51" s="866"/>
      <c r="T51" s="866"/>
      <c r="U51" s="866"/>
      <c r="V51" s="866"/>
      <c r="W51" s="866"/>
      <c r="X51" s="866"/>
      <c r="Y51" s="866"/>
      <c r="Z51" s="866"/>
      <c r="AA51" s="866"/>
      <c r="AB51" s="866"/>
      <c r="AC51" s="866"/>
      <c r="AD51" s="866"/>
      <c r="AE51" s="866"/>
      <c r="AF51" s="866"/>
    </row>
    <row r="52" spans="1:32" ht="12.75" customHeight="1">
      <c r="A52" s="866"/>
      <c r="B52" s="918"/>
      <c r="C52" s="976"/>
      <c r="D52" s="977"/>
      <c r="E52" s="977"/>
      <c r="F52" s="977"/>
      <c r="G52" s="978"/>
      <c r="H52" s="904"/>
      <c r="I52" s="864"/>
      <c r="J52" s="864"/>
      <c r="K52" s="864"/>
      <c r="L52" s="865"/>
      <c r="M52" s="866"/>
      <c r="N52" s="866"/>
      <c r="O52" s="866"/>
      <c r="P52" s="866"/>
      <c r="Q52" s="866"/>
      <c r="R52" s="866"/>
      <c r="S52" s="866"/>
      <c r="T52" s="866"/>
      <c r="U52" s="866"/>
      <c r="V52" s="866"/>
      <c r="W52" s="866"/>
      <c r="X52" s="866"/>
      <c r="Y52" s="866"/>
      <c r="Z52" s="866"/>
      <c r="AA52" s="866"/>
      <c r="AB52" s="866"/>
      <c r="AC52" s="866"/>
      <c r="AD52" s="866"/>
      <c r="AE52" s="866"/>
      <c r="AF52" s="866"/>
    </row>
    <row r="53" spans="1:32" ht="12.75" customHeight="1">
      <c r="A53" s="866"/>
      <c r="B53" s="918"/>
      <c r="C53" s="976"/>
      <c r="D53" s="977"/>
      <c r="E53" s="977"/>
      <c r="F53" s="977"/>
      <c r="G53" s="978"/>
      <c r="H53" s="926"/>
      <c r="I53" s="864"/>
      <c r="J53" s="864"/>
      <c r="K53" s="864"/>
      <c r="L53" s="865"/>
      <c r="M53" s="866"/>
      <c r="N53" s="866"/>
      <c r="O53" s="866"/>
      <c r="P53" s="866"/>
      <c r="Q53" s="866"/>
      <c r="R53" s="866"/>
      <c r="S53" s="866"/>
      <c r="T53" s="866"/>
      <c r="U53" s="866"/>
      <c r="V53" s="866"/>
      <c r="W53" s="866"/>
      <c r="X53" s="866"/>
      <c r="Y53" s="866"/>
      <c r="Z53" s="866"/>
      <c r="AA53" s="866"/>
      <c r="AB53" s="866"/>
      <c r="AC53" s="866"/>
      <c r="AD53" s="866"/>
      <c r="AE53" s="866"/>
      <c r="AF53" s="866"/>
    </row>
    <row r="54" spans="1:32" ht="12.75" customHeight="1">
      <c r="A54" s="866"/>
      <c r="B54" s="918"/>
      <c r="C54" s="976"/>
      <c r="D54" s="977"/>
      <c r="E54" s="977"/>
      <c r="F54" s="977"/>
      <c r="G54" s="978"/>
      <c r="H54" s="904"/>
      <c r="I54" s="864"/>
      <c r="J54" s="864"/>
      <c r="K54" s="864"/>
      <c r="L54" s="865"/>
      <c r="M54" s="866"/>
      <c r="N54" s="866"/>
      <c r="O54" s="866"/>
      <c r="P54" s="866"/>
      <c r="Q54" s="866"/>
      <c r="R54" s="866"/>
      <c r="S54" s="866"/>
      <c r="T54" s="866"/>
      <c r="U54" s="866"/>
      <c r="V54" s="866"/>
      <c r="W54" s="866"/>
      <c r="X54" s="866"/>
      <c r="Y54" s="866"/>
      <c r="Z54" s="866"/>
      <c r="AA54" s="866"/>
      <c r="AB54" s="866"/>
      <c r="AC54" s="866"/>
      <c r="AD54" s="866"/>
      <c r="AE54" s="866"/>
      <c r="AF54" s="866"/>
    </row>
    <row r="55" spans="1:32" ht="12.75" customHeight="1">
      <c r="A55" s="866"/>
      <c r="B55" s="918"/>
      <c r="C55" s="976"/>
      <c r="D55" s="977"/>
      <c r="E55" s="977"/>
      <c r="F55" s="977"/>
      <c r="G55" s="978"/>
      <c r="H55" s="918"/>
      <c r="I55" s="864"/>
      <c r="J55" s="864"/>
      <c r="K55" s="864"/>
      <c r="L55" s="865"/>
      <c r="M55" s="866"/>
      <c r="N55" s="866"/>
      <c r="O55" s="866"/>
      <c r="P55" s="866"/>
      <c r="Q55" s="866"/>
      <c r="R55" s="866"/>
      <c r="S55" s="866"/>
      <c r="T55" s="866"/>
      <c r="U55" s="866"/>
      <c r="V55" s="866"/>
      <c r="W55" s="866"/>
      <c r="X55" s="866"/>
      <c r="Y55" s="866"/>
      <c r="Z55" s="866"/>
      <c r="AA55" s="866"/>
      <c r="AB55" s="866"/>
      <c r="AC55" s="866"/>
      <c r="AD55" s="866"/>
      <c r="AE55" s="866"/>
      <c r="AF55" s="866"/>
    </row>
    <row r="56" spans="1:32" ht="12.75" customHeight="1" thickBot="1">
      <c r="A56" s="866"/>
      <c r="B56" s="918"/>
      <c r="C56" s="979"/>
      <c r="D56" s="980"/>
      <c r="E56" s="980"/>
      <c r="F56" s="980"/>
      <c r="G56" s="981"/>
      <c r="H56" s="918"/>
      <c r="I56" s="864"/>
      <c r="J56" s="864"/>
      <c r="K56" s="864"/>
      <c r="L56" s="865"/>
      <c r="M56" s="866"/>
      <c r="N56" s="866"/>
      <c r="O56" s="866"/>
      <c r="P56" s="866"/>
      <c r="Q56" s="866"/>
      <c r="R56" s="866"/>
      <c r="S56" s="866"/>
      <c r="T56" s="866"/>
      <c r="U56" s="866"/>
      <c r="V56" s="866"/>
      <c r="W56" s="866"/>
      <c r="X56" s="866"/>
      <c r="Y56" s="866"/>
      <c r="Z56" s="866"/>
      <c r="AA56" s="866"/>
      <c r="AB56" s="866"/>
      <c r="AC56" s="866"/>
      <c r="AD56" s="866"/>
      <c r="AE56" s="866"/>
      <c r="AF56" s="866"/>
    </row>
    <row r="57" spans="1:32" ht="13.5" customHeight="1" thickTop="1" thickBot="1">
      <c r="A57" s="866"/>
      <c r="B57" s="927"/>
      <c r="C57" s="918"/>
      <c r="D57" s="928"/>
      <c r="E57" s="928"/>
      <c r="F57" s="928"/>
      <c r="G57" s="928"/>
      <c r="H57" s="927"/>
      <c r="I57" s="929"/>
      <c r="J57" s="929"/>
      <c r="K57" s="929"/>
      <c r="L57" s="930"/>
      <c r="M57" s="866"/>
      <c r="N57" s="866"/>
      <c r="O57" s="866"/>
      <c r="Q57" s="931"/>
    </row>
    <row r="58" spans="1:32" ht="12.75" customHeight="1">
      <c r="A58" s="866"/>
      <c r="B58" s="932"/>
      <c r="C58" s="933"/>
      <c r="D58" s="934"/>
      <c r="E58" s="934"/>
      <c r="F58" s="934"/>
      <c r="G58" s="934"/>
      <c r="H58" s="935"/>
      <c r="I58" s="932"/>
      <c r="J58" s="932"/>
      <c r="K58" s="932"/>
      <c r="L58" s="932"/>
      <c r="M58" s="866"/>
      <c r="N58" s="866"/>
      <c r="O58" s="866"/>
    </row>
    <row r="59" spans="1:32" ht="12.75" customHeight="1">
      <c r="A59" s="866"/>
      <c r="B59" s="932"/>
      <c r="C59" s="936"/>
      <c r="D59" s="937"/>
      <c r="E59" s="937"/>
      <c r="F59" s="937"/>
      <c r="G59" s="937"/>
      <c r="H59" s="935"/>
      <c r="I59" s="932"/>
      <c r="J59" s="932"/>
      <c r="K59" s="932"/>
      <c r="L59" s="932"/>
      <c r="M59" s="866"/>
      <c r="N59" s="866"/>
      <c r="O59" s="866"/>
    </row>
    <row r="60" spans="1:32" ht="13.5" customHeight="1">
      <c r="A60" s="866"/>
      <c r="B60" s="932"/>
      <c r="C60" s="936"/>
      <c r="D60" s="937"/>
      <c r="E60" s="937"/>
      <c r="F60" s="937"/>
      <c r="G60" s="937"/>
      <c r="H60" s="935"/>
      <c r="I60" s="932"/>
      <c r="J60" s="932"/>
      <c r="K60" s="932"/>
      <c r="L60" s="932"/>
      <c r="M60" s="866"/>
      <c r="N60" s="866"/>
      <c r="O60" s="866"/>
    </row>
    <row r="61" spans="1:32" ht="15">
      <c r="A61" s="866"/>
      <c r="B61" s="866"/>
      <c r="C61" s="938"/>
      <c r="D61" s="937"/>
      <c r="E61" s="937"/>
      <c r="F61" s="937"/>
      <c r="G61" s="937"/>
      <c r="H61" s="939"/>
      <c r="I61" s="866"/>
      <c r="J61" s="866"/>
      <c r="K61" s="866"/>
      <c r="L61" s="866"/>
      <c r="M61" s="866"/>
      <c r="N61" s="866"/>
      <c r="O61" s="866"/>
    </row>
    <row r="62" spans="1:32" ht="15">
      <c r="A62" s="866"/>
      <c r="B62" s="866"/>
      <c r="C62" s="938"/>
      <c r="D62" s="937"/>
      <c r="E62" s="937"/>
      <c r="F62" s="937"/>
      <c r="G62" s="937"/>
      <c r="H62" s="939"/>
      <c r="I62" s="866"/>
      <c r="J62" s="866"/>
      <c r="K62" s="866"/>
      <c r="L62" s="866"/>
      <c r="M62" s="866"/>
      <c r="N62" s="866"/>
      <c r="O62" s="866"/>
    </row>
    <row r="63" spans="1:32">
      <c r="A63" s="866"/>
      <c r="B63" s="866"/>
      <c r="C63" s="938"/>
      <c r="D63" s="936"/>
      <c r="E63" s="936"/>
      <c r="F63" s="936"/>
      <c r="G63" s="936"/>
      <c r="H63" s="939"/>
      <c r="I63" s="866"/>
      <c r="J63" s="866"/>
      <c r="K63" s="866"/>
      <c r="L63" s="866"/>
      <c r="M63" s="866"/>
      <c r="N63" s="866"/>
      <c r="O63" s="866"/>
    </row>
    <row r="64" spans="1:32">
      <c r="A64" s="866"/>
      <c r="B64" s="866"/>
      <c r="C64" s="939"/>
      <c r="D64" s="936"/>
      <c r="E64" s="940"/>
      <c r="F64" s="940"/>
      <c r="G64" s="936"/>
      <c r="H64" s="939"/>
      <c r="I64" s="866"/>
      <c r="J64" s="866"/>
      <c r="K64" s="866"/>
      <c r="L64" s="866"/>
      <c r="M64" s="866"/>
      <c r="N64" s="866"/>
      <c r="O64" s="866"/>
    </row>
    <row r="65" spans="1:15" ht="13.5" customHeight="1">
      <c r="A65" s="866"/>
      <c r="B65" s="866"/>
      <c r="C65" s="939"/>
      <c r="D65" s="936"/>
      <c r="E65" s="940"/>
      <c r="F65" s="940"/>
      <c r="G65" s="936"/>
      <c r="H65" s="939"/>
      <c r="I65" s="866"/>
      <c r="J65" s="866"/>
      <c r="K65" s="866"/>
      <c r="L65" s="866"/>
      <c r="M65" s="866"/>
      <c r="N65" s="866"/>
      <c r="O65" s="866"/>
    </row>
    <row r="66" spans="1:15" ht="12.75" customHeight="1">
      <c r="A66" s="866"/>
      <c r="B66" s="866"/>
      <c r="C66" s="939"/>
      <c r="D66" s="938"/>
      <c r="E66" s="941"/>
      <c r="F66" s="941"/>
      <c r="G66" s="938"/>
      <c r="H66" s="939"/>
      <c r="I66" s="866"/>
      <c r="J66" s="866"/>
      <c r="K66" s="866"/>
      <c r="L66" s="866"/>
      <c r="M66" s="866"/>
      <c r="N66" s="866"/>
      <c r="O66" s="866"/>
    </row>
    <row r="67" spans="1:15" ht="12.75" customHeight="1">
      <c r="A67" s="866"/>
      <c r="B67" s="866"/>
      <c r="C67" s="939"/>
      <c r="D67" s="938"/>
      <c r="E67" s="938"/>
      <c r="F67" s="938"/>
      <c r="G67" s="938"/>
      <c r="H67" s="866"/>
      <c r="I67" s="866"/>
      <c r="J67" s="866"/>
      <c r="K67" s="866"/>
      <c r="L67" s="866"/>
      <c r="M67" s="866"/>
      <c r="N67" s="866"/>
      <c r="O67" s="866"/>
    </row>
    <row r="68" spans="1:15" ht="12.75" customHeight="1">
      <c r="A68" s="866"/>
      <c r="B68" s="866"/>
      <c r="C68" s="866"/>
      <c r="D68" s="938"/>
      <c r="E68" s="938"/>
      <c r="F68" s="938"/>
      <c r="G68" s="938"/>
      <c r="H68" s="866"/>
      <c r="I68" s="866"/>
      <c r="J68" s="866"/>
      <c r="K68" s="866"/>
      <c r="L68" s="866"/>
      <c r="M68" s="866"/>
      <c r="N68" s="866"/>
      <c r="O68" s="866"/>
    </row>
    <row r="69" spans="1:15" ht="12.75" customHeight="1">
      <c r="A69" s="866"/>
      <c r="B69" s="866"/>
      <c r="C69" s="866"/>
      <c r="D69" s="939"/>
      <c r="E69" s="939"/>
      <c r="F69" s="939"/>
      <c r="G69" s="939"/>
      <c r="H69" s="866"/>
      <c r="I69" s="866"/>
      <c r="J69" s="866"/>
      <c r="K69" s="866"/>
      <c r="L69" s="866"/>
      <c r="M69" s="866"/>
      <c r="N69" s="866"/>
      <c r="O69" s="866"/>
    </row>
    <row r="70" spans="1:15" ht="12.75" customHeight="1">
      <c r="A70" s="866"/>
      <c r="B70" s="866"/>
      <c r="C70" s="866"/>
      <c r="D70" s="939"/>
      <c r="E70" s="939"/>
      <c r="F70" s="939"/>
      <c r="G70" s="939"/>
      <c r="H70" s="866"/>
      <c r="I70" s="866"/>
      <c r="J70" s="866"/>
      <c r="K70" s="866"/>
      <c r="L70" s="866"/>
      <c r="M70" s="866"/>
      <c r="N70" s="866"/>
      <c r="O70" s="866"/>
    </row>
    <row r="71" spans="1:15" ht="12.75" customHeight="1">
      <c r="A71" s="866"/>
      <c r="B71" s="866"/>
      <c r="C71" s="866"/>
      <c r="D71" s="939"/>
      <c r="E71" s="939"/>
      <c r="F71" s="939"/>
      <c r="G71" s="939"/>
      <c r="H71" s="866"/>
      <c r="I71" s="866"/>
      <c r="J71" s="866"/>
      <c r="K71" s="866"/>
      <c r="L71" s="866"/>
      <c r="M71" s="866"/>
      <c r="N71" s="866"/>
      <c r="O71" s="866"/>
    </row>
    <row r="72" spans="1:15" ht="12.75" customHeight="1">
      <c r="A72" s="866"/>
      <c r="B72" s="866"/>
      <c r="C72" s="866"/>
      <c r="D72" s="939"/>
      <c r="E72" s="939"/>
      <c r="F72" s="939"/>
      <c r="G72" s="939"/>
      <c r="H72" s="866"/>
      <c r="I72" s="866"/>
      <c r="J72" s="866"/>
      <c r="K72" s="866"/>
      <c r="L72" s="866"/>
      <c r="M72" s="866"/>
      <c r="N72" s="866"/>
      <c r="O72" s="866"/>
    </row>
    <row r="73" spans="1:15" ht="12.75" customHeight="1">
      <c r="A73" s="866"/>
      <c r="B73" s="866"/>
      <c r="C73" s="866"/>
      <c r="D73" s="939"/>
      <c r="E73" s="939"/>
      <c r="F73" s="939"/>
      <c r="G73" s="939"/>
      <c r="H73" s="866"/>
      <c r="I73" s="866"/>
      <c r="J73" s="866"/>
      <c r="K73" s="866"/>
      <c r="L73" s="866"/>
      <c r="M73" s="866"/>
      <c r="N73" s="866"/>
      <c r="O73" s="866"/>
    </row>
    <row r="74" spans="1:15" ht="12.75" customHeight="1">
      <c r="A74" s="866"/>
      <c r="B74" s="866"/>
      <c r="C74" s="866"/>
      <c r="D74" s="866"/>
      <c r="E74" s="866"/>
      <c r="F74" s="866"/>
      <c r="G74" s="866"/>
      <c r="H74" s="866"/>
      <c r="I74" s="866"/>
      <c r="J74" s="866"/>
      <c r="K74" s="866"/>
      <c r="L74" s="866"/>
      <c r="M74" s="866"/>
      <c r="N74" s="866"/>
      <c r="O74" s="866"/>
    </row>
    <row r="75" spans="1:15" ht="12.75" customHeight="1">
      <c r="A75" s="866"/>
      <c r="B75" s="866"/>
      <c r="C75" s="866"/>
      <c r="D75" s="866"/>
      <c r="E75" s="866"/>
      <c r="F75" s="866"/>
      <c r="G75" s="866"/>
      <c r="H75" s="866"/>
      <c r="I75" s="866"/>
      <c r="J75" s="866"/>
      <c r="K75" s="866"/>
      <c r="L75" s="866"/>
      <c r="M75" s="866"/>
      <c r="N75" s="866"/>
      <c r="O75" s="866"/>
    </row>
    <row r="76" spans="1:15" ht="12.75" customHeight="1">
      <c r="A76" s="866"/>
      <c r="B76" s="866"/>
      <c r="C76" s="866"/>
      <c r="D76" s="866"/>
      <c r="E76" s="866"/>
      <c r="F76" s="866"/>
      <c r="G76" s="866"/>
      <c r="H76" s="866"/>
      <c r="I76" s="866"/>
      <c r="J76" s="866"/>
      <c r="K76" s="866"/>
      <c r="L76" s="866"/>
      <c r="M76" s="866"/>
      <c r="N76" s="866"/>
      <c r="O76" s="866"/>
    </row>
    <row r="77" spans="1:15" ht="12.75" customHeight="1">
      <c r="A77" s="866"/>
      <c r="B77" s="866"/>
      <c r="C77" s="866"/>
      <c r="D77" s="866"/>
      <c r="E77" s="866"/>
      <c r="F77" s="866"/>
      <c r="G77" s="866"/>
      <c r="H77" s="866"/>
      <c r="I77" s="866"/>
      <c r="J77" s="866"/>
      <c r="K77" s="866"/>
      <c r="L77" s="866"/>
      <c r="M77" s="866"/>
      <c r="N77" s="866"/>
      <c r="O77" s="866"/>
    </row>
    <row r="78" spans="1:15" ht="12.75" customHeight="1">
      <c r="A78" s="866"/>
      <c r="B78" s="866"/>
      <c r="C78" s="866"/>
      <c r="D78" s="866"/>
      <c r="E78" s="866"/>
      <c r="F78" s="866"/>
      <c r="G78" s="866"/>
      <c r="H78" s="866"/>
      <c r="I78" s="866"/>
      <c r="J78" s="866"/>
      <c r="K78" s="866"/>
      <c r="L78" s="866"/>
      <c r="M78" s="866"/>
      <c r="N78" s="866"/>
      <c r="O78" s="866"/>
    </row>
    <row r="79" spans="1:15" ht="12.75" customHeight="1">
      <c r="A79" s="866"/>
      <c r="B79" s="866"/>
      <c r="C79" s="866"/>
      <c r="D79" s="866"/>
      <c r="E79" s="866"/>
      <c r="F79" s="866"/>
      <c r="G79" s="866"/>
      <c r="H79" s="866"/>
      <c r="I79" s="866"/>
      <c r="J79" s="866"/>
      <c r="K79" s="866"/>
      <c r="L79" s="866"/>
      <c r="M79" s="866"/>
      <c r="N79" s="866"/>
      <c r="O79" s="866"/>
    </row>
    <row r="80" spans="1:15" ht="12.75" customHeight="1">
      <c r="A80" s="866"/>
      <c r="B80" s="866"/>
      <c r="C80" s="866"/>
      <c r="D80" s="866"/>
      <c r="E80" s="866"/>
      <c r="F80" s="866"/>
      <c r="G80" s="866"/>
      <c r="H80" s="866"/>
      <c r="I80" s="866"/>
      <c r="J80" s="866"/>
      <c r="K80" s="866"/>
      <c r="L80" s="866"/>
      <c r="M80" s="866"/>
      <c r="N80" s="866"/>
      <c r="O80" s="866"/>
    </row>
    <row r="81" spans="1:15" ht="12.75" customHeight="1">
      <c r="A81" s="866"/>
      <c r="B81" s="866"/>
      <c r="C81" s="866"/>
      <c r="D81" s="866"/>
      <c r="E81" s="866"/>
      <c r="F81" s="866"/>
      <c r="G81" s="866"/>
      <c r="H81" s="866"/>
      <c r="I81" s="866"/>
      <c r="J81" s="866"/>
      <c r="K81" s="866"/>
      <c r="L81" s="866"/>
      <c r="M81" s="866"/>
      <c r="N81" s="866"/>
      <c r="O81" s="866"/>
    </row>
    <row r="82" spans="1:15" ht="12.75" customHeight="1">
      <c r="A82" s="866"/>
      <c r="B82" s="866"/>
      <c r="C82" s="866"/>
      <c r="D82" s="866"/>
      <c r="E82" s="866"/>
      <c r="F82" s="866"/>
      <c r="G82" s="866"/>
      <c r="H82" s="866"/>
      <c r="I82" s="866"/>
      <c r="J82" s="866"/>
      <c r="K82" s="866"/>
      <c r="L82" s="866"/>
      <c r="M82" s="866"/>
      <c r="N82" s="866"/>
      <c r="O82" s="866"/>
    </row>
    <row r="83" spans="1:15" ht="12.75" customHeight="1">
      <c r="A83" s="866"/>
      <c r="B83" s="866"/>
      <c r="C83" s="866"/>
      <c r="D83" s="866"/>
      <c r="E83" s="866"/>
      <c r="F83" s="866"/>
      <c r="G83" s="866"/>
      <c r="H83" s="866"/>
      <c r="I83" s="866"/>
      <c r="J83" s="866"/>
      <c r="K83" s="866"/>
      <c r="L83" s="866"/>
      <c r="M83" s="866"/>
      <c r="N83" s="866"/>
      <c r="O83" s="866"/>
    </row>
    <row r="84" spans="1:15" ht="12.75" customHeight="1">
      <c r="A84" s="866"/>
      <c r="B84" s="866"/>
      <c r="C84" s="866"/>
      <c r="D84" s="866"/>
      <c r="E84" s="866"/>
      <c r="F84" s="866"/>
      <c r="G84" s="866"/>
      <c r="H84" s="866"/>
      <c r="I84" s="866"/>
      <c r="J84" s="866"/>
      <c r="K84" s="866"/>
      <c r="L84" s="866"/>
      <c r="M84" s="866"/>
      <c r="N84" s="866"/>
      <c r="O84" s="866"/>
    </row>
    <row r="85" spans="1:15" ht="12.75" customHeight="1">
      <c r="A85" s="866"/>
      <c r="B85" s="866"/>
      <c r="C85" s="866"/>
      <c r="D85" s="866"/>
      <c r="E85" s="866"/>
      <c r="F85" s="866"/>
      <c r="G85" s="866"/>
      <c r="H85" s="866"/>
      <c r="I85" s="866"/>
      <c r="J85" s="866"/>
      <c r="K85" s="866"/>
      <c r="L85" s="866"/>
      <c r="M85" s="866"/>
      <c r="N85" s="866"/>
      <c r="O85" s="866"/>
    </row>
    <row r="86" spans="1:15" ht="12.75" customHeight="1">
      <c r="A86" s="866"/>
      <c r="B86" s="866"/>
      <c r="C86" s="866"/>
      <c r="D86" s="866"/>
      <c r="E86" s="866"/>
      <c r="F86" s="866"/>
      <c r="G86" s="866"/>
      <c r="H86" s="866"/>
      <c r="I86" s="866"/>
      <c r="J86" s="866"/>
      <c r="K86" s="866"/>
      <c r="L86" s="866"/>
      <c r="M86" s="866"/>
      <c r="N86" s="866"/>
      <c r="O86" s="866"/>
    </row>
    <row r="87" spans="1:15" ht="12.75" customHeight="1">
      <c r="A87" s="866"/>
      <c r="B87" s="866"/>
      <c r="C87" s="866"/>
      <c r="D87" s="866"/>
      <c r="E87" s="866"/>
      <c r="F87" s="866"/>
      <c r="G87" s="866"/>
      <c r="H87" s="866"/>
      <c r="I87" s="866"/>
      <c r="J87" s="866"/>
      <c r="K87" s="866"/>
      <c r="L87" s="866"/>
      <c r="M87" s="866"/>
      <c r="N87" s="866"/>
      <c r="O87" s="866"/>
    </row>
    <row r="88" spans="1:15" ht="12.75" customHeight="1">
      <c r="A88" s="866"/>
      <c r="B88" s="866"/>
      <c r="C88" s="866"/>
      <c r="D88" s="866"/>
      <c r="E88" s="866"/>
      <c r="F88" s="866"/>
      <c r="G88" s="866"/>
      <c r="H88" s="866"/>
      <c r="I88" s="866"/>
      <c r="J88" s="866"/>
      <c r="K88" s="866"/>
      <c r="L88" s="866"/>
      <c r="M88" s="866"/>
      <c r="N88" s="866"/>
      <c r="O88" s="866"/>
    </row>
    <row r="89" spans="1:15" ht="13.5" customHeight="1">
      <c r="A89" s="866"/>
      <c r="B89" s="866"/>
      <c r="C89" s="866"/>
      <c r="D89" s="866"/>
      <c r="E89" s="866"/>
      <c r="F89" s="866"/>
      <c r="G89" s="866"/>
      <c r="H89" s="866"/>
      <c r="I89" s="866"/>
      <c r="J89" s="866"/>
      <c r="K89" s="866"/>
      <c r="L89" s="866"/>
      <c r="M89" s="866"/>
      <c r="N89" s="866"/>
      <c r="O89" s="866"/>
    </row>
    <row r="90" spans="1:15">
      <c r="A90" s="866"/>
      <c r="B90" s="866"/>
      <c r="C90" s="866"/>
      <c r="D90" s="866"/>
      <c r="E90" s="866"/>
      <c r="F90" s="866"/>
      <c r="G90" s="866"/>
      <c r="H90" s="866"/>
      <c r="I90" s="866"/>
      <c r="J90" s="866"/>
      <c r="K90" s="866"/>
      <c r="L90" s="866"/>
      <c r="M90" s="866"/>
      <c r="N90" s="866"/>
      <c r="O90" s="866"/>
    </row>
    <row r="91" spans="1:15">
      <c r="A91" s="866"/>
      <c r="B91" s="866"/>
      <c r="C91" s="866"/>
      <c r="D91" s="866"/>
      <c r="E91" s="866"/>
      <c r="F91" s="866"/>
      <c r="G91" s="866"/>
      <c r="H91" s="866"/>
      <c r="I91" s="866"/>
      <c r="J91" s="866"/>
      <c r="K91" s="866"/>
      <c r="L91" s="866"/>
      <c r="M91" s="866"/>
      <c r="N91" s="866"/>
      <c r="O91" s="866"/>
    </row>
    <row r="92" spans="1:15">
      <c r="A92" s="866"/>
      <c r="B92" s="866"/>
      <c r="C92" s="866"/>
      <c r="D92" s="866"/>
      <c r="E92" s="866"/>
      <c r="F92" s="866"/>
      <c r="G92" s="866"/>
      <c r="H92" s="866"/>
      <c r="I92" s="866"/>
      <c r="J92" s="866"/>
      <c r="K92" s="866"/>
      <c r="L92" s="866"/>
      <c r="M92" s="866"/>
      <c r="N92" s="866"/>
      <c r="O92" s="866"/>
    </row>
    <row r="93" spans="1:15">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K222" s="866"/>
      <c r="L222" s="866"/>
      <c r="M222" s="866"/>
      <c r="N222" s="866"/>
      <c r="O222" s="866"/>
    </row>
    <row r="223" spans="1:15">
      <c r="A223" s="866"/>
      <c r="B223" s="866"/>
      <c r="C223" s="866"/>
      <c r="D223" s="866"/>
      <c r="E223" s="866"/>
      <c r="F223" s="866"/>
      <c r="G223" s="866"/>
      <c r="K223" s="866"/>
      <c r="L223" s="866"/>
      <c r="M223" s="866"/>
      <c r="N223" s="866"/>
      <c r="O223" s="866"/>
    </row>
    <row r="224" spans="1:15">
      <c r="A224" s="866"/>
      <c r="B224" s="866"/>
      <c r="C224" s="866"/>
      <c r="D224" s="866"/>
      <c r="E224" s="866"/>
      <c r="F224" s="866"/>
      <c r="G224" s="866"/>
      <c r="K224" s="866"/>
      <c r="L224" s="866"/>
      <c r="M224" s="866"/>
      <c r="N224" s="866"/>
      <c r="O224" s="866"/>
    </row>
    <row r="225" spans="1:15">
      <c r="A225" s="866"/>
      <c r="B225" s="866"/>
      <c r="C225" s="866"/>
      <c r="D225" s="866"/>
      <c r="E225" s="866"/>
      <c r="F225" s="866"/>
      <c r="G225" s="866"/>
      <c r="K225" s="866"/>
      <c r="L225" s="866"/>
      <c r="M225" s="866"/>
      <c r="N225" s="866"/>
      <c r="O225" s="866"/>
    </row>
    <row r="226" spans="1:15">
      <c r="A226" s="866"/>
      <c r="B226" s="866"/>
      <c r="C226" s="866"/>
      <c r="D226" s="866"/>
      <c r="E226" s="866"/>
      <c r="F226" s="866"/>
      <c r="G226" s="866"/>
      <c r="K226" s="866"/>
      <c r="L226" s="866"/>
      <c r="M226" s="866"/>
      <c r="N226" s="866"/>
      <c r="O226" s="866"/>
    </row>
    <row r="227" spans="1:15">
      <c r="A227" s="866"/>
      <c r="B227" s="866"/>
      <c r="C227" s="866"/>
      <c r="K227" s="866"/>
      <c r="L227" s="866"/>
      <c r="M227" s="866"/>
      <c r="N227" s="866"/>
      <c r="O227" s="866"/>
    </row>
    <row r="228" spans="1:15">
      <c r="A228" s="866"/>
      <c r="B228" s="866"/>
      <c r="C228" s="866"/>
      <c r="K228" s="866"/>
      <c r="L228" s="866"/>
      <c r="M228" s="866"/>
      <c r="N228" s="866"/>
      <c r="O228" s="866"/>
    </row>
    <row r="229" spans="1:15">
      <c r="B229" s="866"/>
      <c r="C229" s="866"/>
      <c r="K229" s="866"/>
      <c r="L229" s="866"/>
      <c r="M229" s="866"/>
      <c r="N229" s="866"/>
      <c r="O229" s="866"/>
    </row>
    <row r="230" spans="1:15">
      <c r="B230" s="866"/>
      <c r="C230" s="866"/>
      <c r="K230" s="866"/>
      <c r="L230" s="866"/>
      <c r="M230" s="866"/>
      <c r="N230" s="866"/>
      <c r="O230" s="866"/>
    </row>
    <row r="231" spans="1:15">
      <c r="B231" s="866"/>
      <c r="C231" s="866"/>
      <c r="K231" s="866"/>
      <c r="L231" s="866"/>
      <c r="M231" s="866"/>
      <c r="N231" s="866"/>
      <c r="O231" s="866"/>
    </row>
    <row r="232" spans="1:15">
      <c r="B232" s="866"/>
      <c r="C232" s="866"/>
      <c r="K232" s="866"/>
      <c r="L232" s="866"/>
      <c r="M232" s="866"/>
      <c r="N232" s="866"/>
      <c r="O232" s="866"/>
    </row>
    <row r="233" spans="1:15">
      <c r="B233" s="866"/>
      <c r="C233" s="866"/>
      <c r="K233" s="866"/>
      <c r="L233" s="866"/>
      <c r="M233" s="866"/>
      <c r="N233" s="866"/>
      <c r="O233" s="866"/>
    </row>
    <row r="234" spans="1:15">
      <c r="B234" s="866"/>
      <c r="C234" s="866"/>
      <c r="K234" s="866"/>
      <c r="L234" s="866"/>
      <c r="M234" s="866"/>
      <c r="N234" s="866"/>
      <c r="O234" s="866"/>
    </row>
    <row r="235" spans="1:15">
      <c r="B235" s="866"/>
      <c r="C235" s="866"/>
      <c r="K235" s="866"/>
      <c r="L235" s="866"/>
      <c r="M235" s="866"/>
      <c r="N235" s="866"/>
      <c r="O235" s="866"/>
    </row>
    <row r="236" spans="1:15">
      <c r="B236" s="866"/>
      <c r="C236" s="866"/>
      <c r="K236" s="866"/>
      <c r="L236" s="866"/>
      <c r="M236" s="866"/>
      <c r="N236" s="866"/>
      <c r="O236" s="866"/>
    </row>
    <row r="237" spans="1:15">
      <c r="B237" s="866"/>
      <c r="C237" s="866"/>
      <c r="K237" s="866"/>
      <c r="L237" s="866"/>
      <c r="M237" s="866"/>
      <c r="N237" s="866"/>
      <c r="O237" s="866"/>
    </row>
    <row r="238" spans="1:15">
      <c r="B238" s="866"/>
      <c r="C238" s="866"/>
      <c r="K238" s="866"/>
      <c r="L238" s="866"/>
      <c r="M238" s="866"/>
      <c r="N238" s="866"/>
      <c r="O238" s="866"/>
    </row>
    <row r="239" spans="1:15">
      <c r="B239" s="866"/>
      <c r="C239" s="866"/>
      <c r="K239" s="866"/>
      <c r="L239" s="866"/>
      <c r="M239" s="866"/>
      <c r="N239" s="866"/>
      <c r="O239" s="866"/>
    </row>
    <row r="240" spans="1:15">
      <c r="B240" s="866"/>
      <c r="C240" s="866"/>
      <c r="K240" s="866"/>
      <c r="L240" s="866"/>
      <c r="M240" s="866"/>
      <c r="N240" s="866"/>
      <c r="O240" s="866"/>
    </row>
    <row r="241" spans="2:15">
      <c r="B241" s="866"/>
      <c r="C241" s="866"/>
      <c r="K241" s="866"/>
      <c r="L241" s="866"/>
      <c r="M241" s="866"/>
      <c r="N241" s="866"/>
      <c r="O241" s="866"/>
    </row>
    <row r="242" spans="2:15">
      <c r="B242" s="866"/>
      <c r="C242" s="866"/>
      <c r="K242" s="866"/>
      <c r="L242" s="866"/>
      <c r="M242" s="866"/>
      <c r="N242" s="866"/>
      <c r="O242" s="866"/>
    </row>
    <row r="243" spans="2:15">
      <c r="B243" s="866"/>
      <c r="C243" s="866"/>
      <c r="K243" s="866"/>
      <c r="L243" s="866"/>
      <c r="M243" s="866"/>
      <c r="N243" s="866"/>
      <c r="O243" s="866"/>
    </row>
    <row r="244" spans="2:15">
      <c r="B244" s="866"/>
      <c r="C244" s="866"/>
      <c r="K244" s="866"/>
      <c r="L244" s="866"/>
      <c r="M244" s="866"/>
      <c r="N244" s="866"/>
      <c r="O244" s="866"/>
    </row>
    <row r="245" spans="2:15">
      <c r="B245" s="866"/>
      <c r="C245" s="866"/>
      <c r="K245" s="866"/>
      <c r="L245" s="866"/>
      <c r="M245" s="866"/>
      <c r="N245" s="866"/>
      <c r="O245" s="866"/>
    </row>
    <row r="246" spans="2:15">
      <c r="B246" s="866"/>
      <c r="C246" s="866"/>
      <c r="K246" s="866"/>
      <c r="L246" s="866"/>
    </row>
    <row r="247" spans="2:15">
      <c r="B247" s="866"/>
      <c r="C247" s="866"/>
      <c r="K247" s="866"/>
      <c r="L247" s="866"/>
    </row>
    <row r="248" spans="2:15">
      <c r="B248" s="866"/>
      <c r="C248" s="866"/>
      <c r="K248" s="866"/>
      <c r="L248" s="866"/>
    </row>
    <row r="249" spans="2:15">
      <c r="B249" s="866"/>
      <c r="C249" s="866"/>
      <c r="K249" s="866"/>
      <c r="L249" s="866"/>
    </row>
    <row r="250" spans="2:15">
      <c r="B250" s="866"/>
      <c r="C250" s="866"/>
      <c r="K250" s="866"/>
      <c r="L250" s="866"/>
    </row>
  </sheetData>
  <mergeCells count="11">
    <mergeCell ref="C33:G33"/>
    <mergeCell ref="C34:G56"/>
    <mergeCell ref="A1:A32"/>
    <mergeCell ref="C2:H2"/>
    <mergeCell ref="D3:G3"/>
    <mergeCell ref="C5:H5"/>
    <mergeCell ref="E15:G15"/>
    <mergeCell ref="E19:G19"/>
    <mergeCell ref="E24:G24"/>
    <mergeCell ref="C30:G31"/>
    <mergeCell ref="C32:G32"/>
  </mergeCells>
  <conditionalFormatting sqref="G20:G22 G16:G18 N8:N16 G8:G14 E8:E22 G25:G28 E24:E28">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2598983</v>
      </c>
      <c r="C3" s="23">
        <v>2598610</v>
      </c>
      <c r="D3" s="24" t="s">
        <v>15</v>
      </c>
      <c r="E3" s="23">
        <v>2598983</v>
      </c>
      <c r="F3" s="23">
        <v>2598610</v>
      </c>
      <c r="G3" s="24" t="s">
        <v>15</v>
      </c>
      <c r="H3" s="23">
        <v>2598983</v>
      </c>
      <c r="I3" s="23">
        <v>2598610</v>
      </c>
      <c r="J3" s="25" t="s">
        <v>15</v>
      </c>
      <c r="K3" s="26">
        <v>2598983</v>
      </c>
      <c r="L3" s="23">
        <v>2598610</v>
      </c>
      <c r="M3" s="24" t="s">
        <v>15</v>
      </c>
      <c r="N3" s="23">
        <v>2598983</v>
      </c>
      <c r="O3" s="23">
        <v>2598610</v>
      </c>
      <c r="P3" s="24" t="s">
        <v>15</v>
      </c>
      <c r="Q3" s="23">
        <v>2598983</v>
      </c>
      <c r="R3" s="23">
        <v>2598610</v>
      </c>
      <c r="S3" s="24" t="s">
        <v>15</v>
      </c>
      <c r="T3" s="23">
        <v>2598983</v>
      </c>
      <c r="U3" s="23">
        <v>2598610</v>
      </c>
      <c r="V3" s="27">
        <v>2598983</v>
      </c>
      <c r="W3" s="28">
        <v>2598610</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185588</v>
      </c>
      <c r="C6" s="46">
        <v>172988</v>
      </c>
      <c r="D6" s="47">
        <v>7.283742224894213E-2</v>
      </c>
      <c r="E6" s="46">
        <v>122758</v>
      </c>
      <c r="F6" s="46">
        <v>114537</v>
      </c>
      <c r="G6" s="47">
        <v>7.1775932668046133E-2</v>
      </c>
      <c r="H6" s="46">
        <v>62830</v>
      </c>
      <c r="I6" s="46">
        <v>58451</v>
      </c>
      <c r="J6" s="48">
        <v>7.4917452224940548E-2</v>
      </c>
      <c r="K6" s="49">
        <v>0.6190447152488463</v>
      </c>
      <c r="L6" s="50">
        <v>0.59556854151448746</v>
      </c>
      <c r="M6" s="51">
        <v>2.2999999999999998</v>
      </c>
      <c r="N6" s="46">
        <v>253791</v>
      </c>
      <c r="O6" s="46">
        <v>239708</v>
      </c>
      <c r="P6" s="47">
        <v>5.87506466200544E-2</v>
      </c>
      <c r="Q6" s="46">
        <v>409972</v>
      </c>
      <c r="R6" s="46">
        <v>402486</v>
      </c>
      <c r="S6" s="47">
        <v>1.8599404699790802E-2</v>
      </c>
      <c r="T6" s="46">
        <v>453285</v>
      </c>
      <c r="U6" s="52">
        <v>426526</v>
      </c>
      <c r="V6" s="53">
        <v>2.442426234454814</v>
      </c>
      <c r="W6" s="54">
        <v>2.4656392350914516</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177485</v>
      </c>
      <c r="C8" s="46">
        <v>165532</v>
      </c>
      <c r="D8" s="47">
        <v>7.2209602977067883E-2</v>
      </c>
      <c r="E8" s="46">
        <v>121520</v>
      </c>
      <c r="F8" s="46">
        <v>113116</v>
      </c>
      <c r="G8" s="47">
        <v>7.4295413557763715E-2</v>
      </c>
      <c r="H8" s="46">
        <v>55965</v>
      </c>
      <c r="I8" s="46">
        <v>52416</v>
      </c>
      <c r="J8" s="48">
        <v>6.7708333333333329E-2</v>
      </c>
      <c r="K8" s="49">
        <v>0.6321136859979235</v>
      </c>
      <c r="L8" s="50">
        <v>0.60654486538301244</v>
      </c>
      <c r="M8" s="51">
        <v>2.6</v>
      </c>
      <c r="N8" s="46">
        <v>247183</v>
      </c>
      <c r="O8" s="46">
        <v>232855</v>
      </c>
      <c r="P8" s="47">
        <v>6.1531854587618902E-2</v>
      </c>
      <c r="Q8" s="46">
        <v>391042</v>
      </c>
      <c r="R8" s="46">
        <v>383904</v>
      </c>
      <c r="S8" s="47">
        <v>1.8593189964157705E-2</v>
      </c>
      <c r="T8" s="46">
        <v>438373</v>
      </c>
      <c r="U8" s="52">
        <v>410877</v>
      </c>
      <c r="V8" s="53">
        <v>2.4699157675296504</v>
      </c>
      <c r="W8" s="54">
        <v>2.4821605490177125</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114211</v>
      </c>
      <c r="C10" s="68">
        <v>101492</v>
      </c>
      <c r="D10" s="69">
        <v>0.12532022228352974</v>
      </c>
      <c r="E10" s="68">
        <v>90887</v>
      </c>
      <c r="F10" s="68">
        <v>81160</v>
      </c>
      <c r="G10" s="69">
        <v>0.1198496796451454</v>
      </c>
      <c r="H10" s="68">
        <v>23324</v>
      </c>
      <c r="I10" s="68">
        <v>20332</v>
      </c>
      <c r="J10" s="70">
        <v>0.14715719063545152</v>
      </c>
      <c r="K10" s="71">
        <v>0.70821604541331484</v>
      </c>
      <c r="L10" s="72">
        <v>0.68184187198481883</v>
      </c>
      <c r="M10" s="73">
        <v>2.6</v>
      </c>
      <c r="N10" s="68">
        <v>166304</v>
      </c>
      <c r="O10" s="68">
        <v>153066</v>
      </c>
      <c r="P10" s="69">
        <v>8.6485568316935185E-2</v>
      </c>
      <c r="Q10" s="68">
        <v>234821</v>
      </c>
      <c r="R10" s="68">
        <v>224489</v>
      </c>
      <c r="S10" s="69">
        <v>4.6024526814231435E-2</v>
      </c>
      <c r="T10" s="68">
        <v>281848</v>
      </c>
      <c r="U10" s="74">
        <v>255605</v>
      </c>
      <c r="V10" s="75">
        <v>2.4677833133410969</v>
      </c>
      <c r="W10" s="76">
        <v>2.5184743625113311</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63274</v>
      </c>
      <c r="C12" s="68">
        <v>64040</v>
      </c>
      <c r="D12" s="69">
        <v>-1.1961274203622736E-2</v>
      </c>
      <c r="E12" s="68">
        <v>30633</v>
      </c>
      <c r="F12" s="68">
        <v>31956</v>
      </c>
      <c r="G12" s="69">
        <v>-4.1400675929402928E-2</v>
      </c>
      <c r="H12" s="68">
        <v>32641</v>
      </c>
      <c r="I12" s="68">
        <v>32084</v>
      </c>
      <c r="J12" s="70">
        <v>1.7360678219673357E-2</v>
      </c>
      <c r="K12" s="71">
        <v>0.51772168914550543</v>
      </c>
      <c r="L12" s="72">
        <v>0.50051124423674054</v>
      </c>
      <c r="M12" s="73">
        <v>1.7000000000000002</v>
      </c>
      <c r="N12" s="68">
        <v>80879</v>
      </c>
      <c r="O12" s="68">
        <v>79789</v>
      </c>
      <c r="P12" s="69">
        <v>1.3661030969181216E-2</v>
      </c>
      <c r="Q12" s="68">
        <v>156221</v>
      </c>
      <c r="R12" s="68">
        <v>159415</v>
      </c>
      <c r="S12" s="69">
        <v>-2.0035755731894742E-2</v>
      </c>
      <c r="T12" s="68">
        <v>156525</v>
      </c>
      <c r="U12" s="74">
        <v>155272</v>
      </c>
      <c r="V12" s="75">
        <v>2.4737648955337104</v>
      </c>
      <c r="W12" s="76">
        <v>2.4246096189881325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8103</v>
      </c>
      <c r="C14" s="46">
        <v>7456</v>
      </c>
      <c r="D14" s="47">
        <v>8.6775751072961371E-2</v>
      </c>
      <c r="E14" s="46">
        <v>1238</v>
      </c>
      <c r="F14" s="46">
        <v>1421</v>
      </c>
      <c r="G14" s="47">
        <v>-0.12878254750175933</v>
      </c>
      <c r="H14" s="46">
        <v>6865</v>
      </c>
      <c r="I14" s="46">
        <v>6035</v>
      </c>
      <c r="J14" s="48">
        <v>0.13753106876553439</v>
      </c>
      <c r="K14" s="49">
        <v>0.3490755414685684</v>
      </c>
      <c r="L14" s="50">
        <v>0.36879776127435154</v>
      </c>
      <c r="M14" s="51">
        <v>-2</v>
      </c>
      <c r="N14" s="46">
        <v>6608</v>
      </c>
      <c r="O14" s="46">
        <v>6853</v>
      </c>
      <c r="P14" s="47">
        <v>-3.5750766087844742E-2</v>
      </c>
      <c r="Q14" s="46">
        <v>18930</v>
      </c>
      <c r="R14" s="46">
        <v>18582</v>
      </c>
      <c r="S14" s="47">
        <v>1.8727801097836616E-2</v>
      </c>
      <c r="T14" s="46">
        <v>14912</v>
      </c>
      <c r="U14" s="52">
        <v>15649</v>
      </c>
      <c r="V14" s="53">
        <v>1.8403060594841416</v>
      </c>
      <c r="W14" s="54">
        <v>2.0988465665236054</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169960</v>
      </c>
      <c r="C18" s="101">
        <v>158517</v>
      </c>
      <c r="D18" s="102">
        <v>7.21878410517484E-2</v>
      </c>
      <c r="E18" s="101">
        <v>116587</v>
      </c>
      <c r="F18" s="101">
        <v>108409</v>
      </c>
      <c r="G18" s="102">
        <v>7.5436541246575464E-2</v>
      </c>
      <c r="H18" s="101">
        <v>53373</v>
      </c>
      <c r="I18" s="101">
        <v>50108</v>
      </c>
      <c r="J18" s="103">
        <v>6.5159256007024824E-2</v>
      </c>
      <c r="K18" s="104">
        <v>0.64003181815763288</v>
      </c>
      <c r="L18" s="105">
        <v>0.61483336868843452</v>
      </c>
      <c r="M18" s="106">
        <v>2.5</v>
      </c>
      <c r="N18" s="101">
        <v>240579</v>
      </c>
      <c r="O18" s="101">
        <v>226073</v>
      </c>
      <c r="P18" s="102">
        <v>6.4165114808048734E-2</v>
      </c>
      <c r="Q18" s="101">
        <v>375886</v>
      </c>
      <c r="R18" s="101">
        <v>367698</v>
      </c>
      <c r="S18" s="102">
        <v>2.2268274507884187E-2</v>
      </c>
      <c r="T18" s="101">
        <v>426208</v>
      </c>
      <c r="U18" s="107">
        <v>398291</v>
      </c>
      <c r="V18" s="108">
        <v>2.5076959284537539</v>
      </c>
      <c r="W18" s="109">
        <v>2.5126074805856784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108719</v>
      </c>
      <c r="C20" s="114">
        <v>96001</v>
      </c>
      <c r="D20" s="115">
        <v>0.13247778668972199</v>
      </c>
      <c r="E20" s="114">
        <v>86327</v>
      </c>
      <c r="F20" s="114">
        <v>76601</v>
      </c>
      <c r="G20" s="115">
        <v>0.12696962180650384</v>
      </c>
      <c r="H20" s="114">
        <v>22392</v>
      </c>
      <c r="I20" s="114">
        <v>19400</v>
      </c>
      <c r="J20" s="116">
        <v>0.15422680412371134</v>
      </c>
      <c r="K20" s="117">
        <v>0.72271118082007613</v>
      </c>
      <c r="L20" s="118">
        <v>0.69678553538179444</v>
      </c>
      <c r="M20" s="119">
        <v>2.6</v>
      </c>
      <c r="N20" s="114">
        <v>161273</v>
      </c>
      <c r="O20" s="114">
        <v>147444</v>
      </c>
      <c r="P20" s="115">
        <v>9.3791541195301267E-2</v>
      </c>
      <c r="Q20" s="114">
        <v>223150</v>
      </c>
      <c r="R20" s="114">
        <v>211606</v>
      </c>
      <c r="S20" s="115">
        <v>5.455421868945115E-2</v>
      </c>
      <c r="T20" s="114">
        <v>272491</v>
      </c>
      <c r="U20" s="120">
        <v>245277</v>
      </c>
      <c r="V20" s="121">
        <v>2.5063788298273533</v>
      </c>
      <c r="W20" s="122">
        <v>2.5549421360194167</v>
      </c>
    </row>
    <row r="21" spans="1:23" ht="15.6">
      <c r="A21" s="113" t="s">
        <v>23</v>
      </c>
      <c r="B21" s="114">
        <v>61241</v>
      </c>
      <c r="C21" s="68">
        <v>62516</v>
      </c>
      <c r="D21" s="115">
        <v>-2.0394778936592233E-2</v>
      </c>
      <c r="E21" s="114">
        <v>30260</v>
      </c>
      <c r="F21" s="114">
        <v>31808</v>
      </c>
      <c r="G21" s="115">
        <v>-4.8667002012072434E-2</v>
      </c>
      <c r="H21" s="114">
        <v>30981</v>
      </c>
      <c r="I21" s="114">
        <v>30708</v>
      </c>
      <c r="J21" s="116">
        <v>8.890191481047284E-3</v>
      </c>
      <c r="K21" s="117">
        <v>0.51923580557301485</v>
      </c>
      <c r="L21" s="118">
        <v>0.50373497680854884</v>
      </c>
      <c r="M21" s="119">
        <v>1.6</v>
      </c>
      <c r="N21" s="114">
        <v>79306</v>
      </c>
      <c r="O21" s="114">
        <v>78629</v>
      </c>
      <c r="P21" s="115">
        <v>8.6100548143814622E-3</v>
      </c>
      <c r="Q21" s="114">
        <v>152736</v>
      </c>
      <c r="R21" s="114">
        <v>156092</v>
      </c>
      <c r="S21" s="115">
        <v>-2.1500140942521076E-2</v>
      </c>
      <c r="T21" s="114">
        <v>153717</v>
      </c>
      <c r="U21" s="120">
        <v>153014</v>
      </c>
      <c r="V21" s="121">
        <v>2.5100341274636273</v>
      </c>
      <c r="W21" s="122">
        <v>2.4475974150617441</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7525</v>
      </c>
      <c r="C24" s="101">
        <v>7015</v>
      </c>
      <c r="D24" s="102">
        <v>7.2701354240912328E-2</v>
      </c>
      <c r="E24" s="101">
        <v>4933</v>
      </c>
      <c r="F24" s="101">
        <v>4707</v>
      </c>
      <c r="G24" s="102">
        <v>4.8013596770766942E-2</v>
      </c>
      <c r="H24" s="101">
        <v>2592</v>
      </c>
      <c r="I24" s="101">
        <v>2308</v>
      </c>
      <c r="J24" s="103">
        <v>0.12305025996533796</v>
      </c>
      <c r="K24" s="104">
        <v>0.43573502243335971</v>
      </c>
      <c r="L24" s="105">
        <v>0.41848698013081576</v>
      </c>
      <c r="M24" s="106">
        <v>1.7000000000000002</v>
      </c>
      <c r="N24" s="101">
        <v>6604</v>
      </c>
      <c r="O24" s="101">
        <v>6782</v>
      </c>
      <c r="P24" s="102">
        <v>-2.624594514892362E-2</v>
      </c>
      <c r="Q24" s="101">
        <v>15156</v>
      </c>
      <c r="R24" s="101">
        <v>16206</v>
      </c>
      <c r="S24" s="102">
        <v>-6.4790818215475748E-2</v>
      </c>
      <c r="T24" s="101">
        <v>12165</v>
      </c>
      <c r="U24" s="107">
        <v>12586</v>
      </c>
      <c r="V24" s="108">
        <v>1.6166112956810632</v>
      </c>
      <c r="W24" s="109">
        <v>1.7941553813257305</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5492</v>
      </c>
      <c r="C26" s="114">
        <v>5491</v>
      </c>
      <c r="D26" s="115">
        <v>1.8211619012930248E-4</v>
      </c>
      <c r="E26" s="114">
        <v>4560</v>
      </c>
      <c r="F26" s="114">
        <v>4559</v>
      </c>
      <c r="G26" s="115">
        <v>2.1934634788330776E-4</v>
      </c>
      <c r="H26" s="114">
        <v>932</v>
      </c>
      <c r="I26" s="114">
        <v>932</v>
      </c>
      <c r="J26" s="116">
        <v>0</v>
      </c>
      <c r="K26" s="117">
        <v>0.4310684602861794</v>
      </c>
      <c r="L26" s="118">
        <v>0.43638903981991772</v>
      </c>
      <c r="M26" s="119">
        <v>-0.5</v>
      </c>
      <c r="N26" s="114">
        <v>5031</v>
      </c>
      <c r="O26" s="114">
        <v>5622</v>
      </c>
      <c r="P26" s="115">
        <v>-0.10512273212379936</v>
      </c>
      <c r="Q26" s="114">
        <v>11671</v>
      </c>
      <c r="R26" s="114">
        <v>12883</v>
      </c>
      <c r="S26" s="115">
        <v>-9.4077466428626869E-2</v>
      </c>
      <c r="T26" s="114">
        <v>9357</v>
      </c>
      <c r="U26" s="120">
        <v>10328</v>
      </c>
      <c r="V26" s="121">
        <v>1.7037509104151494</v>
      </c>
      <c r="W26" s="122">
        <v>1.8808960116554361</v>
      </c>
    </row>
    <row r="27" spans="1:23" ht="15.6">
      <c r="A27" s="113" t="s">
        <v>23</v>
      </c>
      <c r="B27" s="114">
        <v>2033</v>
      </c>
      <c r="C27" s="114">
        <v>1524</v>
      </c>
      <c r="D27" s="115">
        <v>0.33398950131233596</v>
      </c>
      <c r="E27" s="114">
        <v>373</v>
      </c>
      <c r="F27" s="114">
        <v>148</v>
      </c>
      <c r="G27" s="115">
        <v>1.5202702702702702</v>
      </c>
      <c r="H27" s="114">
        <v>1660</v>
      </c>
      <c r="I27" s="114">
        <v>1376</v>
      </c>
      <c r="J27" s="116">
        <v>0.20639534883720931</v>
      </c>
      <c r="K27" s="117">
        <v>0.45136298421807747</v>
      </c>
      <c r="L27" s="118">
        <v>0.34908215467950648</v>
      </c>
      <c r="M27" s="119">
        <v>10.199999999999999</v>
      </c>
      <c r="N27" s="114">
        <v>1573</v>
      </c>
      <c r="O27" s="114">
        <v>1160</v>
      </c>
      <c r="P27" s="115">
        <v>0.35603448275862071</v>
      </c>
      <c r="Q27" s="114">
        <v>3485</v>
      </c>
      <c r="R27" s="114">
        <v>3323</v>
      </c>
      <c r="S27" s="115">
        <v>4.875112849834487E-2</v>
      </c>
      <c r="T27" s="114">
        <v>2808</v>
      </c>
      <c r="U27" s="120">
        <v>2258</v>
      </c>
      <c r="V27" s="121">
        <v>1.3812100344318741</v>
      </c>
      <c r="W27" s="122">
        <v>1.4816272965879265</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OCTOBER 2015 VS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863254</v>
      </c>
      <c r="C6" s="195">
        <v>837772</v>
      </c>
      <c r="D6" s="196">
        <v>3.0416390139560646E-2</v>
      </c>
      <c r="E6" s="197">
        <v>523282</v>
      </c>
      <c r="F6" s="195">
        <v>497947</v>
      </c>
      <c r="G6" s="198">
        <v>5.0878908799530873E-2</v>
      </c>
      <c r="H6" s="195">
        <v>339972</v>
      </c>
      <c r="I6" s="195">
        <v>339825</v>
      </c>
      <c r="J6" s="196">
        <v>4.3257559037740011E-4</v>
      </c>
      <c r="K6" s="199">
        <v>0.68600000000000005</v>
      </c>
      <c r="L6" s="196">
        <v>0.66800000000000004</v>
      </c>
      <c r="M6" s="200">
        <v>1.7999999999999998</v>
      </c>
      <c r="N6" s="195">
        <v>1126612</v>
      </c>
      <c r="O6" s="195">
        <v>1090955</v>
      </c>
      <c r="P6" s="196">
        <v>3.2684207872918682E-2</v>
      </c>
      <c r="Q6" s="197">
        <v>1641673</v>
      </c>
      <c r="R6" s="195">
        <v>1632138</v>
      </c>
      <c r="S6" s="198">
        <v>5.842030514576586E-3</v>
      </c>
      <c r="T6" s="195">
        <v>2255716</v>
      </c>
      <c r="U6" s="201">
        <v>2202064</v>
      </c>
      <c r="V6" s="202">
        <v>2.6130385726564835</v>
      </c>
      <c r="W6" s="203">
        <v>2.6284764828616853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820354</v>
      </c>
      <c r="C8" s="195">
        <v>793418</v>
      </c>
      <c r="D8" s="196">
        <v>3.3949318013959853E-2</v>
      </c>
      <c r="E8" s="197">
        <v>516003</v>
      </c>
      <c r="F8" s="195">
        <v>489692</v>
      </c>
      <c r="G8" s="198">
        <v>5.372969131617425E-2</v>
      </c>
      <c r="H8" s="195">
        <v>304351</v>
      </c>
      <c r="I8" s="195">
        <v>303726</v>
      </c>
      <c r="J8" s="196">
        <v>2.0577757584138334E-3</v>
      </c>
      <c r="K8" s="199">
        <v>0.69799999999999995</v>
      </c>
      <c r="L8" s="196">
        <v>0.67800000000000005</v>
      </c>
      <c r="M8" s="200">
        <v>2</v>
      </c>
      <c r="N8" s="195">
        <v>1092113</v>
      </c>
      <c r="O8" s="195">
        <v>1055387</v>
      </c>
      <c r="P8" s="196">
        <v>3.4798609420051599E-2</v>
      </c>
      <c r="Q8" s="197">
        <v>1564819</v>
      </c>
      <c r="R8" s="195">
        <v>1556370</v>
      </c>
      <c r="S8" s="198">
        <v>5.428657709927588E-3</v>
      </c>
      <c r="T8" s="195">
        <v>2166748</v>
      </c>
      <c r="U8" s="201">
        <v>2109278</v>
      </c>
      <c r="V8" s="202">
        <v>2.6412353691211354</v>
      </c>
      <c r="W8" s="208">
        <v>2.6584700624387145</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490721</v>
      </c>
      <c r="C10" s="220">
        <v>461501</v>
      </c>
      <c r="D10" s="221">
        <v>6.3315139078788565E-2</v>
      </c>
      <c r="E10" s="222">
        <v>383964</v>
      </c>
      <c r="F10" s="220">
        <v>355774</v>
      </c>
      <c r="G10" s="223">
        <v>7.9235694570148466E-2</v>
      </c>
      <c r="H10" s="220">
        <v>106757</v>
      </c>
      <c r="I10" s="220">
        <v>105727</v>
      </c>
      <c r="J10" s="221">
        <v>9.7420715616635296E-3</v>
      </c>
      <c r="K10" s="224">
        <v>0.76100000000000001</v>
      </c>
      <c r="L10" s="221">
        <v>0.746</v>
      </c>
      <c r="M10" s="225">
        <v>1.5</v>
      </c>
      <c r="N10" s="220">
        <v>716407</v>
      </c>
      <c r="O10" s="220">
        <v>679148</v>
      </c>
      <c r="P10" s="221">
        <v>5.4861385147272762E-2</v>
      </c>
      <c r="Q10" s="222">
        <v>941520</v>
      </c>
      <c r="R10" s="220">
        <v>910694</v>
      </c>
      <c r="S10" s="223">
        <v>3.3848910830641246E-2</v>
      </c>
      <c r="T10" s="220">
        <v>1315620</v>
      </c>
      <c r="U10" s="226">
        <v>1247737</v>
      </c>
      <c r="V10" s="227">
        <v>2.6809938845087129</v>
      </c>
      <c r="W10" s="228">
        <v>2.7036496128935799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329633</v>
      </c>
      <c r="C12" s="220">
        <v>331917</v>
      </c>
      <c r="D12" s="221">
        <v>-6.8812383818846277E-3</v>
      </c>
      <c r="E12" s="222">
        <v>132039</v>
      </c>
      <c r="F12" s="220">
        <v>133918</v>
      </c>
      <c r="G12" s="223">
        <v>-1.4030974178228468E-2</v>
      </c>
      <c r="H12" s="220">
        <v>197594</v>
      </c>
      <c r="I12" s="220">
        <v>197999</v>
      </c>
      <c r="J12" s="221">
        <v>-2.0454648760852329E-3</v>
      </c>
      <c r="K12" s="224">
        <v>0.60299999999999998</v>
      </c>
      <c r="L12" s="221">
        <v>0.58299999999999996</v>
      </c>
      <c r="M12" s="225">
        <v>2</v>
      </c>
      <c r="N12" s="220">
        <v>375706</v>
      </c>
      <c r="O12" s="220">
        <v>376239</v>
      </c>
      <c r="P12" s="221">
        <v>-1.4166527127703402E-3</v>
      </c>
      <c r="Q12" s="222">
        <v>623299</v>
      </c>
      <c r="R12" s="220">
        <v>645676</v>
      </c>
      <c r="S12" s="223">
        <v>-3.4656700884034719E-2</v>
      </c>
      <c r="T12" s="220">
        <v>851128</v>
      </c>
      <c r="U12" s="226">
        <v>861541</v>
      </c>
      <c r="V12" s="227">
        <v>2.5820473071567469</v>
      </c>
      <c r="W12" s="228">
        <v>2.5956519250294501</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42900</v>
      </c>
      <c r="C14" s="195">
        <v>44354</v>
      </c>
      <c r="D14" s="196">
        <v>-3.2781710781440231E-2</v>
      </c>
      <c r="E14" s="197">
        <v>7279</v>
      </c>
      <c r="F14" s="195">
        <v>8255</v>
      </c>
      <c r="G14" s="198">
        <v>-0.11823137492428831</v>
      </c>
      <c r="H14" s="195">
        <v>35621</v>
      </c>
      <c r="I14" s="195">
        <v>36099</v>
      </c>
      <c r="J14" s="196">
        <v>-1.324136402670434E-2</v>
      </c>
      <c r="K14" s="199">
        <v>0.44900000000000001</v>
      </c>
      <c r="L14" s="196">
        <v>0.46899999999999997</v>
      </c>
      <c r="M14" s="200">
        <v>-2</v>
      </c>
      <c r="N14" s="195">
        <v>34499</v>
      </c>
      <c r="O14" s="195">
        <v>35568</v>
      </c>
      <c r="P14" s="196">
        <v>-3.0055105713000449E-2</v>
      </c>
      <c r="Q14" s="197">
        <v>76854</v>
      </c>
      <c r="R14" s="195">
        <v>75768</v>
      </c>
      <c r="S14" s="198">
        <v>1.4333227747861894E-2</v>
      </c>
      <c r="T14" s="195">
        <v>88968</v>
      </c>
      <c r="U14" s="201">
        <v>92786</v>
      </c>
      <c r="V14" s="202">
        <v>2.0738461538461537</v>
      </c>
      <c r="W14" s="208">
        <v>2.0919421021779323</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786377</v>
      </c>
      <c r="C18" s="252">
        <v>763741</v>
      </c>
      <c r="D18" s="253">
        <v>2.9638319796894498E-2</v>
      </c>
      <c r="E18" s="254">
        <v>492741</v>
      </c>
      <c r="F18" s="252">
        <v>468885</v>
      </c>
      <c r="G18" s="255">
        <v>5.0878147093637034E-2</v>
      </c>
      <c r="H18" s="252">
        <v>293636</v>
      </c>
      <c r="I18" s="252">
        <v>294856</v>
      </c>
      <c r="J18" s="253">
        <v>-4.1376129364842501E-3</v>
      </c>
      <c r="K18" s="256">
        <v>0.70499999999999996</v>
      </c>
      <c r="L18" s="253">
        <v>0.68799999999999994</v>
      </c>
      <c r="M18" s="257">
        <v>1.7000000000000002</v>
      </c>
      <c r="N18" s="252">
        <v>1059646</v>
      </c>
      <c r="O18" s="252">
        <v>1026591</v>
      </c>
      <c r="P18" s="253">
        <v>3.2198801664927904E-2</v>
      </c>
      <c r="Q18" s="254">
        <v>1502310</v>
      </c>
      <c r="R18" s="252">
        <v>1491709</v>
      </c>
      <c r="S18" s="255">
        <v>7.1066139575480204E-3</v>
      </c>
      <c r="T18" s="252">
        <v>2105159</v>
      </c>
      <c r="U18" s="258">
        <v>2054405</v>
      </c>
      <c r="V18" s="259">
        <v>2.6770353151223905</v>
      </c>
      <c r="W18" s="260">
        <v>2.6899236783150311</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464495</v>
      </c>
      <c r="C20" s="264">
        <v>437792</v>
      </c>
      <c r="D20" s="265">
        <v>6.0994718953292885E-2</v>
      </c>
      <c r="E20" s="222">
        <v>362057</v>
      </c>
      <c r="F20" s="220">
        <v>335920</v>
      </c>
      <c r="G20" s="266">
        <v>7.7807216003810437E-2</v>
      </c>
      <c r="H20" s="220">
        <v>102438</v>
      </c>
      <c r="I20" s="220">
        <v>101872</v>
      </c>
      <c r="J20" s="265">
        <v>5.5559918328883301E-3</v>
      </c>
      <c r="K20" s="267">
        <v>0.77400000000000002</v>
      </c>
      <c r="L20" s="265">
        <v>0.76200000000000001</v>
      </c>
      <c r="M20" s="268">
        <v>1.2</v>
      </c>
      <c r="N20" s="220">
        <v>691050</v>
      </c>
      <c r="O20" s="220">
        <v>655641</v>
      </c>
      <c r="P20" s="265">
        <v>5.4006689636554153E-2</v>
      </c>
      <c r="Q20" s="222">
        <v>892919</v>
      </c>
      <c r="R20" s="220">
        <v>859976</v>
      </c>
      <c r="S20" s="266">
        <v>3.8306882982780913E-2</v>
      </c>
      <c r="T20" s="220">
        <v>1267416</v>
      </c>
      <c r="U20" s="226">
        <v>1203201</v>
      </c>
      <c r="V20" s="269">
        <v>2.7285891129075663</v>
      </c>
      <c r="W20" s="270">
        <v>2.7483393940501424</v>
      </c>
    </row>
    <row r="21" spans="1:23" ht="15" customHeight="1">
      <c r="A21" s="263" t="s">
        <v>23</v>
      </c>
      <c r="B21" s="264">
        <v>321882</v>
      </c>
      <c r="C21" s="220">
        <v>325949</v>
      </c>
      <c r="D21" s="265">
        <v>-1.2477412110483543E-2</v>
      </c>
      <c r="E21" s="222">
        <v>130684</v>
      </c>
      <c r="F21" s="220">
        <v>132965</v>
      </c>
      <c r="G21" s="266">
        <v>-1.7154890384687701E-2</v>
      </c>
      <c r="H21" s="220">
        <v>191198</v>
      </c>
      <c r="I21" s="220">
        <v>192984</v>
      </c>
      <c r="J21" s="265">
        <v>-9.2546532355013891E-3</v>
      </c>
      <c r="K21" s="267">
        <v>0.60499999999999998</v>
      </c>
      <c r="L21" s="265">
        <v>0.58699999999999997</v>
      </c>
      <c r="M21" s="268">
        <v>1.7999999999999998</v>
      </c>
      <c r="N21" s="220">
        <v>368596</v>
      </c>
      <c r="O21" s="220">
        <v>370950</v>
      </c>
      <c r="P21" s="265">
        <v>-6.3458687154603049E-3</v>
      </c>
      <c r="Q21" s="222">
        <v>609391</v>
      </c>
      <c r="R21" s="220">
        <v>631733</v>
      </c>
      <c r="S21" s="266">
        <v>-3.5366206926027294E-2</v>
      </c>
      <c r="T21" s="220">
        <v>837743</v>
      </c>
      <c r="U21" s="226">
        <v>851204</v>
      </c>
      <c r="V21" s="269">
        <v>2.602640097924084</v>
      </c>
      <c r="W21" s="270">
        <v>2.6114637565999588</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33977</v>
      </c>
      <c r="C24" s="252">
        <v>29677</v>
      </c>
      <c r="D24" s="253">
        <v>0.14489335175388349</v>
      </c>
      <c r="E24" s="254">
        <v>23262</v>
      </c>
      <c r="F24" s="252">
        <v>20807</v>
      </c>
      <c r="G24" s="255">
        <v>0.11798913827077426</v>
      </c>
      <c r="H24" s="252">
        <v>10715</v>
      </c>
      <c r="I24" s="252">
        <v>8870</v>
      </c>
      <c r="J24" s="253">
        <v>0.20800450958286359</v>
      </c>
      <c r="K24" s="256">
        <v>0.51900000000000002</v>
      </c>
      <c r="L24" s="253">
        <v>0.44500000000000001</v>
      </c>
      <c r="M24" s="257">
        <v>7.3999999999999995</v>
      </c>
      <c r="N24" s="252">
        <v>32467</v>
      </c>
      <c r="O24" s="252">
        <v>28796</v>
      </c>
      <c r="P24" s="253">
        <v>0.12748298374774275</v>
      </c>
      <c r="Q24" s="254">
        <v>62509</v>
      </c>
      <c r="R24" s="252">
        <v>64661</v>
      </c>
      <c r="S24" s="255">
        <v>-3.3281266915142049E-2</v>
      </c>
      <c r="T24" s="252">
        <v>61589</v>
      </c>
      <c r="U24" s="258">
        <v>54873</v>
      </c>
      <c r="V24" s="259">
        <v>1.8126673926479677</v>
      </c>
      <c r="W24" s="260">
        <v>1.8490076490211276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26226</v>
      </c>
      <c r="C26" s="264">
        <v>23709</v>
      </c>
      <c r="D26" s="265">
        <v>0.10616221687966595</v>
      </c>
      <c r="E26" s="222">
        <v>21907</v>
      </c>
      <c r="F26" s="220">
        <v>19854</v>
      </c>
      <c r="G26" s="266">
        <v>0.10340485544474665</v>
      </c>
      <c r="H26" s="220">
        <v>4319</v>
      </c>
      <c r="I26" s="220">
        <v>3855</v>
      </c>
      <c r="J26" s="265">
        <v>0.12036316472114138</v>
      </c>
      <c r="K26" s="267">
        <v>0.52200000000000002</v>
      </c>
      <c r="L26" s="265">
        <v>0.46300000000000002</v>
      </c>
      <c r="M26" s="268">
        <v>5.8999999999999995</v>
      </c>
      <c r="N26" s="220">
        <v>25357</v>
      </c>
      <c r="O26" s="220">
        <v>23507</v>
      </c>
      <c r="P26" s="265">
        <v>7.8699961713532135E-2</v>
      </c>
      <c r="Q26" s="222">
        <v>48601</v>
      </c>
      <c r="R26" s="220">
        <v>50718</v>
      </c>
      <c r="S26" s="266">
        <v>-4.1740604913442961E-2</v>
      </c>
      <c r="T26" s="220">
        <v>48204</v>
      </c>
      <c r="U26" s="226">
        <v>44536</v>
      </c>
      <c r="V26" s="269">
        <v>1.8380233356211393</v>
      </c>
      <c r="W26" s="270">
        <v>1.8784427854401282</v>
      </c>
    </row>
    <row r="27" spans="1:23" ht="15" customHeight="1">
      <c r="A27" s="263" t="s">
        <v>23</v>
      </c>
      <c r="B27" s="264">
        <v>7751</v>
      </c>
      <c r="C27" s="264">
        <v>5968</v>
      </c>
      <c r="D27" s="265">
        <v>0.29876005361930297</v>
      </c>
      <c r="E27" s="222">
        <v>1355</v>
      </c>
      <c r="F27" s="220">
        <v>953</v>
      </c>
      <c r="G27" s="266">
        <v>0.42182581322140611</v>
      </c>
      <c r="H27" s="220">
        <v>6396</v>
      </c>
      <c r="I27" s="220">
        <v>5015</v>
      </c>
      <c r="J27" s="265">
        <v>0.27537387836490529</v>
      </c>
      <c r="K27" s="267">
        <v>0.51100000000000001</v>
      </c>
      <c r="L27" s="265">
        <v>0.379</v>
      </c>
      <c r="M27" s="268">
        <v>13.200000000000001</v>
      </c>
      <c r="N27" s="220">
        <v>7110</v>
      </c>
      <c r="O27" s="220">
        <v>5289</v>
      </c>
      <c r="P27" s="265">
        <v>0.34429948950652295</v>
      </c>
      <c r="Q27" s="222">
        <v>13908</v>
      </c>
      <c r="R27" s="220">
        <v>13943</v>
      </c>
      <c r="S27" s="266">
        <v>-2.5102201821702646E-3</v>
      </c>
      <c r="T27" s="220">
        <v>13385</v>
      </c>
      <c r="U27" s="226">
        <v>10337</v>
      </c>
      <c r="V27" s="269">
        <v>1.7268739517481615</v>
      </c>
      <c r="W27" s="270">
        <v>1.7320710455764075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OCTOBER 2015</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2213682</v>
      </c>
      <c r="C6" s="195">
        <v>2131071</v>
      </c>
      <c r="D6" s="198">
        <v>3.8765015337358537E-2</v>
      </c>
      <c r="E6" s="195">
        <v>1481165</v>
      </c>
      <c r="F6" s="195">
        <v>1405828</v>
      </c>
      <c r="G6" s="196">
        <v>5.3589059259027419E-2</v>
      </c>
      <c r="H6" s="197">
        <v>732517</v>
      </c>
      <c r="I6" s="195">
        <v>725243</v>
      </c>
      <c r="J6" s="196">
        <v>1.0029741755521942E-2</v>
      </c>
      <c r="K6" s="199">
        <v>0.72362923085622255</v>
      </c>
      <c r="L6" s="196">
        <v>0.70217072137125092</v>
      </c>
      <c r="M6" s="200">
        <v>2.1</v>
      </c>
      <c r="N6" s="195">
        <v>2969016</v>
      </c>
      <c r="O6" s="195">
        <v>2868142</v>
      </c>
      <c r="P6" s="196">
        <v>3.5170504110326475E-2</v>
      </c>
      <c r="Q6" s="197">
        <v>4102952</v>
      </c>
      <c r="R6" s="195">
        <v>4084679</v>
      </c>
      <c r="S6" s="198">
        <v>4.4735461464658543E-3</v>
      </c>
      <c r="T6" s="195">
        <v>5822347</v>
      </c>
      <c r="U6" s="201">
        <v>5618660</v>
      </c>
      <c r="V6" s="202">
        <v>2.6301641337825399</v>
      </c>
      <c r="W6" s="328">
        <v>2.6365428462965337</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2112993</v>
      </c>
      <c r="C8" s="195">
        <v>2023794</v>
      </c>
      <c r="D8" s="198">
        <v>4.4075138082235642E-2</v>
      </c>
      <c r="E8" s="195">
        <v>1459403</v>
      </c>
      <c r="F8" s="195">
        <v>1381527</v>
      </c>
      <c r="G8" s="196">
        <v>5.6369509969765343E-2</v>
      </c>
      <c r="H8" s="197">
        <v>653590</v>
      </c>
      <c r="I8" s="195">
        <v>642267</v>
      </c>
      <c r="J8" s="196">
        <v>1.7629739656560277E-2</v>
      </c>
      <c r="K8" s="199">
        <v>0.73705045234511279</v>
      </c>
      <c r="L8" s="196">
        <v>0.71548649677878007</v>
      </c>
      <c r="M8" s="200">
        <v>2.1999999999999997</v>
      </c>
      <c r="N8" s="195">
        <v>2885013</v>
      </c>
      <c r="O8" s="195">
        <v>2778790</v>
      </c>
      <c r="P8" s="196">
        <v>3.8226350317944142E-2</v>
      </c>
      <c r="Q8" s="197">
        <v>3914268</v>
      </c>
      <c r="R8" s="195">
        <v>3883777</v>
      </c>
      <c r="S8" s="198">
        <v>7.8508627040120987E-3</v>
      </c>
      <c r="T8" s="195">
        <v>5615256</v>
      </c>
      <c r="U8" s="201">
        <v>5398650</v>
      </c>
      <c r="V8" s="202">
        <v>2.6574891634756952</v>
      </c>
      <c r="W8" s="328">
        <v>2.6675886972685956</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1298338</v>
      </c>
      <c r="C10" s="220">
        <v>1221348</v>
      </c>
      <c r="D10" s="223">
        <v>6.3036906762036701E-2</v>
      </c>
      <c r="E10" s="220">
        <v>1056718</v>
      </c>
      <c r="F10" s="220">
        <v>985368</v>
      </c>
      <c r="G10" s="221">
        <v>7.2409495741692448E-2</v>
      </c>
      <c r="H10" s="222">
        <v>241620</v>
      </c>
      <c r="I10" s="220">
        <v>235980</v>
      </c>
      <c r="J10" s="221">
        <v>2.3900330536486145E-2</v>
      </c>
      <c r="K10" s="224">
        <v>0.79935222617084356</v>
      </c>
      <c r="L10" s="221">
        <v>0.78409883820435566</v>
      </c>
      <c r="M10" s="225">
        <v>1.5</v>
      </c>
      <c r="N10" s="220">
        <v>1883576</v>
      </c>
      <c r="O10" s="220">
        <v>1786737</v>
      </c>
      <c r="P10" s="221">
        <v>5.4198799263685704E-2</v>
      </c>
      <c r="Q10" s="222">
        <v>2356378</v>
      </c>
      <c r="R10" s="220">
        <v>2278714</v>
      </c>
      <c r="S10" s="223">
        <v>3.4082381553806225E-2</v>
      </c>
      <c r="T10" s="220">
        <v>3420602</v>
      </c>
      <c r="U10" s="226">
        <v>3212541</v>
      </c>
      <c r="V10" s="227">
        <v>2.6346005431559423</v>
      </c>
      <c r="W10" s="337">
        <v>2.6303240354100552</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814655</v>
      </c>
      <c r="C12" s="220">
        <v>802446</v>
      </c>
      <c r="D12" s="223">
        <v>1.5214730960089526E-2</v>
      </c>
      <c r="E12" s="220">
        <v>402685</v>
      </c>
      <c r="F12" s="220">
        <v>396159</v>
      </c>
      <c r="G12" s="221">
        <v>1.6473183746929895E-2</v>
      </c>
      <c r="H12" s="222">
        <v>411970</v>
      </c>
      <c r="I12" s="220">
        <v>406287</v>
      </c>
      <c r="J12" s="221">
        <v>1.3987649124879703E-2</v>
      </c>
      <c r="K12" s="224">
        <v>0.65554778408659764</v>
      </c>
      <c r="L12" s="221">
        <v>0.67416566739777561</v>
      </c>
      <c r="M12" s="225">
        <v>-1.9</v>
      </c>
      <c r="N12" s="220">
        <v>1001437</v>
      </c>
      <c r="O12" s="220">
        <v>992053</v>
      </c>
      <c r="P12" s="221">
        <v>9.4591720402034968E-3</v>
      </c>
      <c r="Q12" s="222">
        <v>1557890</v>
      </c>
      <c r="R12" s="220">
        <v>1605063</v>
      </c>
      <c r="S12" s="223">
        <v>-2.9390123627546085E-2</v>
      </c>
      <c r="T12" s="220">
        <v>2194654</v>
      </c>
      <c r="U12" s="226">
        <v>2186109</v>
      </c>
      <c r="V12" s="227">
        <v>2.6939673849666423</v>
      </c>
      <c r="W12" s="337">
        <v>2.7243066823188102</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100689</v>
      </c>
      <c r="C14" s="195">
        <v>107277</v>
      </c>
      <c r="D14" s="198">
        <v>-6.1411113286165719E-2</v>
      </c>
      <c r="E14" s="195">
        <v>21762</v>
      </c>
      <c r="F14" s="195">
        <v>24301</v>
      </c>
      <c r="G14" s="196">
        <v>-0.10448129706596436</v>
      </c>
      <c r="H14" s="197">
        <v>78927</v>
      </c>
      <c r="I14" s="195">
        <v>82976</v>
      </c>
      <c r="J14" s="196">
        <v>-4.8797242576166605E-2</v>
      </c>
      <c r="K14" s="199">
        <v>0.44520468084204279</v>
      </c>
      <c r="L14" s="196">
        <v>0.44475415874406427</v>
      </c>
      <c r="M14" s="200">
        <v>0</v>
      </c>
      <c r="N14" s="195">
        <v>84003</v>
      </c>
      <c r="O14" s="195">
        <v>89352</v>
      </c>
      <c r="P14" s="196">
        <v>-5.9864356701584742E-2</v>
      </c>
      <c r="Q14" s="197">
        <v>188684</v>
      </c>
      <c r="R14" s="195">
        <v>200902</v>
      </c>
      <c r="S14" s="198">
        <v>-6.0815721097848705E-2</v>
      </c>
      <c r="T14" s="195">
        <v>207091</v>
      </c>
      <c r="U14" s="201">
        <v>220010</v>
      </c>
      <c r="V14" s="202">
        <v>2.0567390678227015</v>
      </c>
      <c r="W14" s="328">
        <v>2.050858991209672</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2013751</v>
      </c>
      <c r="C18" s="252">
        <v>1934838</v>
      </c>
      <c r="D18" s="255">
        <v>4.0785326730196532E-2</v>
      </c>
      <c r="E18" s="252">
        <v>1385380</v>
      </c>
      <c r="F18" s="252">
        <v>1315147</v>
      </c>
      <c r="G18" s="253">
        <v>5.3403155692861713E-2</v>
      </c>
      <c r="H18" s="254">
        <v>628371</v>
      </c>
      <c r="I18" s="252">
        <v>619691</v>
      </c>
      <c r="J18" s="253">
        <v>1.4006980898544597E-2</v>
      </c>
      <c r="K18" s="256">
        <v>0.74469571725965733</v>
      </c>
      <c r="L18" s="253">
        <v>0.72500008727214915</v>
      </c>
      <c r="M18" s="257">
        <v>2</v>
      </c>
      <c r="N18" s="252">
        <v>2797760</v>
      </c>
      <c r="O18" s="252">
        <v>2699888</v>
      </c>
      <c r="P18" s="253">
        <v>3.6250392608878593E-2</v>
      </c>
      <c r="Q18" s="254">
        <v>3756917</v>
      </c>
      <c r="R18" s="252">
        <v>3723983</v>
      </c>
      <c r="S18" s="255">
        <v>8.8437568055493264E-3</v>
      </c>
      <c r="T18" s="252">
        <v>5448530</v>
      </c>
      <c r="U18" s="258">
        <v>5248560</v>
      </c>
      <c r="V18" s="259">
        <v>2.7056622194104434</v>
      </c>
      <c r="W18" s="352">
        <v>2.7126612150474614</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1218967</v>
      </c>
      <c r="C20" s="264">
        <v>1149326</v>
      </c>
      <c r="D20" s="266">
        <v>6.0592904015048819E-2</v>
      </c>
      <c r="E20" s="220">
        <v>987774</v>
      </c>
      <c r="F20" s="220">
        <v>923179</v>
      </c>
      <c r="G20" s="265">
        <v>6.9970179131024421E-2</v>
      </c>
      <c r="H20" s="222">
        <v>231193</v>
      </c>
      <c r="I20" s="220">
        <v>226147</v>
      </c>
      <c r="J20" s="265">
        <v>2.231292035711285E-2</v>
      </c>
      <c r="K20" s="267">
        <v>0.81227896088217721</v>
      </c>
      <c r="L20" s="265">
        <v>0.79986058309888197</v>
      </c>
      <c r="M20" s="268">
        <v>1.2</v>
      </c>
      <c r="N20" s="220">
        <v>1813983</v>
      </c>
      <c r="O20" s="220">
        <v>1722303</v>
      </c>
      <c r="P20" s="265">
        <v>5.3231051679059956E-2</v>
      </c>
      <c r="Q20" s="222">
        <v>2233202</v>
      </c>
      <c r="R20" s="220">
        <v>2153254</v>
      </c>
      <c r="S20" s="266">
        <v>3.7128922087222412E-2</v>
      </c>
      <c r="T20" s="220">
        <v>3287872</v>
      </c>
      <c r="U20" s="226">
        <v>3090511</v>
      </c>
      <c r="V20" s="269">
        <v>2.6972608774478717</v>
      </c>
      <c r="W20" s="355">
        <v>2.688976843819769</v>
      </c>
    </row>
    <row r="21" spans="1:23" ht="15.6">
      <c r="A21" s="354" t="s">
        <v>23</v>
      </c>
      <c r="B21" s="264">
        <v>794784</v>
      </c>
      <c r="C21" s="220">
        <v>785512</v>
      </c>
      <c r="D21" s="266">
        <v>1.1803766205990487E-2</v>
      </c>
      <c r="E21" s="220">
        <v>397606</v>
      </c>
      <c r="F21" s="220">
        <v>391968</v>
      </c>
      <c r="G21" s="265">
        <v>1.4383827251204181E-2</v>
      </c>
      <c r="H21" s="222">
        <v>397178</v>
      </c>
      <c r="I21" s="220">
        <v>393544</v>
      </c>
      <c r="J21" s="265">
        <v>9.2340373630394566E-3</v>
      </c>
      <c r="K21" s="267">
        <v>0.64564370633615864</v>
      </c>
      <c r="L21" s="265">
        <v>0.62237661620814289</v>
      </c>
      <c r="M21" s="268">
        <v>2.2999999999999998</v>
      </c>
      <c r="N21" s="220">
        <v>983777</v>
      </c>
      <c r="O21" s="220">
        <v>977585</v>
      </c>
      <c r="P21" s="265">
        <v>6.3339760736918016E-3</v>
      </c>
      <c r="Q21" s="222">
        <v>1523715</v>
      </c>
      <c r="R21" s="220">
        <v>1570729</v>
      </c>
      <c r="S21" s="266">
        <v>-2.9931324881631395E-2</v>
      </c>
      <c r="T21" s="220">
        <v>2160658</v>
      </c>
      <c r="U21" s="226">
        <v>2158049</v>
      </c>
      <c r="V21" s="269">
        <v>2.7185474292386358</v>
      </c>
      <c r="W21" s="355">
        <v>2.7473151269490472</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99242</v>
      </c>
      <c r="C24" s="252">
        <v>88956</v>
      </c>
      <c r="D24" s="255">
        <v>0.11563019919960429</v>
      </c>
      <c r="E24" s="252">
        <v>74023</v>
      </c>
      <c r="F24" s="252">
        <v>66380</v>
      </c>
      <c r="G24" s="253">
        <v>0.11514010244049412</v>
      </c>
      <c r="H24" s="254">
        <v>25219</v>
      </c>
      <c r="I24" s="252">
        <v>22576</v>
      </c>
      <c r="J24" s="253">
        <v>0.11707122608079376</v>
      </c>
      <c r="K24" s="256">
        <v>0.55451188743636837</v>
      </c>
      <c r="L24" s="253">
        <v>0.49377323303753584</v>
      </c>
      <c r="M24" s="257">
        <v>6.1</v>
      </c>
      <c r="N24" s="252">
        <v>87253</v>
      </c>
      <c r="O24" s="252">
        <v>78902</v>
      </c>
      <c r="P24" s="253">
        <v>0.10584015614306355</v>
      </c>
      <c r="Q24" s="254">
        <v>157351</v>
      </c>
      <c r="R24" s="252">
        <v>159794</v>
      </c>
      <c r="S24" s="255">
        <v>-1.5288433858592939E-2</v>
      </c>
      <c r="T24" s="252">
        <v>166726</v>
      </c>
      <c r="U24" s="258">
        <v>150090</v>
      </c>
      <c r="V24" s="259">
        <v>1.6799943572277867</v>
      </c>
      <c r="W24" s="352">
        <v>1.6872386348307029</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79371</v>
      </c>
      <c r="C26" s="264">
        <v>72022</v>
      </c>
      <c r="D26" s="266">
        <v>0.1020382660853628</v>
      </c>
      <c r="E26" s="220">
        <v>68944</v>
      </c>
      <c r="F26" s="220">
        <v>62189</v>
      </c>
      <c r="G26" s="265">
        <v>0.10862049558603612</v>
      </c>
      <c r="H26" s="222">
        <v>10427</v>
      </c>
      <c r="I26" s="220">
        <v>9833</v>
      </c>
      <c r="J26" s="265">
        <v>6.040882741787857E-2</v>
      </c>
      <c r="K26" s="267">
        <v>0.56498830941092426</v>
      </c>
      <c r="L26" s="265">
        <v>0.51358201817312288</v>
      </c>
      <c r="M26" s="268">
        <v>5.0999999999999996</v>
      </c>
      <c r="N26" s="220">
        <v>69593</v>
      </c>
      <c r="O26" s="220">
        <v>64434</v>
      </c>
      <c r="P26" s="265">
        <v>8.0066424558462926E-2</v>
      </c>
      <c r="Q26" s="222">
        <v>123176</v>
      </c>
      <c r="R26" s="220">
        <v>125460</v>
      </c>
      <c r="S26" s="266">
        <v>-1.8205005579467561E-2</v>
      </c>
      <c r="T26" s="220">
        <v>132730</v>
      </c>
      <c r="U26" s="226">
        <v>122030</v>
      </c>
      <c r="V26" s="269">
        <v>1.6722732484156682</v>
      </c>
      <c r="W26" s="355">
        <v>1.6943433950737274</v>
      </c>
    </row>
    <row r="27" spans="1:23" ht="15.6">
      <c r="A27" s="354" t="s">
        <v>23</v>
      </c>
      <c r="B27" s="264">
        <v>19871</v>
      </c>
      <c r="C27" s="264">
        <v>16934</v>
      </c>
      <c r="D27" s="266">
        <v>0.17343805361993622</v>
      </c>
      <c r="E27" s="220">
        <v>5079</v>
      </c>
      <c r="F27" s="220">
        <v>4191</v>
      </c>
      <c r="G27" s="265">
        <v>0.21188260558339297</v>
      </c>
      <c r="H27" s="222">
        <v>14792</v>
      </c>
      <c r="I27" s="220">
        <v>12743</v>
      </c>
      <c r="J27" s="265">
        <v>0.1607941615004316</v>
      </c>
      <c r="K27" s="267">
        <v>0.51675201170446228</v>
      </c>
      <c r="L27" s="265">
        <v>0.42138987592473931</v>
      </c>
      <c r="M27" s="268">
        <v>9.5</v>
      </c>
      <c r="N27" s="220">
        <v>17660</v>
      </c>
      <c r="O27" s="220">
        <v>14468</v>
      </c>
      <c r="P27" s="265">
        <v>0.2206248272048659</v>
      </c>
      <c r="Q27" s="222">
        <v>34175</v>
      </c>
      <c r="R27" s="220">
        <v>34334</v>
      </c>
      <c r="S27" s="266">
        <v>-4.6309780392613737E-3</v>
      </c>
      <c r="T27" s="220">
        <v>33996</v>
      </c>
      <c r="U27" s="226">
        <v>28060</v>
      </c>
      <c r="V27" s="269">
        <v>1.7108348850083035</v>
      </c>
      <c r="W27" s="355">
        <v>1.6570213771111373</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OCTOBER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20" t="s">
        <v>38</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row>
    <row r="2" spans="1:26" s="377" customFormat="1" ht="15" customHeight="1">
      <c r="A2" s="1021"/>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22" t="s">
        <v>39</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row>
    <row r="5" spans="1:26" ht="13.8">
      <c r="A5" s="379"/>
      <c r="B5" s="380"/>
      <c r="C5" s="1003" t="s">
        <v>40</v>
      </c>
      <c r="D5" s="1003"/>
      <c r="E5" s="381" t="s">
        <v>41</v>
      </c>
      <c r="F5" s="1003" t="s">
        <v>42</v>
      </c>
      <c r="G5" s="1003"/>
      <c r="H5" s="381" t="s">
        <v>41</v>
      </c>
      <c r="I5" s="1003" t="s">
        <v>43</v>
      </c>
      <c r="J5" s="1003"/>
      <c r="K5" s="382" t="s">
        <v>41</v>
      </c>
      <c r="L5" s="383"/>
      <c r="M5" s="1004" t="s">
        <v>44</v>
      </c>
      <c r="N5" s="1004"/>
      <c r="O5" s="381" t="s">
        <v>45</v>
      </c>
      <c r="P5" s="1003" t="s">
        <v>46</v>
      </c>
      <c r="Q5" s="1003"/>
      <c r="R5" s="381" t="s">
        <v>41</v>
      </c>
      <c r="S5" s="1003" t="s">
        <v>47</v>
      </c>
      <c r="T5" s="1003"/>
      <c r="U5" s="381" t="s">
        <v>41</v>
      </c>
      <c r="V5" s="1003" t="s">
        <v>48</v>
      </c>
      <c r="W5" s="1003"/>
      <c r="X5" s="381" t="s">
        <v>41</v>
      </c>
      <c r="Y5" s="1005" t="s">
        <v>49</v>
      </c>
      <c r="Z5" s="1006"/>
    </row>
    <row r="6" spans="1:26" ht="28.2"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3.8">
      <c r="A7" s="1017" t="s">
        <v>53</v>
      </c>
      <c r="B7" s="392" t="s">
        <v>54</v>
      </c>
      <c r="C7" s="393">
        <v>10847</v>
      </c>
      <c r="D7" s="393">
        <v>9357</v>
      </c>
      <c r="E7" s="394">
        <v>0.15923907235224966</v>
      </c>
      <c r="F7" s="393">
        <v>8085</v>
      </c>
      <c r="G7" s="393">
        <v>6925</v>
      </c>
      <c r="H7" s="394">
        <v>0.16750902527075812</v>
      </c>
      <c r="I7" s="393">
        <v>2762</v>
      </c>
      <c r="J7" s="393">
        <v>2432</v>
      </c>
      <c r="K7" s="394">
        <v>0.13569078947368421</v>
      </c>
      <c r="L7" s="395"/>
      <c r="M7" s="396">
        <v>0.52060737527114964</v>
      </c>
      <c r="N7" s="396">
        <v>0.47412617220801362</v>
      </c>
      <c r="O7" s="397">
        <v>4.5999999999999996</v>
      </c>
      <c r="P7" s="393">
        <v>12480</v>
      </c>
      <c r="Q7" s="393">
        <v>11123</v>
      </c>
      <c r="R7" s="394">
        <v>0.12199946057718242</v>
      </c>
      <c r="S7" s="393">
        <v>23972</v>
      </c>
      <c r="T7" s="393">
        <v>23460</v>
      </c>
      <c r="U7" s="394">
        <v>2.1824381926683716E-2</v>
      </c>
      <c r="V7" s="393">
        <v>23050</v>
      </c>
      <c r="W7" s="393">
        <v>20628</v>
      </c>
      <c r="X7" s="394">
        <v>0.11741322474306767</v>
      </c>
      <c r="Y7" s="398">
        <v>2.1250115239236655</v>
      </c>
      <c r="Z7" s="399">
        <v>2.2045527412632255</v>
      </c>
    </row>
    <row r="8" spans="1:26" ht="13.8">
      <c r="A8" s="1018"/>
      <c r="B8" s="392" t="s">
        <v>55</v>
      </c>
      <c r="C8" s="393">
        <v>19121</v>
      </c>
      <c r="D8" s="393">
        <v>14300</v>
      </c>
      <c r="E8" s="394">
        <v>0.33713286713286711</v>
      </c>
      <c r="F8" s="393">
        <v>14454</v>
      </c>
      <c r="G8" s="393">
        <v>11284</v>
      </c>
      <c r="H8" s="394">
        <v>0.28092874867068418</v>
      </c>
      <c r="I8" s="393">
        <v>4667</v>
      </c>
      <c r="J8" s="393">
        <v>3016</v>
      </c>
      <c r="K8" s="394">
        <v>0.54741379310344829</v>
      </c>
      <c r="L8" s="395"/>
      <c r="M8" s="396">
        <v>0.75414237998559175</v>
      </c>
      <c r="N8" s="396">
        <v>0.66304004492331448</v>
      </c>
      <c r="O8" s="397">
        <v>9.1</v>
      </c>
      <c r="P8" s="393">
        <v>23030</v>
      </c>
      <c r="Q8" s="393">
        <v>18892</v>
      </c>
      <c r="R8" s="394">
        <v>0.21903451196273555</v>
      </c>
      <c r="S8" s="393">
        <v>30538</v>
      </c>
      <c r="T8" s="393">
        <v>28493</v>
      </c>
      <c r="U8" s="394">
        <v>7.1772014178921137E-2</v>
      </c>
      <c r="V8" s="393">
        <v>40055</v>
      </c>
      <c r="W8" s="393">
        <v>32092</v>
      </c>
      <c r="X8" s="394">
        <v>0.24813037517138228</v>
      </c>
      <c r="Y8" s="398">
        <v>2.0948172166727681</v>
      </c>
      <c r="Z8" s="399">
        <v>2.2441958041958041</v>
      </c>
    </row>
    <row r="9" spans="1:26" ht="14.4" thickBot="1">
      <c r="A9" s="1019"/>
      <c r="B9" s="392" t="s">
        <v>56</v>
      </c>
      <c r="C9" s="393">
        <v>82368</v>
      </c>
      <c r="D9" s="393">
        <v>76251</v>
      </c>
      <c r="E9" s="394">
        <v>8.0221898729196994E-2</v>
      </c>
      <c r="F9" s="393">
        <v>67261</v>
      </c>
      <c r="G9" s="393">
        <v>62115</v>
      </c>
      <c r="H9" s="394">
        <v>8.2846333413829187E-2</v>
      </c>
      <c r="I9" s="393">
        <v>15107</v>
      </c>
      <c r="J9" s="393">
        <v>14136</v>
      </c>
      <c r="K9" s="394">
        <v>6.8689869835880019E-2</v>
      </c>
      <c r="L9" s="395"/>
      <c r="M9" s="396">
        <v>0.72345080081157975</v>
      </c>
      <c r="N9" s="396">
        <v>0.71384290785816307</v>
      </c>
      <c r="O9" s="397">
        <v>1</v>
      </c>
      <c r="P9" s="393">
        <v>127650</v>
      </c>
      <c r="Q9" s="393">
        <v>120446</v>
      </c>
      <c r="R9" s="394">
        <v>5.9811035650831075E-2</v>
      </c>
      <c r="S9" s="393">
        <v>176446</v>
      </c>
      <c r="T9" s="393">
        <v>168729</v>
      </c>
      <c r="U9" s="394">
        <v>4.5736061969193206E-2</v>
      </c>
      <c r="V9" s="393">
        <v>214057</v>
      </c>
      <c r="W9" s="393">
        <v>198926</v>
      </c>
      <c r="X9" s="394">
        <v>7.6063460784412298E-2</v>
      </c>
      <c r="Y9" s="398">
        <v>2.5987883644133642</v>
      </c>
      <c r="Z9" s="399">
        <v>2.6088313595887267</v>
      </c>
    </row>
    <row r="10" spans="1:26" ht="14.4" thickBot="1">
      <c r="A10" s="400" t="s">
        <v>57</v>
      </c>
      <c r="B10" s="401"/>
      <c r="C10" s="402">
        <v>112336</v>
      </c>
      <c r="D10" s="402">
        <v>99908</v>
      </c>
      <c r="E10" s="403">
        <v>0.12439444288745646</v>
      </c>
      <c r="F10" s="402">
        <v>89800</v>
      </c>
      <c r="G10" s="402">
        <v>80324</v>
      </c>
      <c r="H10" s="403">
        <v>0.11797221253921618</v>
      </c>
      <c r="I10" s="402">
        <v>22536</v>
      </c>
      <c r="J10" s="402">
        <v>19584</v>
      </c>
      <c r="K10" s="403">
        <v>0.15073529411764705</v>
      </c>
      <c r="L10" s="395"/>
      <c r="M10" s="404">
        <v>0.70645490916018638</v>
      </c>
      <c r="N10" s="404">
        <v>0.68180005618944906</v>
      </c>
      <c r="O10" s="405">
        <v>2.5</v>
      </c>
      <c r="P10" s="402">
        <v>163160</v>
      </c>
      <c r="Q10" s="402">
        <v>150461</v>
      </c>
      <c r="R10" s="403">
        <v>8.4400608795634754E-2</v>
      </c>
      <c r="S10" s="402">
        <v>230956</v>
      </c>
      <c r="T10" s="402">
        <v>220682</v>
      </c>
      <c r="U10" s="403">
        <v>4.6555677400059815E-2</v>
      </c>
      <c r="V10" s="402">
        <v>277162</v>
      </c>
      <c r="W10" s="402">
        <v>251646</v>
      </c>
      <c r="X10" s="403">
        <v>0.1013964060624846</v>
      </c>
      <c r="Y10" s="406">
        <v>2.4672589374732943</v>
      </c>
      <c r="Z10" s="407">
        <v>2.5187772750930857</v>
      </c>
    </row>
    <row r="11" spans="1:26" ht="13.8">
      <c r="A11" s="1017" t="s">
        <v>58</v>
      </c>
      <c r="B11" s="392" t="s">
        <v>54</v>
      </c>
      <c r="C11" s="393">
        <v>11127</v>
      </c>
      <c r="D11" s="393">
        <v>10190</v>
      </c>
      <c r="E11" s="394">
        <v>9.1952894995093223E-2</v>
      </c>
      <c r="F11" s="393">
        <v>1774</v>
      </c>
      <c r="G11" s="393">
        <v>2140</v>
      </c>
      <c r="H11" s="394">
        <v>-0.17102803738317757</v>
      </c>
      <c r="I11" s="393">
        <v>9353</v>
      </c>
      <c r="J11" s="393">
        <v>8050</v>
      </c>
      <c r="K11" s="394">
        <v>0.16186335403726709</v>
      </c>
      <c r="L11" s="395"/>
      <c r="M11" s="396">
        <v>0.34355179704016914</v>
      </c>
      <c r="N11" s="396">
        <v>0.36472981654650583</v>
      </c>
      <c r="O11" s="397">
        <v>-2.1</v>
      </c>
      <c r="P11" s="393">
        <v>9750</v>
      </c>
      <c r="Q11" s="393">
        <v>10219</v>
      </c>
      <c r="R11" s="394">
        <v>-4.5894901653782169E-2</v>
      </c>
      <c r="S11" s="393">
        <v>28380</v>
      </c>
      <c r="T11" s="393">
        <v>28018</v>
      </c>
      <c r="U11" s="394">
        <v>1.2920265543579128E-2</v>
      </c>
      <c r="V11" s="393">
        <v>20879</v>
      </c>
      <c r="W11" s="393">
        <v>20604</v>
      </c>
      <c r="X11" s="394">
        <v>1.3346922927586876E-2</v>
      </c>
      <c r="Y11" s="398">
        <v>1.8764267098049789</v>
      </c>
      <c r="Z11" s="399">
        <v>2.0219823356231599</v>
      </c>
    </row>
    <row r="12" spans="1:26" ht="14.4" thickBot="1">
      <c r="A12" s="1019"/>
      <c r="B12" s="392" t="s">
        <v>55</v>
      </c>
      <c r="C12" s="393">
        <v>11775</v>
      </c>
      <c r="D12" s="393">
        <v>10851</v>
      </c>
      <c r="E12" s="394">
        <v>8.5153442079071051E-2</v>
      </c>
      <c r="F12" s="393">
        <v>3303</v>
      </c>
      <c r="G12" s="393">
        <v>2849</v>
      </c>
      <c r="H12" s="394">
        <v>0.15935415935415936</v>
      </c>
      <c r="I12" s="393">
        <v>8472</v>
      </c>
      <c r="J12" s="393">
        <v>8002</v>
      </c>
      <c r="K12" s="394">
        <v>5.8735316170957258E-2</v>
      </c>
      <c r="L12" s="395"/>
      <c r="M12" s="396">
        <v>0.55045871559633031</v>
      </c>
      <c r="N12" s="396">
        <v>0.5769560426105057</v>
      </c>
      <c r="O12" s="397">
        <v>-2.6</v>
      </c>
      <c r="P12" s="393">
        <v>13740</v>
      </c>
      <c r="Q12" s="393">
        <v>14136</v>
      </c>
      <c r="R12" s="394">
        <v>-2.801358234295416E-2</v>
      </c>
      <c r="S12" s="393">
        <v>24961</v>
      </c>
      <c r="T12" s="393">
        <v>24501</v>
      </c>
      <c r="U12" s="394">
        <v>1.8774743888004573E-2</v>
      </c>
      <c r="V12" s="393">
        <v>26255</v>
      </c>
      <c r="W12" s="393">
        <v>26096</v>
      </c>
      <c r="X12" s="394">
        <v>6.0928877988963822E-3</v>
      </c>
      <c r="Y12" s="398">
        <v>2.2297239915074312</v>
      </c>
      <c r="Z12" s="399">
        <v>2.404939636899825</v>
      </c>
    </row>
    <row r="13" spans="1:26" ht="14.4" thickBot="1">
      <c r="A13" s="400" t="s">
        <v>57</v>
      </c>
      <c r="B13" s="401"/>
      <c r="C13" s="402">
        <v>22902</v>
      </c>
      <c r="D13" s="402">
        <v>21041</v>
      </c>
      <c r="E13" s="403">
        <v>8.8446366617556199E-2</v>
      </c>
      <c r="F13" s="402">
        <v>5077</v>
      </c>
      <c r="G13" s="402">
        <v>4989</v>
      </c>
      <c r="H13" s="403">
        <v>1.7638805371818E-2</v>
      </c>
      <c r="I13" s="402">
        <v>17825</v>
      </c>
      <c r="J13" s="402">
        <v>16052</v>
      </c>
      <c r="K13" s="403">
        <v>0.1104535260403688</v>
      </c>
      <c r="L13" s="395"/>
      <c r="M13" s="404">
        <v>0.44037419620929491</v>
      </c>
      <c r="N13" s="404">
        <v>0.46373693330032939</v>
      </c>
      <c r="O13" s="405">
        <v>-2.2999999999999998</v>
      </c>
      <c r="P13" s="402">
        <v>23490</v>
      </c>
      <c r="Q13" s="402">
        <v>24355</v>
      </c>
      <c r="R13" s="403">
        <v>-3.551632108396633E-2</v>
      </c>
      <c r="S13" s="402">
        <v>53341</v>
      </c>
      <c r="T13" s="402">
        <v>52519</v>
      </c>
      <c r="U13" s="403">
        <v>1.5651478512538321E-2</v>
      </c>
      <c r="V13" s="402">
        <v>47134</v>
      </c>
      <c r="W13" s="402">
        <v>46700</v>
      </c>
      <c r="X13" s="403">
        <v>9.2933618843683077E-3</v>
      </c>
      <c r="Y13" s="406">
        <v>2.0580735306960092</v>
      </c>
      <c r="Z13" s="407">
        <v>2.2194762606340004</v>
      </c>
    </row>
    <row r="14" spans="1:26" ht="13.8">
      <c r="A14" s="1017" t="s">
        <v>59</v>
      </c>
      <c r="B14" s="392" t="s">
        <v>54</v>
      </c>
      <c r="C14" s="393">
        <v>1687</v>
      </c>
      <c r="D14" s="393">
        <v>1774</v>
      </c>
      <c r="E14" s="394">
        <v>-4.9041713641488162E-2</v>
      </c>
      <c r="F14" s="393">
        <v>207</v>
      </c>
      <c r="G14" s="393">
        <v>197</v>
      </c>
      <c r="H14" s="394">
        <v>5.0761421319796954E-2</v>
      </c>
      <c r="I14" s="393">
        <v>1480</v>
      </c>
      <c r="J14" s="393">
        <v>1577</v>
      </c>
      <c r="K14" s="394">
        <v>-6.1509194673430564E-2</v>
      </c>
      <c r="L14" s="395"/>
      <c r="M14" s="396">
        <v>0.25639152666179693</v>
      </c>
      <c r="N14" s="396">
        <v>0.30416847590099871</v>
      </c>
      <c r="O14" s="397">
        <v>-4.8</v>
      </c>
      <c r="P14" s="393">
        <v>1404</v>
      </c>
      <c r="Q14" s="393">
        <v>1401</v>
      </c>
      <c r="R14" s="394">
        <v>2.1413276231263384E-3</v>
      </c>
      <c r="S14" s="393">
        <v>5476</v>
      </c>
      <c r="T14" s="393">
        <v>4606</v>
      </c>
      <c r="U14" s="394">
        <v>0.18888406426400348</v>
      </c>
      <c r="V14" s="393">
        <v>3302</v>
      </c>
      <c r="W14" s="393">
        <v>3381</v>
      </c>
      <c r="X14" s="394">
        <v>-2.3365868086364979E-2</v>
      </c>
      <c r="Y14" s="398">
        <v>1.957320687611144</v>
      </c>
      <c r="Z14" s="399">
        <v>1.9058624577226606</v>
      </c>
    </row>
    <row r="15" spans="1:26" ht="13.8">
      <c r="A15" s="1018"/>
      <c r="B15" s="392" t="s">
        <v>55</v>
      </c>
      <c r="C15" s="393">
        <v>7706</v>
      </c>
      <c r="D15" s="393">
        <v>7601</v>
      </c>
      <c r="E15" s="394">
        <v>1.3813971845809762E-2</v>
      </c>
      <c r="F15" s="393">
        <v>4924</v>
      </c>
      <c r="G15" s="393">
        <v>4658</v>
      </c>
      <c r="H15" s="394">
        <v>5.7106054100472307E-2</v>
      </c>
      <c r="I15" s="393">
        <v>2782</v>
      </c>
      <c r="J15" s="393">
        <v>2943</v>
      </c>
      <c r="K15" s="394">
        <v>-5.4706082229018009E-2</v>
      </c>
      <c r="L15" s="395"/>
      <c r="M15" s="396">
        <v>0.56665056101358247</v>
      </c>
      <c r="N15" s="396">
        <v>0.51528545119705338</v>
      </c>
      <c r="O15" s="397">
        <v>5.0999999999999996</v>
      </c>
      <c r="P15" s="393">
        <v>10555</v>
      </c>
      <c r="Q15" s="393">
        <v>9793</v>
      </c>
      <c r="R15" s="394">
        <v>7.7810681098744006E-2</v>
      </c>
      <c r="S15" s="393">
        <v>18627</v>
      </c>
      <c r="T15" s="393">
        <v>19005</v>
      </c>
      <c r="U15" s="394">
        <v>-1.9889502762430938E-2</v>
      </c>
      <c r="V15" s="393">
        <v>18683</v>
      </c>
      <c r="W15" s="393">
        <v>17877</v>
      </c>
      <c r="X15" s="394">
        <v>4.5085864518655254E-2</v>
      </c>
      <c r="Y15" s="398">
        <v>2.4244744355048016</v>
      </c>
      <c r="Z15" s="399">
        <v>2.3519273779765819</v>
      </c>
    </row>
    <row r="16" spans="1:26" ht="14.4" thickBot="1">
      <c r="A16" s="1019"/>
      <c r="B16" s="392" t="s">
        <v>56</v>
      </c>
      <c r="C16" s="393">
        <v>22146</v>
      </c>
      <c r="D16" s="393">
        <v>24386</v>
      </c>
      <c r="E16" s="394">
        <v>-9.1855982941031741E-2</v>
      </c>
      <c r="F16" s="393">
        <v>14698</v>
      </c>
      <c r="G16" s="393">
        <v>16302</v>
      </c>
      <c r="H16" s="394">
        <v>-9.8392835234940496E-2</v>
      </c>
      <c r="I16" s="393">
        <v>7448</v>
      </c>
      <c r="J16" s="393">
        <v>8084</v>
      </c>
      <c r="K16" s="394">
        <v>-7.8673923800098966E-2</v>
      </c>
      <c r="L16" s="395"/>
      <c r="M16" s="396">
        <v>0.54012415349887133</v>
      </c>
      <c r="N16" s="396">
        <v>0.53595912207008167</v>
      </c>
      <c r="O16" s="397">
        <v>0.4</v>
      </c>
      <c r="P16" s="393">
        <v>28713</v>
      </c>
      <c r="Q16" s="393">
        <v>29474</v>
      </c>
      <c r="R16" s="394">
        <v>-2.5819366221076202E-2</v>
      </c>
      <c r="S16" s="393">
        <v>53160</v>
      </c>
      <c r="T16" s="393">
        <v>54993</v>
      </c>
      <c r="U16" s="394">
        <v>-3.333151492008074E-2</v>
      </c>
      <c r="V16" s="393">
        <v>60858</v>
      </c>
      <c r="W16" s="393">
        <v>63651</v>
      </c>
      <c r="X16" s="394">
        <v>-4.3879907621247112E-2</v>
      </c>
      <c r="Y16" s="398">
        <v>2.7480357626659444</v>
      </c>
      <c r="Z16" s="399">
        <v>2.6101451652587548</v>
      </c>
    </row>
    <row r="17" spans="1:26" ht="14.4" thickBot="1">
      <c r="A17" s="400" t="s">
        <v>57</v>
      </c>
      <c r="B17" s="401"/>
      <c r="C17" s="402">
        <v>31539</v>
      </c>
      <c r="D17" s="402">
        <v>33761</v>
      </c>
      <c r="E17" s="403">
        <v>-6.5815586031219453E-2</v>
      </c>
      <c r="F17" s="402">
        <v>19829</v>
      </c>
      <c r="G17" s="402">
        <v>21157</v>
      </c>
      <c r="H17" s="403">
        <v>-6.2768823557215109E-2</v>
      </c>
      <c r="I17" s="402">
        <v>11710</v>
      </c>
      <c r="J17" s="402">
        <v>12604</v>
      </c>
      <c r="K17" s="403">
        <v>-7.0929863535385593E-2</v>
      </c>
      <c r="L17" s="395"/>
      <c r="M17" s="404">
        <v>0.5264097951153851</v>
      </c>
      <c r="N17" s="404">
        <v>0.51737825047071395</v>
      </c>
      <c r="O17" s="405">
        <v>0.89999999999999991</v>
      </c>
      <c r="P17" s="402">
        <v>40672</v>
      </c>
      <c r="Q17" s="402">
        <v>40668</v>
      </c>
      <c r="R17" s="403">
        <v>9.8357430903904796E-5</v>
      </c>
      <c r="S17" s="402">
        <v>77263</v>
      </c>
      <c r="T17" s="402">
        <v>78604</v>
      </c>
      <c r="U17" s="403">
        <v>-1.7060200498702355E-2</v>
      </c>
      <c r="V17" s="402">
        <v>82843</v>
      </c>
      <c r="W17" s="402">
        <v>84909</v>
      </c>
      <c r="X17" s="403">
        <v>-2.4331931832903463E-2</v>
      </c>
      <c r="Y17" s="406">
        <v>2.6266844224610799</v>
      </c>
      <c r="Z17" s="407">
        <v>2.5150025176979356</v>
      </c>
    </row>
    <row r="18" spans="1:26" ht="13.8">
      <c r="A18" s="1017" t="s">
        <v>60</v>
      </c>
      <c r="B18" s="392" t="s">
        <v>54</v>
      </c>
      <c r="C18" s="393">
        <v>3436</v>
      </c>
      <c r="D18" s="393">
        <v>2615</v>
      </c>
      <c r="E18" s="394">
        <v>0.31395793499043978</v>
      </c>
      <c r="F18" s="393">
        <v>696</v>
      </c>
      <c r="G18" s="393">
        <v>459</v>
      </c>
      <c r="H18" s="394">
        <v>0.5163398692810458</v>
      </c>
      <c r="I18" s="393">
        <v>2740</v>
      </c>
      <c r="J18" s="393">
        <v>2156</v>
      </c>
      <c r="K18" s="394">
        <v>0.27087198515769945</v>
      </c>
      <c r="L18" s="395"/>
      <c r="M18" s="396">
        <v>0.41728329809725156</v>
      </c>
      <c r="N18" s="396">
        <v>0.3079450054751186</v>
      </c>
      <c r="O18" s="397">
        <v>10.9</v>
      </c>
      <c r="P18" s="393">
        <v>3158</v>
      </c>
      <c r="Q18" s="393">
        <v>2531</v>
      </c>
      <c r="R18" s="394">
        <v>0.24772817068352429</v>
      </c>
      <c r="S18" s="393">
        <v>7568</v>
      </c>
      <c r="T18" s="393">
        <v>8219</v>
      </c>
      <c r="U18" s="394">
        <v>-7.9206716145516484E-2</v>
      </c>
      <c r="V18" s="393">
        <v>5631</v>
      </c>
      <c r="W18" s="393">
        <v>4663</v>
      </c>
      <c r="X18" s="394">
        <v>0.20759167917649582</v>
      </c>
      <c r="Y18" s="398">
        <v>1.6388242142025611</v>
      </c>
      <c r="Z18" s="399">
        <v>1.7831739961759083</v>
      </c>
    </row>
    <row r="19" spans="1:26" ht="14.4" thickBot="1">
      <c r="A19" s="1019"/>
      <c r="B19" s="392" t="s">
        <v>61</v>
      </c>
      <c r="C19" s="393">
        <v>6543</v>
      </c>
      <c r="D19" s="393">
        <v>7290</v>
      </c>
      <c r="E19" s="394">
        <v>-0.10246913580246914</v>
      </c>
      <c r="F19" s="393">
        <v>2646</v>
      </c>
      <c r="G19" s="393">
        <v>2820</v>
      </c>
      <c r="H19" s="394">
        <v>-6.1702127659574467E-2</v>
      </c>
      <c r="I19" s="393">
        <v>3897</v>
      </c>
      <c r="J19" s="393">
        <v>4470</v>
      </c>
      <c r="K19" s="394">
        <v>-0.12818791946308725</v>
      </c>
      <c r="L19" s="395"/>
      <c r="M19" s="396">
        <v>0.55943646996278573</v>
      </c>
      <c r="N19" s="396">
        <v>0.47777147181233448</v>
      </c>
      <c r="O19" s="397">
        <v>8.2000000000000011</v>
      </c>
      <c r="P19" s="393">
        <v>10523</v>
      </c>
      <c r="Q19" s="393">
        <v>10102</v>
      </c>
      <c r="R19" s="394">
        <v>4.1674915858245891E-2</v>
      </c>
      <c r="S19" s="393">
        <v>18810</v>
      </c>
      <c r="T19" s="393">
        <v>21144</v>
      </c>
      <c r="U19" s="394">
        <v>-0.11038592508513054</v>
      </c>
      <c r="V19" s="393">
        <v>16123</v>
      </c>
      <c r="W19" s="393">
        <v>16309</v>
      </c>
      <c r="X19" s="394">
        <v>-1.1404745845851983E-2</v>
      </c>
      <c r="Y19" s="398">
        <v>2.4641601711753021</v>
      </c>
      <c r="Z19" s="399">
        <v>2.2371742112482855</v>
      </c>
    </row>
    <row r="20" spans="1:26" ht="14.4" thickBot="1">
      <c r="A20" s="400" t="s">
        <v>57</v>
      </c>
      <c r="B20" s="401"/>
      <c r="C20" s="402">
        <v>9979</v>
      </c>
      <c r="D20" s="402">
        <v>9905</v>
      </c>
      <c r="E20" s="403">
        <v>7.4709742554265523E-3</v>
      </c>
      <c r="F20" s="402">
        <v>3342</v>
      </c>
      <c r="G20" s="402">
        <v>3279</v>
      </c>
      <c r="H20" s="403">
        <v>1.9213174748398901E-2</v>
      </c>
      <c r="I20" s="402">
        <v>6637</v>
      </c>
      <c r="J20" s="402">
        <v>6626</v>
      </c>
      <c r="K20" s="403">
        <v>1.6601267733172352E-3</v>
      </c>
      <c r="L20" s="395"/>
      <c r="M20" s="404">
        <v>0.51865190689210705</v>
      </c>
      <c r="N20" s="404">
        <v>0.43023533017743421</v>
      </c>
      <c r="O20" s="405">
        <v>8.7999999999999989</v>
      </c>
      <c r="P20" s="402">
        <v>13681</v>
      </c>
      <c r="Q20" s="402">
        <v>12633</v>
      </c>
      <c r="R20" s="403">
        <v>8.2957333966595423E-2</v>
      </c>
      <c r="S20" s="402">
        <v>26378</v>
      </c>
      <c r="T20" s="402">
        <v>29363</v>
      </c>
      <c r="U20" s="403">
        <v>-0.10165854987569391</v>
      </c>
      <c r="V20" s="402">
        <v>21754</v>
      </c>
      <c r="W20" s="402">
        <v>20972</v>
      </c>
      <c r="X20" s="403">
        <v>3.7287812321190161E-2</v>
      </c>
      <c r="Y20" s="406">
        <v>2.1799779537027759</v>
      </c>
      <c r="Z20" s="407">
        <v>2.117314487632509</v>
      </c>
    </row>
    <row r="21" spans="1:26" ht="13.8">
      <c r="A21" s="1017" t="s">
        <v>62</v>
      </c>
      <c r="B21" s="392" t="s">
        <v>54</v>
      </c>
      <c r="C21" s="393">
        <v>2124</v>
      </c>
      <c r="D21" s="393">
        <v>1857</v>
      </c>
      <c r="E21" s="394">
        <v>0.14378029079159935</v>
      </c>
      <c r="F21" s="393">
        <v>1170</v>
      </c>
      <c r="G21" s="393">
        <v>979</v>
      </c>
      <c r="H21" s="394">
        <v>0.19509703779366699</v>
      </c>
      <c r="I21" s="393">
        <v>954</v>
      </c>
      <c r="J21" s="393">
        <v>878</v>
      </c>
      <c r="K21" s="394">
        <v>8.656036446469248E-2</v>
      </c>
      <c r="L21" s="395"/>
      <c r="M21" s="396">
        <v>0.52149344096871841</v>
      </c>
      <c r="N21" s="396">
        <v>0.43258204824041124</v>
      </c>
      <c r="O21" s="397">
        <v>8.9</v>
      </c>
      <c r="P21" s="393">
        <v>2584</v>
      </c>
      <c r="Q21" s="393">
        <v>2188</v>
      </c>
      <c r="R21" s="394">
        <v>0.18098720292504569</v>
      </c>
      <c r="S21" s="393">
        <v>4955</v>
      </c>
      <c r="T21" s="393">
        <v>5058</v>
      </c>
      <c r="U21" s="394">
        <v>-2.036378015025702E-2</v>
      </c>
      <c r="V21" s="393">
        <v>4391</v>
      </c>
      <c r="W21" s="393">
        <v>4048</v>
      </c>
      <c r="X21" s="394">
        <v>8.4733201581027665E-2</v>
      </c>
      <c r="Y21" s="398">
        <v>2.0673258003766479</v>
      </c>
      <c r="Z21" s="399">
        <v>2.1798599892299406</v>
      </c>
    </row>
    <row r="22" spans="1:26" ht="14.4" thickBot="1">
      <c r="A22" s="1019"/>
      <c r="B22" s="392" t="s">
        <v>55</v>
      </c>
      <c r="C22" s="393">
        <v>6708</v>
      </c>
      <c r="D22" s="393">
        <v>6516</v>
      </c>
      <c r="E22" s="394">
        <v>2.9465930018416207E-2</v>
      </c>
      <c r="F22" s="393">
        <v>3540</v>
      </c>
      <c r="G22" s="393">
        <v>3809</v>
      </c>
      <c r="H22" s="394">
        <v>-7.0622210553951167E-2</v>
      </c>
      <c r="I22" s="393">
        <v>3168</v>
      </c>
      <c r="J22" s="393">
        <v>2707</v>
      </c>
      <c r="K22" s="394">
        <v>0.17029922423346877</v>
      </c>
      <c r="L22" s="395"/>
      <c r="M22" s="396">
        <v>0.59745886761519995</v>
      </c>
      <c r="N22" s="396">
        <v>0.57829028290282902</v>
      </c>
      <c r="O22" s="397">
        <v>1.9</v>
      </c>
      <c r="P22" s="393">
        <v>10204</v>
      </c>
      <c r="Q22" s="393">
        <v>9403</v>
      </c>
      <c r="R22" s="394">
        <v>8.5185579070509415E-2</v>
      </c>
      <c r="S22" s="393">
        <v>17079</v>
      </c>
      <c r="T22" s="393">
        <v>16260</v>
      </c>
      <c r="U22" s="394">
        <v>5.0369003690036898E-2</v>
      </c>
      <c r="V22" s="393">
        <v>20001</v>
      </c>
      <c r="W22" s="393">
        <v>18251</v>
      </c>
      <c r="X22" s="394">
        <v>9.5885156977699851E-2</v>
      </c>
      <c r="Y22" s="398">
        <v>2.981663685152057</v>
      </c>
      <c r="Z22" s="399">
        <v>2.800951503990178</v>
      </c>
    </row>
    <row r="23" spans="1:26" ht="14.4" thickBot="1">
      <c r="A23" s="400" t="s">
        <v>57</v>
      </c>
      <c r="B23" s="401"/>
      <c r="C23" s="402">
        <v>8832</v>
      </c>
      <c r="D23" s="402">
        <v>8373</v>
      </c>
      <c r="E23" s="403">
        <v>5.4819061268362591E-2</v>
      </c>
      <c r="F23" s="402">
        <v>4710</v>
      </c>
      <c r="G23" s="402">
        <v>4788</v>
      </c>
      <c r="H23" s="403">
        <v>-1.6290726817042606E-2</v>
      </c>
      <c r="I23" s="402">
        <v>4122</v>
      </c>
      <c r="J23" s="402">
        <v>3585</v>
      </c>
      <c r="K23" s="403">
        <v>0.14979079497907949</v>
      </c>
      <c r="L23" s="408"/>
      <c r="M23" s="404">
        <v>0.58037578288100211</v>
      </c>
      <c r="N23" s="404">
        <v>0.54371892297588897</v>
      </c>
      <c r="O23" s="405">
        <v>3.6999999999999997</v>
      </c>
      <c r="P23" s="402">
        <v>12788</v>
      </c>
      <c r="Q23" s="402">
        <v>11591</v>
      </c>
      <c r="R23" s="403">
        <v>0.10326977827624881</v>
      </c>
      <c r="S23" s="402">
        <v>22034</v>
      </c>
      <c r="T23" s="402">
        <v>21318</v>
      </c>
      <c r="U23" s="403">
        <v>3.3586640397785909E-2</v>
      </c>
      <c r="V23" s="402">
        <v>24392</v>
      </c>
      <c r="W23" s="402">
        <v>22299</v>
      </c>
      <c r="X23" s="403">
        <v>9.3860711242656616E-2</v>
      </c>
      <c r="Y23" s="406">
        <v>2.7617753623188408</v>
      </c>
      <c r="Z23" s="407">
        <v>2.663203152991759</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92" t="s">
        <v>63</v>
      </c>
      <c r="B25" s="993"/>
      <c r="C25" s="418">
        <v>185588</v>
      </c>
      <c r="D25" s="418">
        <v>172988</v>
      </c>
      <c r="E25" s="419">
        <v>7.283742224894213E-2</v>
      </c>
      <c r="F25" s="418">
        <v>122758</v>
      </c>
      <c r="G25" s="418">
        <v>114537</v>
      </c>
      <c r="H25" s="419">
        <v>7.1775932668046133E-2</v>
      </c>
      <c r="I25" s="418">
        <v>62830</v>
      </c>
      <c r="J25" s="418">
        <v>58451</v>
      </c>
      <c r="K25" s="419">
        <v>7.4917452224940548E-2</v>
      </c>
      <c r="L25" s="420"/>
      <c r="M25" s="421">
        <v>0.6190447152488463</v>
      </c>
      <c r="N25" s="421">
        <v>0.59556854151448746</v>
      </c>
      <c r="O25" s="422">
        <v>2.2999999999999998</v>
      </c>
      <c r="P25" s="418">
        <v>253791</v>
      </c>
      <c r="Q25" s="418">
        <v>239708</v>
      </c>
      <c r="R25" s="419">
        <v>5.87506466200544E-2</v>
      </c>
      <c r="S25" s="418">
        <v>409972</v>
      </c>
      <c r="T25" s="418">
        <v>402486</v>
      </c>
      <c r="U25" s="419">
        <v>1.8599404699790802E-2</v>
      </c>
      <c r="V25" s="418">
        <v>453285</v>
      </c>
      <c r="W25" s="418">
        <v>426526</v>
      </c>
      <c r="X25" s="419">
        <v>6.2737089884321237E-2</v>
      </c>
      <c r="Y25" s="423">
        <v>2.442426234454814</v>
      </c>
      <c r="Z25" s="424">
        <v>2.4656392350914516</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15" t="s">
        <v>64</v>
      </c>
      <c r="B27" s="1016"/>
      <c r="C27" s="428">
        <v>8103</v>
      </c>
      <c r="D27" s="428">
        <v>7456</v>
      </c>
      <c r="E27" s="429">
        <v>8.6775751072961371E-2</v>
      </c>
      <c r="F27" s="428">
        <v>1238</v>
      </c>
      <c r="G27" s="428">
        <v>1421</v>
      </c>
      <c r="H27" s="429">
        <v>-0.12878254750175933</v>
      </c>
      <c r="I27" s="428">
        <v>6865</v>
      </c>
      <c r="J27" s="428">
        <v>6035</v>
      </c>
      <c r="K27" s="429">
        <v>0.13753106876553439</v>
      </c>
      <c r="L27" s="430"/>
      <c r="M27" s="431">
        <v>0.3490755414685684</v>
      </c>
      <c r="N27" s="431">
        <v>0.36879776127435154</v>
      </c>
      <c r="O27" s="432">
        <v>-2</v>
      </c>
      <c r="P27" s="428">
        <v>6608</v>
      </c>
      <c r="Q27" s="428">
        <v>6853</v>
      </c>
      <c r="R27" s="429">
        <v>-3.5750766087844742E-2</v>
      </c>
      <c r="S27" s="428">
        <v>18930</v>
      </c>
      <c r="T27" s="428">
        <v>18582</v>
      </c>
      <c r="U27" s="429">
        <v>1.8727801097836616E-2</v>
      </c>
      <c r="V27" s="428">
        <v>14912</v>
      </c>
      <c r="W27" s="428">
        <v>15649</v>
      </c>
      <c r="X27" s="429">
        <v>-4.709566106460477E-2</v>
      </c>
      <c r="Y27" s="433">
        <v>1.8403060594841416</v>
      </c>
      <c r="Z27" s="434">
        <v>2.0988465665236054</v>
      </c>
    </row>
    <row r="28" spans="1:26">
      <c r="O28" s="435"/>
    </row>
    <row r="30" spans="1:26" ht="23.4" thickBot="1">
      <c r="A30" s="1002" t="s">
        <v>65</v>
      </c>
      <c r="B30" s="1002"/>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row>
    <row r="31" spans="1:26" ht="13.8">
      <c r="A31" s="379"/>
      <c r="B31" s="380"/>
      <c r="C31" s="1003" t="s">
        <v>40</v>
      </c>
      <c r="D31" s="1003"/>
      <c r="E31" s="381" t="s">
        <v>41</v>
      </c>
      <c r="F31" s="1003" t="s">
        <v>42</v>
      </c>
      <c r="G31" s="1003"/>
      <c r="H31" s="381" t="s">
        <v>41</v>
      </c>
      <c r="I31" s="1003" t="s">
        <v>43</v>
      </c>
      <c r="J31" s="1003"/>
      <c r="K31" s="382" t="s">
        <v>41</v>
      </c>
      <c r="L31" s="383"/>
      <c r="M31" s="1004" t="s">
        <v>44</v>
      </c>
      <c r="N31" s="1004"/>
      <c r="O31" s="381" t="s">
        <v>45</v>
      </c>
      <c r="P31" s="1003" t="s">
        <v>46</v>
      </c>
      <c r="Q31" s="1003"/>
      <c r="R31" s="381" t="s">
        <v>41</v>
      </c>
      <c r="S31" s="1003" t="s">
        <v>47</v>
      </c>
      <c r="T31" s="1003"/>
      <c r="U31" s="381" t="s">
        <v>41</v>
      </c>
      <c r="V31" s="1003" t="s">
        <v>48</v>
      </c>
      <c r="W31" s="1003"/>
      <c r="X31" s="381" t="s">
        <v>41</v>
      </c>
      <c r="Y31" s="1005" t="s">
        <v>49</v>
      </c>
      <c r="Z31" s="1006"/>
    </row>
    <row r="32" spans="1:26" ht="28.5" customHeight="1" thickBot="1">
      <c r="A32" s="1007" t="s">
        <v>51</v>
      </c>
      <c r="B32" s="1008"/>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3.8">
      <c r="A33" s="1009" t="s">
        <v>54</v>
      </c>
      <c r="B33" s="1010"/>
      <c r="C33" s="393">
        <f>C7+C11+C14+C18+C21</f>
        <v>29221</v>
      </c>
      <c r="D33" s="393">
        <f>D7+D11+D14+D18+D21</f>
        <v>25793</v>
      </c>
      <c r="E33" s="394">
        <f>(C33-D33)/D33</f>
        <v>0.13290427635404956</v>
      </c>
      <c r="F33" s="393">
        <f>F7+F11+F14+F18+F21</f>
        <v>11932</v>
      </c>
      <c r="G33" s="393">
        <f>G7+G11+G14+G18+G21</f>
        <v>10700</v>
      </c>
      <c r="H33" s="394">
        <f>(F33-G33)/G33</f>
        <v>0.11514018691588786</v>
      </c>
      <c r="I33" s="393">
        <f>I7+I11+I14+I18+I21</f>
        <v>17289</v>
      </c>
      <c r="J33" s="393">
        <f>J7+J11+J14+J18+J21</f>
        <v>15093</v>
      </c>
      <c r="K33" s="394">
        <f>(I33-J33)/J33</f>
        <v>0.14549791293977341</v>
      </c>
      <c r="L33" s="436"/>
      <c r="M33" s="396">
        <f t="shared" ref="M33:N35" si="0">P33/S33</f>
        <v>0.41756336086196361</v>
      </c>
      <c r="N33" s="396">
        <f t="shared" si="0"/>
        <v>0.39592854774296793</v>
      </c>
      <c r="O33" s="397">
        <f>ROUND(+M33-N33,3)*100</f>
        <v>2.1999999999999997</v>
      </c>
      <c r="P33" s="393">
        <f>P7+P11+P14+P18+P21</f>
        <v>29376</v>
      </c>
      <c r="Q33" s="393">
        <f>Q7+Q11+Q14+Q18+Q21</f>
        <v>27462</v>
      </c>
      <c r="R33" s="394">
        <f>(P33-Q33)/Q33</f>
        <v>6.969630762508193E-2</v>
      </c>
      <c r="S33" s="393">
        <f>S7+S11+S14+S18+S21</f>
        <v>70351</v>
      </c>
      <c r="T33" s="393">
        <f>T7+T11+T14+T18+T21</f>
        <v>69361</v>
      </c>
      <c r="U33" s="394">
        <f>(S33-T33)/T33</f>
        <v>1.4273150617782327E-2</v>
      </c>
      <c r="V33" s="393">
        <f>V7+V11+V14+V18+V21</f>
        <v>57253</v>
      </c>
      <c r="W33" s="393">
        <f>W7+W11+W14+W18+W21</f>
        <v>53324</v>
      </c>
      <c r="X33" s="394">
        <f>(V33-W33)/W33</f>
        <v>7.3681644287750356E-2</v>
      </c>
      <c r="Y33" s="437">
        <f t="shared" ref="Y33:Z35" si="1">V33/C33</f>
        <v>1.9593100852126895</v>
      </c>
      <c r="Z33" s="438">
        <f t="shared" si="1"/>
        <v>2.0673826231923389</v>
      </c>
    </row>
    <row r="34" spans="1:26" ht="13.8">
      <c r="A34" s="1011" t="s">
        <v>55</v>
      </c>
      <c r="B34" s="1012"/>
      <c r="C34" s="439">
        <f>C8+C12+C19+C15+C22</f>
        <v>51853</v>
      </c>
      <c r="D34" s="439">
        <f>D8+D12+D19+D15+D22</f>
        <v>46558</v>
      </c>
      <c r="E34" s="440">
        <f>(C34-D34)/D34</f>
        <v>0.11372911207526097</v>
      </c>
      <c r="F34" s="439">
        <f>F8+F12+F19+F15+F22</f>
        <v>28867</v>
      </c>
      <c r="G34" s="439">
        <f>G8+G12+G19+G15+G22</f>
        <v>25420</v>
      </c>
      <c r="H34" s="440">
        <f>(F34-G34)/G34</f>
        <v>0.13560188827694727</v>
      </c>
      <c r="I34" s="439">
        <f>I8+I12+I19+I15+I22</f>
        <v>22986</v>
      </c>
      <c r="J34" s="439">
        <f>J8+J12+J19+J15+J22</f>
        <v>21138</v>
      </c>
      <c r="K34" s="440">
        <f>(I34-J34)/J34</f>
        <v>8.7425489639511786E-2</v>
      </c>
      <c r="L34" s="436"/>
      <c r="M34" s="441">
        <f t="shared" si="0"/>
        <v>0.6185701949734127</v>
      </c>
      <c r="N34" s="442">
        <f t="shared" si="0"/>
        <v>0.56969187316618375</v>
      </c>
      <c r="O34" s="443">
        <f>ROUND(+M34-N34,3)*100</f>
        <v>4.9000000000000004</v>
      </c>
      <c r="P34" s="439">
        <f>P8+P12+P19+P15+P22</f>
        <v>68052</v>
      </c>
      <c r="Q34" s="439">
        <f>Q8+Q12+Q19+Q15+Q22</f>
        <v>62326</v>
      </c>
      <c r="R34" s="440">
        <f>(P34-Q34)/Q34</f>
        <v>9.1871771010493208E-2</v>
      </c>
      <c r="S34" s="439">
        <f>S8+S12+S19+S15+S22</f>
        <v>110015</v>
      </c>
      <c r="T34" s="439">
        <f>T8+T12+T19+T15+T22</f>
        <v>109403</v>
      </c>
      <c r="U34" s="440">
        <f>(S34-T34)/T34</f>
        <v>5.5939965083224409E-3</v>
      </c>
      <c r="V34" s="439">
        <f>V8+V12+V19+V15+V22</f>
        <v>121117</v>
      </c>
      <c r="W34" s="439">
        <f>W8+W12+W19+W15+W22</f>
        <v>110625</v>
      </c>
      <c r="X34" s="440">
        <f>(V34-W34)/W34</f>
        <v>9.4842937853107351E-2</v>
      </c>
      <c r="Y34" s="444">
        <f t="shared" si="1"/>
        <v>2.3357761363855514</v>
      </c>
      <c r="Z34" s="445">
        <f t="shared" si="1"/>
        <v>2.3760685596460327</v>
      </c>
    </row>
    <row r="35" spans="1:26" ht="14.4" thickBot="1">
      <c r="A35" s="1013" t="s">
        <v>56</v>
      </c>
      <c r="B35" s="1014"/>
      <c r="C35" s="446">
        <f>C9+C16</f>
        <v>104514</v>
      </c>
      <c r="D35" s="447">
        <f>D9+D16</f>
        <v>100637</v>
      </c>
      <c r="E35" s="448">
        <f>(C35-D35)/D35</f>
        <v>3.8524598308773118E-2</v>
      </c>
      <c r="F35" s="449">
        <f>F9+F16</f>
        <v>81959</v>
      </c>
      <c r="G35" s="447">
        <f>G9+G16</f>
        <v>78417</v>
      </c>
      <c r="H35" s="448">
        <f>(F35-G35)/G35</f>
        <v>4.5168777178417947E-2</v>
      </c>
      <c r="I35" s="449">
        <f>I9+I16</f>
        <v>22555</v>
      </c>
      <c r="J35" s="447">
        <f>J9+J16</f>
        <v>22220</v>
      </c>
      <c r="K35" s="450">
        <f>(I35-J35)/J35</f>
        <v>1.5076507650765077E-2</v>
      </c>
      <c r="L35" s="451"/>
      <c r="M35" s="452">
        <f t="shared" si="0"/>
        <v>0.68100572284696392</v>
      </c>
      <c r="N35" s="453">
        <f t="shared" si="0"/>
        <v>0.67011737781711234</v>
      </c>
      <c r="O35" s="454">
        <f>ROUND(+M35-N35,3)*100</f>
        <v>1.0999999999999999</v>
      </c>
      <c r="P35" s="449">
        <f>P9+P16</f>
        <v>156363</v>
      </c>
      <c r="Q35" s="447">
        <f>Q9+Q16</f>
        <v>149920</v>
      </c>
      <c r="R35" s="448">
        <f>(P35-Q35)/Q35</f>
        <v>4.2976254002134472E-2</v>
      </c>
      <c r="S35" s="449">
        <f>S9+S16</f>
        <v>229606</v>
      </c>
      <c r="T35" s="447">
        <f>T9+T16</f>
        <v>223722</v>
      </c>
      <c r="U35" s="448">
        <f>(S35-T35)/T35</f>
        <v>2.6300497939406944E-2</v>
      </c>
      <c r="V35" s="449">
        <f>V9+V16</f>
        <v>274915</v>
      </c>
      <c r="W35" s="447">
        <f>W9+W16</f>
        <v>262577</v>
      </c>
      <c r="X35" s="450">
        <f>(V35-W35)/W35</f>
        <v>4.698812157957475E-2</v>
      </c>
      <c r="Y35" s="455">
        <f t="shared" si="1"/>
        <v>2.6304131503913353</v>
      </c>
      <c r="Z35" s="456">
        <f t="shared" si="1"/>
        <v>2.6091497163071238</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92" t="s">
        <v>63</v>
      </c>
      <c r="B37" s="993"/>
      <c r="C37" s="418">
        <f>SUM(C33:C35)</f>
        <v>185588</v>
      </c>
      <c r="D37" s="418">
        <f>SUM(D33:D35)</f>
        <v>172988</v>
      </c>
      <c r="E37" s="419">
        <f>(C37-D37)/D37</f>
        <v>7.283742224894213E-2</v>
      </c>
      <c r="F37" s="418">
        <f>SUM(F33:F35)</f>
        <v>122758</v>
      </c>
      <c r="G37" s="418">
        <f>SUM(G33:G35)</f>
        <v>114537</v>
      </c>
      <c r="H37" s="419">
        <f>(F37-G37)/G37</f>
        <v>7.1775932668046133E-2</v>
      </c>
      <c r="I37" s="418">
        <f>SUM(I33:I35)</f>
        <v>62830</v>
      </c>
      <c r="J37" s="418">
        <f>SUM(J33:J35)</f>
        <v>58451</v>
      </c>
      <c r="K37" s="419">
        <f>(I37-J37)/J37</f>
        <v>7.4917452224940548E-2</v>
      </c>
      <c r="L37" s="461"/>
      <c r="M37" s="421">
        <f>P37/S37</f>
        <v>0.6190447152488463</v>
      </c>
      <c r="N37" s="421">
        <f>Q37/T37</f>
        <v>0.59556854151448746</v>
      </c>
      <c r="O37" s="422">
        <f>ROUND(+M37-N37,3)*100</f>
        <v>2.2999999999999998</v>
      </c>
      <c r="P37" s="418">
        <f>SUM(P33:P35)</f>
        <v>253791</v>
      </c>
      <c r="Q37" s="418">
        <f>SUM(Q33:Q35)</f>
        <v>239708</v>
      </c>
      <c r="R37" s="419">
        <f>(P37-Q37)/Q37</f>
        <v>5.87506466200544E-2</v>
      </c>
      <c r="S37" s="418">
        <f>SUM(S33:S35)</f>
        <v>409972</v>
      </c>
      <c r="T37" s="418">
        <f>SUM(T33:T35)</f>
        <v>402486</v>
      </c>
      <c r="U37" s="419">
        <f>(S37-T37)/T37</f>
        <v>1.8599404699790802E-2</v>
      </c>
      <c r="V37" s="418">
        <f>SUM(V33:V35)</f>
        <v>453285</v>
      </c>
      <c r="W37" s="418">
        <f>SUM(W33:W35)</f>
        <v>426526</v>
      </c>
      <c r="X37" s="419">
        <f>(V37-W37)/W37</f>
        <v>6.2737089884321237E-2</v>
      </c>
      <c r="Y37" s="462">
        <f>V37/C37</f>
        <v>2.442426234454814</v>
      </c>
      <c r="Z37" s="463">
        <f>W37/D37</f>
        <v>2.4656392350914516</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02" t="s">
        <v>66</v>
      </c>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row>
    <row r="41" spans="1:26" ht="13.8">
      <c r="A41" s="379"/>
      <c r="B41" s="380"/>
      <c r="C41" s="1003" t="s">
        <v>40</v>
      </c>
      <c r="D41" s="1003"/>
      <c r="E41" s="381" t="s">
        <v>41</v>
      </c>
      <c r="F41" s="1003" t="s">
        <v>42</v>
      </c>
      <c r="G41" s="1003"/>
      <c r="H41" s="381" t="s">
        <v>41</v>
      </c>
      <c r="I41" s="1003" t="s">
        <v>43</v>
      </c>
      <c r="J41" s="1003"/>
      <c r="K41" s="382" t="s">
        <v>41</v>
      </c>
      <c r="L41" s="383"/>
      <c r="M41" s="1004" t="s">
        <v>44</v>
      </c>
      <c r="N41" s="1004"/>
      <c r="O41" s="381" t="s">
        <v>45</v>
      </c>
      <c r="P41" s="1003" t="s">
        <v>46</v>
      </c>
      <c r="Q41" s="1003"/>
      <c r="R41" s="381" t="s">
        <v>41</v>
      </c>
      <c r="S41" s="1003" t="s">
        <v>47</v>
      </c>
      <c r="T41" s="1003"/>
      <c r="U41" s="381" t="s">
        <v>41</v>
      </c>
      <c r="V41" s="1003" t="s">
        <v>48</v>
      </c>
      <c r="W41" s="1003"/>
      <c r="X41" s="381" t="s">
        <v>41</v>
      </c>
      <c r="Y41" s="1005" t="s">
        <v>49</v>
      </c>
      <c r="Z41" s="1006"/>
    </row>
    <row r="42" spans="1:26" ht="14.4" thickBot="1">
      <c r="A42" s="994" t="s">
        <v>50</v>
      </c>
      <c r="B42" s="995"/>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t="s">
        <v>67</v>
      </c>
    </row>
    <row r="43" spans="1:26" s="471" customFormat="1" ht="13.8">
      <c r="A43" s="996" t="s">
        <v>53</v>
      </c>
      <c r="B43" s="997"/>
      <c r="C43" s="411">
        <f>C10</f>
        <v>112336</v>
      </c>
      <c r="D43" s="468">
        <f>D10</f>
        <v>99908</v>
      </c>
      <c r="E43" s="457">
        <f>(C43-D43)/D43</f>
        <v>0.12439444288745646</v>
      </c>
      <c r="F43" s="411">
        <f>F10</f>
        <v>89800</v>
      </c>
      <c r="G43" s="468">
        <f>G10</f>
        <v>80324</v>
      </c>
      <c r="H43" s="457">
        <f>(F43-G43)/G43</f>
        <v>0.11797221253921618</v>
      </c>
      <c r="I43" s="411">
        <f>I10</f>
        <v>22536</v>
      </c>
      <c r="J43" s="468">
        <f>J10</f>
        <v>19584</v>
      </c>
      <c r="K43" s="457">
        <f>(I43-J43)/J43</f>
        <v>0.15073529411764705</v>
      </c>
      <c r="L43" s="436"/>
      <c r="M43" s="414">
        <f t="shared" ref="M43:N47" si="2">P43/S43</f>
        <v>0.70645490916018638</v>
      </c>
      <c r="N43" s="469">
        <f t="shared" si="2"/>
        <v>0.68180005618944906</v>
      </c>
      <c r="O43" s="459">
        <f>ROUND(+M43-N43,3)*100</f>
        <v>2.5</v>
      </c>
      <c r="P43" s="411">
        <f>P10</f>
        <v>163160</v>
      </c>
      <c r="Q43" s="468">
        <f>Q10</f>
        <v>150461</v>
      </c>
      <c r="R43" s="457">
        <f>(P43-Q43)/Q43</f>
        <v>8.4400608795634754E-2</v>
      </c>
      <c r="S43" s="411">
        <f>S10</f>
        <v>230956</v>
      </c>
      <c r="T43" s="468">
        <f>T10</f>
        <v>220682</v>
      </c>
      <c r="U43" s="457">
        <f>(S43-T43)/T43</f>
        <v>4.6555677400059815E-2</v>
      </c>
      <c r="V43" s="411">
        <f>V10</f>
        <v>277162</v>
      </c>
      <c r="W43" s="468">
        <f>W10</f>
        <v>251646</v>
      </c>
      <c r="X43" s="457">
        <f>(V43-W43)/W43</f>
        <v>0.1013964060624846</v>
      </c>
      <c r="Y43" s="460">
        <f t="shared" ref="Y43:Z47" si="3">V43/C43</f>
        <v>2.4672589374732943</v>
      </c>
      <c r="Z43" s="470">
        <f t="shared" si="3"/>
        <v>2.5187772750930857</v>
      </c>
    </row>
    <row r="44" spans="1:26" s="471" customFormat="1" ht="13.8">
      <c r="A44" s="998" t="s">
        <v>58</v>
      </c>
      <c r="B44" s="999"/>
      <c r="C44" s="472">
        <f>C13</f>
        <v>22902</v>
      </c>
      <c r="D44" s="473">
        <f>D13</f>
        <v>21041</v>
      </c>
      <c r="E44" s="474">
        <f>(C44-D44)/D44</f>
        <v>8.8446366617556199E-2</v>
      </c>
      <c r="F44" s="472">
        <f>F13</f>
        <v>5077</v>
      </c>
      <c r="G44" s="473">
        <f>G13</f>
        <v>4989</v>
      </c>
      <c r="H44" s="474">
        <f>(F44-G44)/G44</f>
        <v>1.7638805371818E-2</v>
      </c>
      <c r="I44" s="472">
        <f>I13</f>
        <v>17825</v>
      </c>
      <c r="J44" s="473">
        <f>J13</f>
        <v>16052</v>
      </c>
      <c r="K44" s="474">
        <f>(I44-J44)/J44</f>
        <v>0.1104535260403688</v>
      </c>
      <c r="L44" s="436"/>
      <c r="M44" s="475">
        <f t="shared" si="2"/>
        <v>0.44037419620929491</v>
      </c>
      <c r="N44" s="476">
        <f t="shared" si="2"/>
        <v>0.46373693330032939</v>
      </c>
      <c r="O44" s="477">
        <f>ROUND(+M44-N44,3)*100</f>
        <v>-2.2999999999999998</v>
      </c>
      <c r="P44" s="472">
        <f>P13</f>
        <v>23490</v>
      </c>
      <c r="Q44" s="473">
        <f>Q13</f>
        <v>24355</v>
      </c>
      <c r="R44" s="474">
        <f>(P44-Q44)/Q44</f>
        <v>-3.551632108396633E-2</v>
      </c>
      <c r="S44" s="472">
        <f>S13</f>
        <v>53341</v>
      </c>
      <c r="T44" s="473">
        <f>T13</f>
        <v>52519</v>
      </c>
      <c r="U44" s="474">
        <f>(S44-T44)/T44</f>
        <v>1.5651478512538321E-2</v>
      </c>
      <c r="V44" s="472">
        <f>V13</f>
        <v>47134</v>
      </c>
      <c r="W44" s="473">
        <f>W13</f>
        <v>46700</v>
      </c>
      <c r="X44" s="474">
        <f>(V44-W44)/W44</f>
        <v>9.2933618843683077E-3</v>
      </c>
      <c r="Y44" s="478">
        <f t="shared" si="3"/>
        <v>2.0580735306960092</v>
      </c>
      <c r="Z44" s="479">
        <f t="shared" si="3"/>
        <v>2.2194762606340004</v>
      </c>
    </row>
    <row r="45" spans="1:26" s="471" customFormat="1" ht="13.8">
      <c r="A45" s="998" t="s">
        <v>59</v>
      </c>
      <c r="B45" s="999"/>
      <c r="C45" s="472">
        <f>C17</f>
        <v>31539</v>
      </c>
      <c r="D45" s="473">
        <f>D17</f>
        <v>33761</v>
      </c>
      <c r="E45" s="474">
        <f>(C45-D45)/D45</f>
        <v>-6.5815586031219453E-2</v>
      </c>
      <c r="F45" s="472">
        <f>F17</f>
        <v>19829</v>
      </c>
      <c r="G45" s="473">
        <f>G17</f>
        <v>21157</v>
      </c>
      <c r="H45" s="474">
        <f>(F45-G45)/G45</f>
        <v>-6.2768823557215109E-2</v>
      </c>
      <c r="I45" s="472">
        <f>I17</f>
        <v>11710</v>
      </c>
      <c r="J45" s="473">
        <f>J17</f>
        <v>12604</v>
      </c>
      <c r="K45" s="474">
        <f>(I45-J45)/J45</f>
        <v>-7.0929863535385593E-2</v>
      </c>
      <c r="L45" s="436"/>
      <c r="M45" s="475">
        <f t="shared" si="2"/>
        <v>0.5264097951153851</v>
      </c>
      <c r="N45" s="476">
        <f t="shared" si="2"/>
        <v>0.51737825047071395</v>
      </c>
      <c r="O45" s="477">
        <f>ROUND(+M45-N45,3)*100</f>
        <v>0.89999999999999991</v>
      </c>
      <c r="P45" s="472">
        <f>P17</f>
        <v>40672</v>
      </c>
      <c r="Q45" s="473">
        <f>Q17</f>
        <v>40668</v>
      </c>
      <c r="R45" s="474">
        <f>(P45-Q45)/Q45</f>
        <v>9.8357430903904796E-5</v>
      </c>
      <c r="S45" s="472">
        <f>S17</f>
        <v>77263</v>
      </c>
      <c r="T45" s="473">
        <f>T17</f>
        <v>78604</v>
      </c>
      <c r="U45" s="474">
        <f>(S45-T45)/T45</f>
        <v>-1.7060200498702355E-2</v>
      </c>
      <c r="V45" s="472">
        <f>V17</f>
        <v>82843</v>
      </c>
      <c r="W45" s="473">
        <f>W17</f>
        <v>84909</v>
      </c>
      <c r="X45" s="474">
        <f>(V45-W45)/W45</f>
        <v>-2.4331931832903463E-2</v>
      </c>
      <c r="Y45" s="478">
        <f t="shared" si="3"/>
        <v>2.6266844224610799</v>
      </c>
      <c r="Z45" s="479">
        <f t="shared" si="3"/>
        <v>2.5150025176979356</v>
      </c>
    </row>
    <row r="46" spans="1:26" s="471" customFormat="1" ht="13.8">
      <c r="A46" s="998" t="s">
        <v>60</v>
      </c>
      <c r="B46" s="999"/>
      <c r="C46" s="472">
        <f>C20</f>
        <v>9979</v>
      </c>
      <c r="D46" s="473">
        <f>D20</f>
        <v>9905</v>
      </c>
      <c r="E46" s="474">
        <f>(C46-D46)/D46</f>
        <v>7.4709742554265523E-3</v>
      </c>
      <c r="F46" s="472">
        <f>F20</f>
        <v>3342</v>
      </c>
      <c r="G46" s="473">
        <f>G20</f>
        <v>3279</v>
      </c>
      <c r="H46" s="474">
        <f>(F46-G46)/G46</f>
        <v>1.9213174748398901E-2</v>
      </c>
      <c r="I46" s="472">
        <f>I20</f>
        <v>6637</v>
      </c>
      <c r="J46" s="473">
        <f>J20</f>
        <v>6626</v>
      </c>
      <c r="K46" s="474">
        <f>(I46-J46)/J46</f>
        <v>1.6601267733172352E-3</v>
      </c>
      <c r="L46" s="436"/>
      <c r="M46" s="475">
        <f t="shared" si="2"/>
        <v>0.51865190689210705</v>
      </c>
      <c r="N46" s="476">
        <f t="shared" si="2"/>
        <v>0.43023533017743421</v>
      </c>
      <c r="O46" s="477">
        <f>ROUND(+M46-N46,3)*100</f>
        <v>8.7999999999999989</v>
      </c>
      <c r="P46" s="472">
        <f>P20</f>
        <v>13681</v>
      </c>
      <c r="Q46" s="473">
        <f>Q20</f>
        <v>12633</v>
      </c>
      <c r="R46" s="474">
        <f>(P46-Q46)/Q46</f>
        <v>8.2957333966595423E-2</v>
      </c>
      <c r="S46" s="472">
        <f>S20</f>
        <v>26378</v>
      </c>
      <c r="T46" s="473">
        <f>T20</f>
        <v>29363</v>
      </c>
      <c r="U46" s="474">
        <f>(S46-T46)/T46</f>
        <v>-0.10165854987569391</v>
      </c>
      <c r="V46" s="472">
        <f>V20</f>
        <v>21754</v>
      </c>
      <c r="W46" s="473">
        <f>W20</f>
        <v>20972</v>
      </c>
      <c r="X46" s="474">
        <f>(V46-W46)/W46</f>
        <v>3.7287812321190161E-2</v>
      </c>
      <c r="Y46" s="478">
        <f t="shared" si="3"/>
        <v>2.1799779537027759</v>
      </c>
      <c r="Z46" s="479">
        <f t="shared" si="3"/>
        <v>2.117314487632509</v>
      </c>
    </row>
    <row r="47" spans="1:26" s="471" customFormat="1" ht="14.4" thickBot="1">
      <c r="A47" s="1000" t="s">
        <v>62</v>
      </c>
      <c r="B47" s="1001"/>
      <c r="C47" s="480">
        <f>C23</f>
        <v>8832</v>
      </c>
      <c r="D47" s="481">
        <f>D23</f>
        <v>8373</v>
      </c>
      <c r="E47" s="482">
        <f>(C47-D47)/D47</f>
        <v>5.4819061268362591E-2</v>
      </c>
      <c r="F47" s="480">
        <f>F23</f>
        <v>4710</v>
      </c>
      <c r="G47" s="481">
        <f>G23</f>
        <v>4788</v>
      </c>
      <c r="H47" s="482">
        <f>(F47-G47)/G47</f>
        <v>-1.6290726817042606E-2</v>
      </c>
      <c r="I47" s="480">
        <f>I23</f>
        <v>4122</v>
      </c>
      <c r="J47" s="481">
        <f>J23</f>
        <v>3585</v>
      </c>
      <c r="K47" s="482">
        <f>(I47-J47)/J47</f>
        <v>0.14979079497907949</v>
      </c>
      <c r="L47" s="451"/>
      <c r="M47" s="483">
        <f t="shared" si="2"/>
        <v>0.58037578288100211</v>
      </c>
      <c r="N47" s="484">
        <f t="shared" si="2"/>
        <v>0.54371892297588897</v>
      </c>
      <c r="O47" s="485">
        <f>ROUND(+M47-N47,3)*100</f>
        <v>3.6999999999999997</v>
      </c>
      <c r="P47" s="480">
        <f>P23</f>
        <v>12788</v>
      </c>
      <c r="Q47" s="481">
        <f>Q23</f>
        <v>11591</v>
      </c>
      <c r="R47" s="482">
        <f>(P47-Q47)/Q47</f>
        <v>0.10326977827624881</v>
      </c>
      <c r="S47" s="480">
        <f>S23</f>
        <v>22034</v>
      </c>
      <c r="T47" s="481">
        <f>T23</f>
        <v>21318</v>
      </c>
      <c r="U47" s="482">
        <f>(S47-T47)/T47</f>
        <v>3.3586640397785909E-2</v>
      </c>
      <c r="V47" s="480">
        <f>V23</f>
        <v>24392</v>
      </c>
      <c r="W47" s="481">
        <f>W23</f>
        <v>22299</v>
      </c>
      <c r="X47" s="482">
        <f>(V47-W47)/W47</f>
        <v>9.3860711242656616E-2</v>
      </c>
      <c r="Y47" s="486">
        <f t="shared" si="3"/>
        <v>2.7617753623188408</v>
      </c>
      <c r="Z47" s="487">
        <f t="shared" si="3"/>
        <v>2.663203152991759</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92" t="s">
        <v>63</v>
      </c>
      <c r="B49" s="993"/>
      <c r="C49" s="418">
        <f>SUM(C43:C47)</f>
        <v>185588</v>
      </c>
      <c r="D49" s="418">
        <f>SUM(D43:D47)</f>
        <v>172988</v>
      </c>
      <c r="E49" s="419">
        <f>(C49-D49)/D49</f>
        <v>7.283742224894213E-2</v>
      </c>
      <c r="F49" s="418">
        <f>SUM(F43:F47)</f>
        <v>122758</v>
      </c>
      <c r="G49" s="418">
        <f>SUM(G43:G47)</f>
        <v>114537</v>
      </c>
      <c r="H49" s="419">
        <f>(F49-G49)/G49</f>
        <v>7.1775932668046133E-2</v>
      </c>
      <c r="I49" s="418">
        <f>SUM(I43:I47)</f>
        <v>62830</v>
      </c>
      <c r="J49" s="418">
        <f>SUM(J43:J47)</f>
        <v>58451</v>
      </c>
      <c r="K49" s="419">
        <f>(I49-J49)/J49</f>
        <v>7.4917452224940548E-2</v>
      </c>
      <c r="L49" s="461"/>
      <c r="M49" s="421">
        <f>P49/S49</f>
        <v>0.6190447152488463</v>
      </c>
      <c r="N49" s="421">
        <f>Q49/T49</f>
        <v>0.59556854151448746</v>
      </c>
      <c r="O49" s="422">
        <f>ROUND(+M49-N49,3)*100</f>
        <v>2.2999999999999998</v>
      </c>
      <c r="P49" s="418">
        <f>SUM(P43:P47)</f>
        <v>253791</v>
      </c>
      <c r="Q49" s="418">
        <f>SUM(Q43:Q47)</f>
        <v>239708</v>
      </c>
      <c r="R49" s="419">
        <f>(P49-Q49)/Q49</f>
        <v>5.87506466200544E-2</v>
      </c>
      <c r="S49" s="418">
        <f>SUM(S43:S47)</f>
        <v>409972</v>
      </c>
      <c r="T49" s="418">
        <f>SUM(T43:T47)</f>
        <v>402486</v>
      </c>
      <c r="U49" s="419">
        <f>(S49-T49)/T49</f>
        <v>1.8599404699790802E-2</v>
      </c>
      <c r="V49" s="418">
        <f>SUM(V43:V47)</f>
        <v>453285</v>
      </c>
      <c r="W49" s="418">
        <f>SUM(W43:W47)</f>
        <v>426526</v>
      </c>
      <c r="X49" s="419">
        <f>(V49-W49)/W49</f>
        <v>6.2737089884321237E-2</v>
      </c>
      <c r="Y49" s="462">
        <f>V49/C49</f>
        <v>2.442426234454814</v>
      </c>
      <c r="Z49" s="463">
        <f>W49/D49</f>
        <v>2.4656392350914516</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68</v>
      </c>
      <c r="C51" s="467"/>
      <c r="D51" s="467"/>
    </row>
    <row r="52" spans="1:26">
      <c r="A52" s="48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51" t="s">
        <v>38</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row>
    <row r="2" spans="1:26" s="490" customFormat="1" ht="26.25" customHeight="1">
      <c r="A2" s="1051" t="s">
        <v>70</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52" t="s">
        <v>71</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1:26" ht="13.8">
      <c r="A5" s="494"/>
      <c r="B5" s="495"/>
      <c r="C5" s="1034" t="s">
        <v>40</v>
      </c>
      <c r="D5" s="1034"/>
      <c r="E5" s="496" t="s">
        <v>41</v>
      </c>
      <c r="F5" s="1034" t="s">
        <v>42</v>
      </c>
      <c r="G5" s="1034"/>
      <c r="H5" s="496" t="s">
        <v>41</v>
      </c>
      <c r="I5" s="1034" t="s">
        <v>43</v>
      </c>
      <c r="J5" s="1034"/>
      <c r="K5" s="497" t="s">
        <v>41</v>
      </c>
      <c r="L5" s="498"/>
      <c r="M5" s="1035" t="s">
        <v>44</v>
      </c>
      <c r="N5" s="1035"/>
      <c r="O5" s="496" t="s">
        <v>45</v>
      </c>
      <c r="P5" s="1034" t="s">
        <v>46</v>
      </c>
      <c r="Q5" s="1034"/>
      <c r="R5" s="496" t="s">
        <v>41</v>
      </c>
      <c r="S5" s="1034" t="s">
        <v>47</v>
      </c>
      <c r="T5" s="1034"/>
      <c r="U5" s="496" t="s">
        <v>41</v>
      </c>
      <c r="V5" s="1034" t="s">
        <v>48</v>
      </c>
      <c r="W5" s="1034"/>
      <c r="X5" s="496" t="s">
        <v>41</v>
      </c>
      <c r="Y5" s="1036" t="s">
        <v>49</v>
      </c>
      <c r="Z5" s="1037"/>
    </row>
    <row r="6" spans="1:26" ht="28.2" thickBot="1">
      <c r="A6" s="499" t="s">
        <v>50</v>
      </c>
      <c r="B6" s="500" t="s">
        <v>51</v>
      </c>
      <c r="C6" s="501">
        <v>2015</v>
      </c>
      <c r="D6" s="501">
        <v>2014</v>
      </c>
      <c r="E6" s="502" t="s">
        <v>72</v>
      </c>
      <c r="F6" s="501">
        <v>2015</v>
      </c>
      <c r="G6" s="501">
        <v>2014</v>
      </c>
      <c r="H6" s="502" t="s">
        <v>72</v>
      </c>
      <c r="I6" s="501">
        <v>2015</v>
      </c>
      <c r="J6" s="501">
        <v>2014</v>
      </c>
      <c r="K6" s="502" t="s">
        <v>72</v>
      </c>
      <c r="L6" s="503"/>
      <c r="M6" s="504">
        <v>2015</v>
      </c>
      <c r="N6" s="501">
        <v>2014</v>
      </c>
      <c r="O6" s="502" t="s">
        <v>72</v>
      </c>
      <c r="P6" s="501">
        <v>2015</v>
      </c>
      <c r="Q6" s="501">
        <v>2014</v>
      </c>
      <c r="R6" s="502" t="s">
        <v>72</v>
      </c>
      <c r="S6" s="501">
        <v>2015</v>
      </c>
      <c r="T6" s="501">
        <v>2014</v>
      </c>
      <c r="U6" s="502" t="s">
        <v>72</v>
      </c>
      <c r="V6" s="501">
        <v>2015</v>
      </c>
      <c r="W6" s="501">
        <v>2014</v>
      </c>
      <c r="X6" s="502" t="s">
        <v>72</v>
      </c>
      <c r="Y6" s="505">
        <v>2015</v>
      </c>
      <c r="Z6" s="506">
        <v>2014</v>
      </c>
    </row>
    <row r="7" spans="1:26" ht="13.8">
      <c r="A7" s="1048" t="s">
        <v>53</v>
      </c>
      <c r="B7" s="507" t="s">
        <v>54</v>
      </c>
      <c r="C7" s="508">
        <v>47847</v>
      </c>
      <c r="D7" s="508">
        <v>39842</v>
      </c>
      <c r="E7" s="509">
        <v>0.20091862858290246</v>
      </c>
      <c r="F7" s="508">
        <v>35684</v>
      </c>
      <c r="G7" s="508">
        <v>29250</v>
      </c>
      <c r="H7" s="509">
        <v>0.21996581196581197</v>
      </c>
      <c r="I7" s="508">
        <v>12163</v>
      </c>
      <c r="J7" s="508">
        <v>10592</v>
      </c>
      <c r="K7" s="509">
        <v>0.14831948640483383</v>
      </c>
      <c r="L7" s="510"/>
      <c r="M7" s="511">
        <v>0.57372937972146565</v>
      </c>
      <c r="N7" s="511">
        <v>0.52268813500947131</v>
      </c>
      <c r="O7" s="512">
        <v>5.0999999999999996</v>
      </c>
      <c r="P7" s="508">
        <v>55821</v>
      </c>
      <c r="Q7" s="508">
        <v>48564</v>
      </c>
      <c r="R7" s="509">
        <v>0.14943167778601432</v>
      </c>
      <c r="S7" s="508">
        <v>97295</v>
      </c>
      <c r="T7" s="508">
        <v>92912</v>
      </c>
      <c r="U7" s="509">
        <v>4.7173669708971931E-2</v>
      </c>
      <c r="V7" s="508">
        <v>107265</v>
      </c>
      <c r="W7" s="508">
        <v>92668</v>
      </c>
      <c r="X7" s="509">
        <v>0.15751931626883067</v>
      </c>
      <c r="Y7" s="513">
        <v>2.2418333437833091</v>
      </c>
      <c r="Z7" s="514">
        <v>2.3258872546558909</v>
      </c>
    </row>
    <row r="8" spans="1:26" ht="13.8">
      <c r="A8" s="1049"/>
      <c r="B8" s="507" t="s">
        <v>55</v>
      </c>
      <c r="C8" s="508">
        <v>77452</v>
      </c>
      <c r="D8" s="508">
        <v>64270</v>
      </c>
      <c r="E8" s="509">
        <v>0.20510346973704682</v>
      </c>
      <c r="F8" s="508">
        <v>59385</v>
      </c>
      <c r="G8" s="508">
        <v>48152</v>
      </c>
      <c r="H8" s="509">
        <v>0.23328210666223625</v>
      </c>
      <c r="I8" s="508">
        <v>18067</v>
      </c>
      <c r="J8" s="508">
        <v>16118</v>
      </c>
      <c r="K8" s="509">
        <v>0.12092070976547958</v>
      </c>
      <c r="L8" s="510"/>
      <c r="M8" s="511">
        <v>0.79920896506262362</v>
      </c>
      <c r="N8" s="511">
        <v>0.71010309278350514</v>
      </c>
      <c r="O8" s="512">
        <v>8.9</v>
      </c>
      <c r="P8" s="508">
        <v>96992</v>
      </c>
      <c r="Q8" s="508">
        <v>80934</v>
      </c>
      <c r="R8" s="509">
        <v>0.19840857983047916</v>
      </c>
      <c r="S8" s="508">
        <v>121360</v>
      </c>
      <c r="T8" s="508">
        <v>113975</v>
      </c>
      <c r="U8" s="509">
        <v>6.4794911164729102E-2</v>
      </c>
      <c r="V8" s="508">
        <v>177748</v>
      </c>
      <c r="W8" s="508">
        <v>149322</v>
      </c>
      <c r="X8" s="509">
        <v>0.19036712607653258</v>
      </c>
      <c r="Y8" s="513">
        <v>2.294943965294634</v>
      </c>
      <c r="Z8" s="514">
        <v>2.323354597790571</v>
      </c>
    </row>
    <row r="9" spans="1:26" ht="14.4" thickBot="1">
      <c r="A9" s="1050"/>
      <c r="B9" s="507" t="s">
        <v>56</v>
      </c>
      <c r="C9" s="508">
        <v>357349</v>
      </c>
      <c r="D9" s="508">
        <v>350360</v>
      </c>
      <c r="E9" s="509">
        <v>1.9948053430756937E-2</v>
      </c>
      <c r="F9" s="508">
        <v>285648</v>
      </c>
      <c r="G9" s="508">
        <v>275867</v>
      </c>
      <c r="H9" s="509">
        <v>3.5455491233094209E-2</v>
      </c>
      <c r="I9" s="508">
        <v>71701</v>
      </c>
      <c r="J9" s="508">
        <v>74493</v>
      </c>
      <c r="K9" s="509">
        <v>-3.7480031680829071E-2</v>
      </c>
      <c r="L9" s="510"/>
      <c r="M9" s="511">
        <v>0.77962646398146451</v>
      </c>
      <c r="N9" s="511">
        <v>0.7839536470964088</v>
      </c>
      <c r="O9" s="512">
        <v>-0.4</v>
      </c>
      <c r="P9" s="508">
        <v>551843</v>
      </c>
      <c r="Q9" s="508">
        <v>539854</v>
      </c>
      <c r="R9" s="509">
        <v>2.220785619815728E-2</v>
      </c>
      <c r="S9" s="508">
        <v>707830</v>
      </c>
      <c r="T9" s="508">
        <v>688630</v>
      </c>
      <c r="U9" s="509">
        <v>2.7881445769135819E-2</v>
      </c>
      <c r="V9" s="508">
        <v>1010346</v>
      </c>
      <c r="W9" s="508">
        <v>988086</v>
      </c>
      <c r="X9" s="509">
        <v>2.2528403398084783E-2</v>
      </c>
      <c r="Y9" s="513">
        <v>2.8273368611637362</v>
      </c>
      <c r="Z9" s="514">
        <v>2.8202020778627697</v>
      </c>
    </row>
    <row r="10" spans="1:26" ht="14.4" thickBot="1">
      <c r="A10" s="515" t="s">
        <v>57</v>
      </c>
      <c r="B10" s="516"/>
      <c r="C10" s="517">
        <v>482648</v>
      </c>
      <c r="D10" s="517">
        <v>454472</v>
      </c>
      <c r="E10" s="518">
        <v>6.1997218750550087E-2</v>
      </c>
      <c r="F10" s="517">
        <v>380717</v>
      </c>
      <c r="G10" s="517">
        <v>353269</v>
      </c>
      <c r="H10" s="518">
        <v>7.7697165616003663E-2</v>
      </c>
      <c r="I10" s="517">
        <v>101931</v>
      </c>
      <c r="J10" s="517">
        <v>101203</v>
      </c>
      <c r="K10" s="518">
        <v>7.193462644388012E-3</v>
      </c>
      <c r="L10" s="510"/>
      <c r="M10" s="519">
        <v>0.76056924828788375</v>
      </c>
      <c r="N10" s="519">
        <v>0.74744756380950894</v>
      </c>
      <c r="O10" s="520">
        <v>1.3</v>
      </c>
      <c r="P10" s="517">
        <v>704656</v>
      </c>
      <c r="Q10" s="517">
        <v>669352</v>
      </c>
      <c r="R10" s="518">
        <v>5.2743548984689671E-2</v>
      </c>
      <c r="S10" s="517">
        <v>926485</v>
      </c>
      <c r="T10" s="517">
        <v>895517</v>
      </c>
      <c r="U10" s="518">
        <v>3.4581141396534072E-2</v>
      </c>
      <c r="V10" s="517">
        <v>1295359</v>
      </c>
      <c r="W10" s="517">
        <v>1230076</v>
      </c>
      <c r="X10" s="518">
        <v>5.3072330490148575E-2</v>
      </c>
      <c r="Y10" s="521">
        <v>2.6838586298917639</v>
      </c>
      <c r="Z10" s="522">
        <v>2.706604587301308</v>
      </c>
    </row>
    <row r="11" spans="1:26" ht="13.8">
      <c r="A11" s="1048" t="s">
        <v>58</v>
      </c>
      <c r="B11" s="507" t="s">
        <v>54</v>
      </c>
      <c r="C11" s="508">
        <v>59539</v>
      </c>
      <c r="D11" s="508">
        <v>57952</v>
      </c>
      <c r="E11" s="509">
        <v>2.7384732192159027E-2</v>
      </c>
      <c r="F11" s="508">
        <v>9532</v>
      </c>
      <c r="G11" s="508">
        <v>10764</v>
      </c>
      <c r="H11" s="509">
        <v>-0.11445559271646229</v>
      </c>
      <c r="I11" s="508">
        <v>50007</v>
      </c>
      <c r="J11" s="508">
        <v>47188</v>
      </c>
      <c r="K11" s="509">
        <v>5.9739764346867848E-2</v>
      </c>
      <c r="L11" s="510"/>
      <c r="M11" s="511">
        <v>0.42786419656583025</v>
      </c>
      <c r="N11" s="511">
        <v>0.42806643329577609</v>
      </c>
      <c r="O11" s="512">
        <v>0</v>
      </c>
      <c r="P11" s="508">
        <v>49263</v>
      </c>
      <c r="Q11" s="508">
        <v>49770</v>
      </c>
      <c r="R11" s="509">
        <v>-1.0186859553948161E-2</v>
      </c>
      <c r="S11" s="508">
        <v>115137</v>
      </c>
      <c r="T11" s="508">
        <v>116267</v>
      </c>
      <c r="U11" s="509">
        <v>-9.719008833116877E-3</v>
      </c>
      <c r="V11" s="508">
        <v>119237</v>
      </c>
      <c r="W11" s="508">
        <v>119249</v>
      </c>
      <c r="X11" s="509">
        <v>-1.0062977467316287E-4</v>
      </c>
      <c r="Y11" s="513">
        <v>2.0026705184836828</v>
      </c>
      <c r="Z11" s="514">
        <v>2.0577201822197679</v>
      </c>
    </row>
    <row r="12" spans="1:26" ht="14.4" thickBot="1">
      <c r="A12" s="1050"/>
      <c r="B12" s="507" t="s">
        <v>55</v>
      </c>
      <c r="C12" s="508">
        <v>62847</v>
      </c>
      <c r="D12" s="508">
        <v>59145</v>
      </c>
      <c r="E12" s="509">
        <v>6.2591935074816127E-2</v>
      </c>
      <c r="F12" s="508">
        <v>14904</v>
      </c>
      <c r="G12" s="508">
        <v>15773</v>
      </c>
      <c r="H12" s="509">
        <v>-5.509414822798453E-2</v>
      </c>
      <c r="I12" s="508">
        <v>47943</v>
      </c>
      <c r="J12" s="508">
        <v>43372</v>
      </c>
      <c r="K12" s="509">
        <v>0.10539057456423499</v>
      </c>
      <c r="L12" s="510"/>
      <c r="M12" s="511">
        <v>0.6600371467295818</v>
      </c>
      <c r="N12" s="511">
        <v>0.63526639690603781</v>
      </c>
      <c r="O12" s="512">
        <v>2.5</v>
      </c>
      <c r="P12" s="508">
        <v>65743</v>
      </c>
      <c r="Q12" s="508">
        <v>63897</v>
      </c>
      <c r="R12" s="509">
        <v>2.88902452384306E-2</v>
      </c>
      <c r="S12" s="508">
        <v>99605</v>
      </c>
      <c r="T12" s="508">
        <v>100583</v>
      </c>
      <c r="U12" s="509">
        <v>-9.7233130847161047E-3</v>
      </c>
      <c r="V12" s="508">
        <v>148182</v>
      </c>
      <c r="W12" s="508">
        <v>143949</v>
      </c>
      <c r="X12" s="509">
        <v>2.9406248046183022E-2</v>
      </c>
      <c r="Y12" s="513">
        <v>2.3578213757219917</v>
      </c>
      <c r="Z12" s="514">
        <v>2.4338321075323357</v>
      </c>
    </row>
    <row r="13" spans="1:26" ht="14.4" thickBot="1">
      <c r="A13" s="515" t="s">
        <v>57</v>
      </c>
      <c r="B13" s="516"/>
      <c r="C13" s="517">
        <v>122386</v>
      </c>
      <c r="D13" s="517">
        <v>117097</v>
      </c>
      <c r="E13" s="518">
        <v>4.5167681494829075E-2</v>
      </c>
      <c r="F13" s="517">
        <v>24436</v>
      </c>
      <c r="G13" s="517">
        <v>26537</v>
      </c>
      <c r="H13" s="518">
        <v>-7.9172476165354028E-2</v>
      </c>
      <c r="I13" s="517">
        <v>97950</v>
      </c>
      <c r="J13" s="517">
        <v>90560</v>
      </c>
      <c r="K13" s="518">
        <v>8.1603356890459361E-2</v>
      </c>
      <c r="L13" s="510"/>
      <c r="M13" s="519">
        <v>0.5355542930586471</v>
      </c>
      <c r="N13" s="519">
        <v>0.52417339174544619</v>
      </c>
      <c r="O13" s="520">
        <v>1.0999999999999999</v>
      </c>
      <c r="P13" s="517">
        <v>115006</v>
      </c>
      <c r="Q13" s="517">
        <v>113667</v>
      </c>
      <c r="R13" s="518">
        <v>1.1780024105501156E-2</v>
      </c>
      <c r="S13" s="517">
        <v>214742</v>
      </c>
      <c r="T13" s="517">
        <v>216850</v>
      </c>
      <c r="U13" s="518">
        <v>-9.7210053032049798E-3</v>
      </c>
      <c r="V13" s="517">
        <v>267419</v>
      </c>
      <c r="W13" s="517">
        <v>263198</v>
      </c>
      <c r="X13" s="518">
        <v>1.6037355906959778E-2</v>
      </c>
      <c r="Y13" s="521">
        <v>2.1850456751589236</v>
      </c>
      <c r="Z13" s="522">
        <v>2.2476920843403332</v>
      </c>
    </row>
    <row r="14" spans="1:26" ht="13.8">
      <c r="A14" s="1048" t="s">
        <v>59</v>
      </c>
      <c r="B14" s="507" t="s">
        <v>54</v>
      </c>
      <c r="C14" s="508">
        <v>9314</v>
      </c>
      <c r="D14" s="508">
        <v>8785</v>
      </c>
      <c r="E14" s="509">
        <v>6.0216277746158224E-2</v>
      </c>
      <c r="F14" s="508">
        <v>1653</v>
      </c>
      <c r="G14" s="508">
        <v>1169</v>
      </c>
      <c r="H14" s="509">
        <v>0.41402908468776733</v>
      </c>
      <c r="I14" s="508">
        <v>7661</v>
      </c>
      <c r="J14" s="508">
        <v>7616</v>
      </c>
      <c r="K14" s="509">
        <v>5.9086134453781511E-3</v>
      </c>
      <c r="L14" s="510"/>
      <c r="M14" s="511">
        <v>0.37994686698424329</v>
      </c>
      <c r="N14" s="511">
        <v>0.39313248400678003</v>
      </c>
      <c r="O14" s="512">
        <v>-1.3</v>
      </c>
      <c r="P14" s="508">
        <v>8295</v>
      </c>
      <c r="Q14" s="508">
        <v>7190</v>
      </c>
      <c r="R14" s="509">
        <v>0.15368567454798332</v>
      </c>
      <c r="S14" s="508">
        <v>21832</v>
      </c>
      <c r="T14" s="508">
        <v>18289</v>
      </c>
      <c r="U14" s="509">
        <v>0.19372300289791677</v>
      </c>
      <c r="V14" s="508">
        <v>20536</v>
      </c>
      <c r="W14" s="508">
        <v>18152</v>
      </c>
      <c r="X14" s="509">
        <v>0.13133539003966505</v>
      </c>
      <c r="Y14" s="513">
        <v>2.2048529095984541</v>
      </c>
      <c r="Z14" s="514">
        <v>2.0662492885600456</v>
      </c>
    </row>
    <row r="15" spans="1:26" ht="13.8">
      <c r="A15" s="1049"/>
      <c r="B15" s="507" t="s">
        <v>55</v>
      </c>
      <c r="C15" s="508">
        <v>35973</v>
      </c>
      <c r="D15" s="508">
        <v>35294</v>
      </c>
      <c r="E15" s="509">
        <v>1.9238397461324871E-2</v>
      </c>
      <c r="F15" s="508">
        <v>19499</v>
      </c>
      <c r="G15" s="508">
        <v>19077</v>
      </c>
      <c r="H15" s="509">
        <v>2.2120878544844576E-2</v>
      </c>
      <c r="I15" s="508">
        <v>16474</v>
      </c>
      <c r="J15" s="508">
        <v>16217</v>
      </c>
      <c r="K15" s="509">
        <v>1.5847567367577232E-2</v>
      </c>
      <c r="L15" s="510"/>
      <c r="M15" s="511">
        <v>0.60695781906957824</v>
      </c>
      <c r="N15" s="511">
        <v>0.58889958035976797</v>
      </c>
      <c r="O15" s="512">
        <v>1.7999999999999998</v>
      </c>
      <c r="P15" s="508">
        <v>44751</v>
      </c>
      <c r="Q15" s="508">
        <v>44065</v>
      </c>
      <c r="R15" s="509">
        <v>1.556791104050834E-2</v>
      </c>
      <c r="S15" s="508">
        <v>73730</v>
      </c>
      <c r="T15" s="508">
        <v>74826</v>
      </c>
      <c r="U15" s="509">
        <v>-1.4647315104375485E-2</v>
      </c>
      <c r="V15" s="508">
        <v>88135</v>
      </c>
      <c r="W15" s="508">
        <v>88750</v>
      </c>
      <c r="X15" s="509">
        <v>-6.9295774647887328E-3</v>
      </c>
      <c r="Y15" s="513">
        <v>2.4500319684207601</v>
      </c>
      <c r="Z15" s="514">
        <v>2.5145917153057176</v>
      </c>
    </row>
    <row r="16" spans="1:26" ht="14.4" thickBot="1">
      <c r="A16" s="1050"/>
      <c r="B16" s="507" t="s">
        <v>56</v>
      </c>
      <c r="C16" s="508">
        <v>119987</v>
      </c>
      <c r="D16" s="508">
        <v>132046</v>
      </c>
      <c r="E16" s="509">
        <v>-9.1324235493691591E-2</v>
      </c>
      <c r="F16" s="508">
        <v>58884</v>
      </c>
      <c r="G16" s="508">
        <v>61402</v>
      </c>
      <c r="H16" s="509">
        <v>-4.1008436207289667E-2</v>
      </c>
      <c r="I16" s="508">
        <v>61103</v>
      </c>
      <c r="J16" s="508">
        <v>70644</v>
      </c>
      <c r="K16" s="509">
        <v>-0.13505747126436782</v>
      </c>
      <c r="L16" s="510"/>
      <c r="M16" s="511">
        <v>0.65294639936445631</v>
      </c>
      <c r="N16" s="511">
        <v>0.67179073249039523</v>
      </c>
      <c r="O16" s="512">
        <v>-1.9</v>
      </c>
      <c r="P16" s="508">
        <v>139724</v>
      </c>
      <c r="Q16" s="508">
        <v>148979</v>
      </c>
      <c r="R16" s="509">
        <v>-6.212284952912827E-2</v>
      </c>
      <c r="S16" s="508">
        <v>213990</v>
      </c>
      <c r="T16" s="508">
        <v>221764</v>
      </c>
      <c r="U16" s="509">
        <v>-3.5055283995598922E-2</v>
      </c>
      <c r="V16" s="508">
        <v>344863</v>
      </c>
      <c r="W16" s="508">
        <v>371405</v>
      </c>
      <c r="X16" s="509">
        <v>-7.1463765969763463E-2</v>
      </c>
      <c r="Y16" s="513">
        <v>2.8741697017176859</v>
      </c>
      <c r="Z16" s="514">
        <v>2.8126940611605047</v>
      </c>
    </row>
    <row r="17" spans="1:26" ht="14.4" thickBot="1">
      <c r="A17" s="515" t="s">
        <v>57</v>
      </c>
      <c r="B17" s="516"/>
      <c r="C17" s="517">
        <v>165274</v>
      </c>
      <c r="D17" s="517">
        <v>176125</v>
      </c>
      <c r="E17" s="518">
        <v>-6.1609652235628108E-2</v>
      </c>
      <c r="F17" s="517">
        <v>80036</v>
      </c>
      <c r="G17" s="517">
        <v>81648</v>
      </c>
      <c r="H17" s="518">
        <v>-1.9743288261806779E-2</v>
      </c>
      <c r="I17" s="517">
        <v>85238</v>
      </c>
      <c r="J17" s="517">
        <v>94477</v>
      </c>
      <c r="K17" s="518">
        <v>-9.7790996750531878E-2</v>
      </c>
      <c r="L17" s="510"/>
      <c r="M17" s="519">
        <v>0.62273866749366824</v>
      </c>
      <c r="N17" s="519">
        <v>0.63590776139405936</v>
      </c>
      <c r="O17" s="520">
        <v>-1.3</v>
      </c>
      <c r="P17" s="517">
        <v>192770</v>
      </c>
      <c r="Q17" s="517">
        <v>200234</v>
      </c>
      <c r="R17" s="518">
        <v>-3.7276386627645652E-2</v>
      </c>
      <c r="S17" s="517">
        <v>309552</v>
      </c>
      <c r="T17" s="517">
        <v>314879</v>
      </c>
      <c r="U17" s="518">
        <v>-1.6917609621473647E-2</v>
      </c>
      <c r="V17" s="517">
        <v>453534</v>
      </c>
      <c r="W17" s="517">
        <v>478307</v>
      </c>
      <c r="X17" s="518">
        <v>-5.1793095229632852E-2</v>
      </c>
      <c r="Y17" s="521">
        <v>2.7441339835666834</v>
      </c>
      <c r="Z17" s="522">
        <v>2.7157246273953159</v>
      </c>
    </row>
    <row r="18" spans="1:26" ht="13.8">
      <c r="A18" s="1048" t="s">
        <v>60</v>
      </c>
      <c r="B18" s="507" t="s">
        <v>54</v>
      </c>
      <c r="C18" s="508">
        <v>15327</v>
      </c>
      <c r="D18" s="508">
        <v>12402</v>
      </c>
      <c r="E18" s="509">
        <v>0.23584905660377359</v>
      </c>
      <c r="F18" s="508">
        <v>3121</v>
      </c>
      <c r="G18" s="508">
        <v>2263</v>
      </c>
      <c r="H18" s="509">
        <v>0.3791427308882015</v>
      </c>
      <c r="I18" s="508">
        <v>12206</v>
      </c>
      <c r="J18" s="508">
        <v>10139</v>
      </c>
      <c r="K18" s="509">
        <v>0.20386625899990138</v>
      </c>
      <c r="L18" s="510"/>
      <c r="M18" s="511">
        <v>0.42734634021933182</v>
      </c>
      <c r="N18" s="511">
        <v>0.32949056100524554</v>
      </c>
      <c r="O18" s="512">
        <v>9.8000000000000007</v>
      </c>
      <c r="P18" s="508">
        <v>13405</v>
      </c>
      <c r="Q18" s="508">
        <v>11118</v>
      </c>
      <c r="R18" s="509">
        <v>0.20570246447202734</v>
      </c>
      <c r="S18" s="508">
        <v>31368</v>
      </c>
      <c r="T18" s="508">
        <v>33743</v>
      </c>
      <c r="U18" s="509">
        <v>-7.0384968734255995E-2</v>
      </c>
      <c r="V18" s="508">
        <v>27764</v>
      </c>
      <c r="W18" s="508">
        <v>23424</v>
      </c>
      <c r="X18" s="509">
        <v>0.18528005464480873</v>
      </c>
      <c r="Y18" s="513">
        <v>1.8114438572453839</v>
      </c>
      <c r="Z18" s="514">
        <v>1.8887276245766811</v>
      </c>
    </row>
    <row r="19" spans="1:26" ht="14.4" thickBot="1">
      <c r="A19" s="1050"/>
      <c r="B19" s="507" t="s">
        <v>61</v>
      </c>
      <c r="C19" s="508">
        <v>35985</v>
      </c>
      <c r="D19" s="508">
        <v>37899</v>
      </c>
      <c r="E19" s="509">
        <v>-5.050265178500752E-2</v>
      </c>
      <c r="F19" s="508">
        <v>13547</v>
      </c>
      <c r="G19" s="508">
        <v>13305</v>
      </c>
      <c r="H19" s="509">
        <v>1.8188650883126645E-2</v>
      </c>
      <c r="I19" s="508">
        <v>22438</v>
      </c>
      <c r="J19" s="508">
        <v>24594</v>
      </c>
      <c r="K19" s="509">
        <v>-8.7663657802716108E-2</v>
      </c>
      <c r="L19" s="510"/>
      <c r="M19" s="511">
        <v>0.60871894185998598</v>
      </c>
      <c r="N19" s="511">
        <v>0.51549538084464552</v>
      </c>
      <c r="O19" s="512">
        <v>9.3000000000000007</v>
      </c>
      <c r="P19" s="508">
        <v>44319</v>
      </c>
      <c r="Q19" s="508">
        <v>43747</v>
      </c>
      <c r="R19" s="509">
        <v>1.3075182298214735E-2</v>
      </c>
      <c r="S19" s="508">
        <v>72807</v>
      </c>
      <c r="T19" s="508">
        <v>84864</v>
      </c>
      <c r="U19" s="509">
        <v>-0.14207437782805429</v>
      </c>
      <c r="V19" s="508">
        <v>84698</v>
      </c>
      <c r="W19" s="508">
        <v>87329</v>
      </c>
      <c r="X19" s="509">
        <v>-3.0127449071900514E-2</v>
      </c>
      <c r="Y19" s="513">
        <v>2.3537029317771294</v>
      </c>
      <c r="Z19" s="514">
        <v>2.3042560489722685</v>
      </c>
    </row>
    <row r="20" spans="1:26" ht="14.4" thickBot="1">
      <c r="A20" s="515" t="s">
        <v>57</v>
      </c>
      <c r="B20" s="516"/>
      <c r="C20" s="517">
        <v>51312</v>
      </c>
      <c r="D20" s="517">
        <v>50301</v>
      </c>
      <c r="E20" s="518">
        <v>2.0099003995944414E-2</v>
      </c>
      <c r="F20" s="517">
        <v>16668</v>
      </c>
      <c r="G20" s="517">
        <v>15568</v>
      </c>
      <c r="H20" s="518">
        <v>7.0657759506680365E-2</v>
      </c>
      <c r="I20" s="517">
        <v>34644</v>
      </c>
      <c r="J20" s="517">
        <v>34733</v>
      </c>
      <c r="K20" s="518">
        <v>-2.5624046296029712E-3</v>
      </c>
      <c r="L20" s="510"/>
      <c r="M20" s="519">
        <v>0.55410607151427882</v>
      </c>
      <c r="N20" s="519">
        <v>0.462578094041667</v>
      </c>
      <c r="O20" s="520">
        <v>9.1999999999999993</v>
      </c>
      <c r="P20" s="517">
        <v>57724</v>
      </c>
      <c r="Q20" s="517">
        <v>54865</v>
      </c>
      <c r="R20" s="518">
        <v>5.2109723867675206E-2</v>
      </c>
      <c r="S20" s="517">
        <v>104175</v>
      </c>
      <c r="T20" s="517">
        <v>118607</v>
      </c>
      <c r="U20" s="518">
        <v>-0.12167915890293153</v>
      </c>
      <c r="V20" s="517">
        <v>112462</v>
      </c>
      <c r="W20" s="517">
        <v>110753</v>
      </c>
      <c r="X20" s="518">
        <v>1.5430733253275306E-2</v>
      </c>
      <c r="Y20" s="521">
        <v>2.1917290302463361</v>
      </c>
      <c r="Z20" s="522">
        <v>2.2018051330987456</v>
      </c>
    </row>
    <row r="21" spans="1:26" ht="13.8">
      <c r="A21" s="1048" t="s">
        <v>62</v>
      </c>
      <c r="B21" s="507" t="s">
        <v>54</v>
      </c>
      <c r="C21" s="508">
        <v>9173</v>
      </c>
      <c r="D21" s="508">
        <v>9173</v>
      </c>
      <c r="E21" s="509">
        <v>0</v>
      </c>
      <c r="F21" s="508">
        <v>4626</v>
      </c>
      <c r="G21" s="508">
        <v>3828</v>
      </c>
      <c r="H21" s="509">
        <v>0.20846394984326019</v>
      </c>
      <c r="I21" s="508">
        <v>4547</v>
      </c>
      <c r="J21" s="508">
        <v>5345</v>
      </c>
      <c r="K21" s="509">
        <v>-0.14929840972871844</v>
      </c>
      <c r="L21" s="510"/>
      <c r="M21" s="511">
        <v>0.55121599340478156</v>
      </c>
      <c r="N21" s="511">
        <v>0.53235750929542991</v>
      </c>
      <c r="O21" s="512">
        <v>1.9</v>
      </c>
      <c r="P21" s="508">
        <v>10698</v>
      </c>
      <c r="Q21" s="508">
        <v>11311</v>
      </c>
      <c r="R21" s="509">
        <v>-5.4195031385377068E-2</v>
      </c>
      <c r="S21" s="508">
        <v>19408</v>
      </c>
      <c r="T21" s="508">
        <v>21247</v>
      </c>
      <c r="U21" s="509">
        <v>-8.6553395773520961E-2</v>
      </c>
      <c r="V21" s="508">
        <v>20060</v>
      </c>
      <c r="W21" s="508">
        <v>21017</v>
      </c>
      <c r="X21" s="509">
        <v>-4.553456725507922E-2</v>
      </c>
      <c r="Y21" s="513">
        <v>2.1868527199389511</v>
      </c>
      <c r="Z21" s="514">
        <v>2.2911806388313529</v>
      </c>
    </row>
    <row r="22" spans="1:26" ht="14.4" thickBot="1">
      <c r="A22" s="1050"/>
      <c r="B22" s="507" t="s">
        <v>55</v>
      </c>
      <c r="C22" s="508">
        <v>32461</v>
      </c>
      <c r="D22" s="508">
        <v>30604</v>
      </c>
      <c r="E22" s="509">
        <v>6.0678342700300612E-2</v>
      </c>
      <c r="F22" s="508">
        <v>16799</v>
      </c>
      <c r="G22" s="508">
        <v>17097</v>
      </c>
      <c r="H22" s="509">
        <v>-1.7429958472246591E-2</v>
      </c>
      <c r="I22" s="508">
        <v>15662</v>
      </c>
      <c r="J22" s="508">
        <v>13507</v>
      </c>
      <c r="K22" s="509">
        <v>0.15954690160657437</v>
      </c>
      <c r="L22" s="510"/>
      <c r="M22" s="511">
        <v>0.67979973555585271</v>
      </c>
      <c r="N22" s="511">
        <v>0.63848826839693718</v>
      </c>
      <c r="O22" s="512">
        <v>4.1000000000000005</v>
      </c>
      <c r="P22" s="508">
        <v>45758</v>
      </c>
      <c r="Q22" s="508">
        <v>41526</v>
      </c>
      <c r="R22" s="509">
        <v>0.10191205509801088</v>
      </c>
      <c r="S22" s="508">
        <v>67311</v>
      </c>
      <c r="T22" s="508">
        <v>65038</v>
      </c>
      <c r="U22" s="509">
        <v>3.4948799163565913E-2</v>
      </c>
      <c r="V22" s="508">
        <v>106882</v>
      </c>
      <c r="W22" s="508">
        <v>98713</v>
      </c>
      <c r="X22" s="509">
        <v>8.2755057591198722E-2</v>
      </c>
      <c r="Y22" s="513">
        <v>3.2926280767690459</v>
      </c>
      <c r="Z22" s="514">
        <v>3.2254933995556136</v>
      </c>
    </row>
    <row r="23" spans="1:26" ht="14.4" thickBot="1">
      <c r="A23" s="523" t="s">
        <v>57</v>
      </c>
      <c r="B23" s="524"/>
      <c r="C23" s="525">
        <v>41634</v>
      </c>
      <c r="D23" s="525">
        <v>39777</v>
      </c>
      <c r="E23" s="526">
        <v>4.668527038238178E-2</v>
      </c>
      <c r="F23" s="525">
        <v>21425</v>
      </c>
      <c r="G23" s="525">
        <v>20925</v>
      </c>
      <c r="H23" s="526">
        <v>2.3894862604540025E-2</v>
      </c>
      <c r="I23" s="525">
        <v>20209</v>
      </c>
      <c r="J23" s="525">
        <v>18852</v>
      </c>
      <c r="K23" s="526">
        <v>7.1981752599193718E-2</v>
      </c>
      <c r="L23" s="527"/>
      <c r="M23" s="528">
        <v>0.65102226732319335</v>
      </c>
      <c r="N23" s="528">
        <v>0.612354406907342</v>
      </c>
      <c r="O23" s="529">
        <v>3.9</v>
      </c>
      <c r="P23" s="525">
        <v>56456</v>
      </c>
      <c r="Q23" s="525">
        <v>52837</v>
      </c>
      <c r="R23" s="526">
        <v>6.8493669209076971E-2</v>
      </c>
      <c r="S23" s="525">
        <v>86719</v>
      </c>
      <c r="T23" s="525">
        <v>86285</v>
      </c>
      <c r="U23" s="526">
        <v>5.0298429622761777E-3</v>
      </c>
      <c r="V23" s="525">
        <v>126942</v>
      </c>
      <c r="W23" s="525">
        <v>119730</v>
      </c>
      <c r="X23" s="526">
        <v>6.0235529942370331E-2</v>
      </c>
      <c r="Y23" s="530">
        <v>3.0489984147571696</v>
      </c>
      <c r="Z23" s="531">
        <v>3.0100309223923372</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23" t="s">
        <v>63</v>
      </c>
      <c r="B25" s="1024"/>
      <c r="C25" s="540">
        <v>863254</v>
      </c>
      <c r="D25" s="540">
        <v>837772</v>
      </c>
      <c r="E25" s="541">
        <v>3.0416390139560646E-2</v>
      </c>
      <c r="F25" s="540">
        <v>523282</v>
      </c>
      <c r="G25" s="540">
        <v>497947</v>
      </c>
      <c r="H25" s="541">
        <v>5.0878908799530873E-2</v>
      </c>
      <c r="I25" s="540">
        <v>339972</v>
      </c>
      <c r="J25" s="540">
        <v>339825</v>
      </c>
      <c r="K25" s="541">
        <v>4.3257559037740011E-4</v>
      </c>
      <c r="L25" s="542"/>
      <c r="M25" s="543">
        <v>0.68625846925666678</v>
      </c>
      <c r="N25" s="543">
        <v>0.66842080755426314</v>
      </c>
      <c r="O25" s="544">
        <v>1.7999999999999998</v>
      </c>
      <c r="P25" s="540">
        <v>1126612</v>
      </c>
      <c r="Q25" s="540">
        <v>1090955</v>
      </c>
      <c r="R25" s="541">
        <v>3.2684207872918682E-2</v>
      </c>
      <c r="S25" s="540">
        <v>1641673</v>
      </c>
      <c r="T25" s="540">
        <v>1632138</v>
      </c>
      <c r="U25" s="541">
        <v>5.842030514576586E-3</v>
      </c>
      <c r="V25" s="540">
        <v>2255716</v>
      </c>
      <c r="W25" s="540">
        <v>2202064</v>
      </c>
      <c r="X25" s="541">
        <v>2.4364414476600135E-2</v>
      </c>
      <c r="Y25" s="545">
        <v>2.6130385726564835</v>
      </c>
      <c r="Z25" s="546">
        <v>2.6284764828616853</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46" t="s">
        <v>64</v>
      </c>
      <c r="B27" s="1047"/>
      <c r="C27" s="551">
        <v>42900</v>
      </c>
      <c r="D27" s="551">
        <v>44354</v>
      </c>
      <c r="E27" s="552">
        <v>-3.2781710781440231E-2</v>
      </c>
      <c r="F27" s="551">
        <v>7279</v>
      </c>
      <c r="G27" s="551">
        <v>8255</v>
      </c>
      <c r="H27" s="552">
        <v>-0.11823137492428831</v>
      </c>
      <c r="I27" s="551">
        <v>35621</v>
      </c>
      <c r="J27" s="551">
        <v>36099</v>
      </c>
      <c r="K27" s="552">
        <v>-1.324136402670434E-2</v>
      </c>
      <c r="L27" s="553"/>
      <c r="M27" s="554">
        <v>0.44889010331277485</v>
      </c>
      <c r="N27" s="554">
        <v>0.46943300601837185</v>
      </c>
      <c r="O27" s="555">
        <v>-2.1</v>
      </c>
      <c r="P27" s="551">
        <v>34499</v>
      </c>
      <c r="Q27" s="551">
        <v>35568</v>
      </c>
      <c r="R27" s="552">
        <v>-3.0055105713000449E-2</v>
      </c>
      <c r="S27" s="551">
        <v>76854</v>
      </c>
      <c r="T27" s="551">
        <v>75768</v>
      </c>
      <c r="U27" s="552">
        <v>1.4333227747861894E-2</v>
      </c>
      <c r="V27" s="551">
        <v>88968</v>
      </c>
      <c r="W27" s="551">
        <v>92786</v>
      </c>
      <c r="X27" s="552">
        <v>-4.1148449119479229E-2</v>
      </c>
      <c r="Y27" s="556">
        <v>2.0738461538461537</v>
      </c>
      <c r="Z27" s="557">
        <v>2.0919421021779323</v>
      </c>
    </row>
    <row r="28" spans="1:26">
      <c r="O28" s="558"/>
    </row>
    <row r="30" spans="1:26" ht="23.4" thickBot="1">
      <c r="A30" s="1033" t="s">
        <v>65</v>
      </c>
      <c r="B30" s="1033"/>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row>
    <row r="31" spans="1:26" ht="13.8">
      <c r="A31" s="494"/>
      <c r="B31" s="495"/>
      <c r="C31" s="1034" t="s">
        <v>40</v>
      </c>
      <c r="D31" s="1034"/>
      <c r="E31" s="496" t="s">
        <v>41</v>
      </c>
      <c r="F31" s="1034" t="s">
        <v>42</v>
      </c>
      <c r="G31" s="1034"/>
      <c r="H31" s="496" t="s">
        <v>41</v>
      </c>
      <c r="I31" s="1034" t="s">
        <v>43</v>
      </c>
      <c r="J31" s="1034"/>
      <c r="K31" s="497" t="s">
        <v>41</v>
      </c>
      <c r="L31" s="498"/>
      <c r="M31" s="1035" t="s">
        <v>44</v>
      </c>
      <c r="N31" s="1035"/>
      <c r="O31" s="496" t="s">
        <v>45</v>
      </c>
      <c r="P31" s="1034" t="s">
        <v>46</v>
      </c>
      <c r="Q31" s="1034"/>
      <c r="R31" s="496" t="s">
        <v>41</v>
      </c>
      <c r="S31" s="1034" t="s">
        <v>47</v>
      </c>
      <c r="T31" s="1034"/>
      <c r="U31" s="496" t="s">
        <v>41</v>
      </c>
      <c r="V31" s="1034" t="s">
        <v>48</v>
      </c>
      <c r="W31" s="1034"/>
      <c r="X31" s="496" t="s">
        <v>41</v>
      </c>
      <c r="Y31" s="1036" t="s">
        <v>49</v>
      </c>
      <c r="Z31" s="1037"/>
    </row>
    <row r="32" spans="1:26" ht="28.5" customHeight="1" thickBot="1">
      <c r="A32" s="1038" t="s">
        <v>51</v>
      </c>
      <c r="B32" s="1039"/>
      <c r="C32" s="501">
        <v>2015</v>
      </c>
      <c r="D32" s="501">
        <v>2014</v>
      </c>
      <c r="E32" s="502" t="s">
        <v>72</v>
      </c>
      <c r="F32" s="501">
        <v>2015</v>
      </c>
      <c r="G32" s="501">
        <v>2014</v>
      </c>
      <c r="H32" s="502" t="s">
        <v>72</v>
      </c>
      <c r="I32" s="501">
        <v>2015</v>
      </c>
      <c r="J32" s="501">
        <v>2014</v>
      </c>
      <c r="K32" s="502" t="s">
        <v>72</v>
      </c>
      <c r="L32" s="503"/>
      <c r="M32" s="501">
        <v>2015</v>
      </c>
      <c r="N32" s="501">
        <v>2014</v>
      </c>
      <c r="O32" s="502" t="s">
        <v>72</v>
      </c>
      <c r="P32" s="501">
        <v>2015</v>
      </c>
      <c r="Q32" s="501">
        <v>2014</v>
      </c>
      <c r="R32" s="502" t="s">
        <v>72</v>
      </c>
      <c r="S32" s="501">
        <v>2015</v>
      </c>
      <c r="T32" s="501">
        <v>2014</v>
      </c>
      <c r="U32" s="502" t="s">
        <v>72</v>
      </c>
      <c r="V32" s="501">
        <v>2015</v>
      </c>
      <c r="W32" s="501">
        <v>2014</v>
      </c>
      <c r="X32" s="502" t="s">
        <v>72</v>
      </c>
      <c r="Y32" s="501">
        <v>2015</v>
      </c>
      <c r="Z32" s="506">
        <v>2014</v>
      </c>
    </row>
    <row r="33" spans="1:26" ht="13.8">
      <c r="A33" s="1040" t="s">
        <v>54</v>
      </c>
      <c r="B33" s="1041"/>
      <c r="C33" s="559">
        <f>C7+C11+C14+C18+C21</f>
        <v>141200</v>
      </c>
      <c r="D33" s="559">
        <f>D7+D11+D14+D18+D21</f>
        <v>128154</v>
      </c>
      <c r="E33" s="509">
        <f>(C33-D33)/D33</f>
        <v>0.10179939759976278</v>
      </c>
      <c r="F33" s="559">
        <f>F7+F11+F14+F18+F21</f>
        <v>54616</v>
      </c>
      <c r="G33" s="559">
        <f>G7+G11+G14+G18+G21</f>
        <v>47274</v>
      </c>
      <c r="H33" s="509">
        <f>(F33-G33)/G33</f>
        <v>0.15530735710961627</v>
      </c>
      <c r="I33" s="559">
        <f>I7+I11+I14+I18+I21</f>
        <v>86584</v>
      </c>
      <c r="J33" s="559">
        <f>J7+J11+J14+J18+J21</f>
        <v>80880</v>
      </c>
      <c r="K33" s="509">
        <f>(I33-J33)/J33</f>
        <v>7.0524233432245301E-2</v>
      </c>
      <c r="L33" s="560"/>
      <c r="M33" s="561">
        <f t="shared" ref="M33:N35" si="0">P33/S33</f>
        <v>0.48232528767892224</v>
      </c>
      <c r="N33" s="561">
        <f t="shared" si="0"/>
        <v>0.45299832187440259</v>
      </c>
      <c r="O33" s="512">
        <f>ROUND(+M33-N33,3)*100</f>
        <v>2.9000000000000004</v>
      </c>
      <c r="P33" s="559">
        <f>P7+P11+P14+P18+P21</f>
        <v>137482</v>
      </c>
      <c r="Q33" s="559">
        <f>Q7+Q11+Q14+Q18+Q21</f>
        <v>127953</v>
      </c>
      <c r="R33" s="509">
        <f>(P33-Q33)/Q33</f>
        <v>7.4472657929083336E-2</v>
      </c>
      <c r="S33" s="559">
        <f>S7+S11+S14+S18+S21</f>
        <v>285040</v>
      </c>
      <c r="T33" s="559">
        <f>T7+T11+T14+T18+T21</f>
        <v>282458</v>
      </c>
      <c r="U33" s="509">
        <f>(S33-T33)/T33</f>
        <v>9.1411820518448768E-3</v>
      </c>
      <c r="V33" s="559">
        <f>V7+V11+V14+V18+V21</f>
        <v>294862</v>
      </c>
      <c r="W33" s="559">
        <f>W7+W11+W14+W18+W21</f>
        <v>274510</v>
      </c>
      <c r="X33" s="509">
        <f>(V33-W33)/W33</f>
        <v>7.4139375614731703E-2</v>
      </c>
      <c r="Y33" s="562">
        <f t="shared" ref="Y33:Z35" si="1">V33/C33</f>
        <v>2.0882577903682717</v>
      </c>
      <c r="Z33" s="563">
        <f t="shared" si="1"/>
        <v>2.1420322424582925</v>
      </c>
    </row>
    <row r="34" spans="1:26" ht="13.8">
      <c r="A34" s="1042" t="s">
        <v>55</v>
      </c>
      <c r="B34" s="1043"/>
      <c r="C34" s="564">
        <f>C8+C12+C19+C15+C22</f>
        <v>244718</v>
      </c>
      <c r="D34" s="564">
        <f>D8+D12+D19+D15+D22</f>
        <v>227212</v>
      </c>
      <c r="E34" s="565">
        <f>(C34-D34)/D34</f>
        <v>7.7046986954914354E-2</v>
      </c>
      <c r="F34" s="564">
        <f>F8+F12+F19+F15+F22</f>
        <v>124134</v>
      </c>
      <c r="G34" s="564">
        <f>G8+G12+G19+G15+G22</f>
        <v>113404</v>
      </c>
      <c r="H34" s="565">
        <f>(F34-G34)/G34</f>
        <v>9.4617473810447605E-2</v>
      </c>
      <c r="I34" s="564">
        <f>I8+I12+I19+I15+I22</f>
        <v>120584</v>
      </c>
      <c r="J34" s="564">
        <f>J8+J12+J19+J15+J22</f>
        <v>113808</v>
      </c>
      <c r="K34" s="565">
        <f>(I34-J34)/J34</f>
        <v>5.9538872486995645E-2</v>
      </c>
      <c r="L34" s="560"/>
      <c r="M34" s="566">
        <f t="shared" si="0"/>
        <v>0.68434706414021662</v>
      </c>
      <c r="N34" s="567">
        <f t="shared" si="0"/>
        <v>0.62412414691112394</v>
      </c>
      <c r="O34" s="568">
        <f>ROUND(+M34-N34,3)*100</f>
        <v>6</v>
      </c>
      <c r="P34" s="564">
        <f>P8+P12+P19+P15+P22</f>
        <v>297563</v>
      </c>
      <c r="Q34" s="564">
        <f>Q8+Q12+Q19+Q15+Q22</f>
        <v>274169</v>
      </c>
      <c r="R34" s="565">
        <f>(P34-Q34)/Q34</f>
        <v>8.5326933387800952E-2</v>
      </c>
      <c r="S34" s="564">
        <f>S8+S12+S19+S15+S22</f>
        <v>434813</v>
      </c>
      <c r="T34" s="564">
        <f>T8+T12+T19+T15+T22</f>
        <v>439286</v>
      </c>
      <c r="U34" s="565">
        <f>(S34-T34)/T34</f>
        <v>-1.0182432401669982E-2</v>
      </c>
      <c r="V34" s="564">
        <f>V8+V12+V19+V15+V22</f>
        <v>605645</v>
      </c>
      <c r="W34" s="564">
        <f>W8+W12+W19+W15+W22</f>
        <v>568063</v>
      </c>
      <c r="X34" s="565">
        <f>(V34-W34)/W34</f>
        <v>6.6158154993372215E-2</v>
      </c>
      <c r="Y34" s="569">
        <f t="shared" si="1"/>
        <v>2.4748690329276966</v>
      </c>
      <c r="Z34" s="570">
        <f t="shared" si="1"/>
        <v>2.5001452388078094</v>
      </c>
    </row>
    <row r="35" spans="1:26" ht="14.4" thickBot="1">
      <c r="A35" s="1044" t="s">
        <v>56</v>
      </c>
      <c r="B35" s="1045"/>
      <c r="C35" s="571">
        <f>C9+C16</f>
        <v>477336</v>
      </c>
      <c r="D35" s="572">
        <f>D9+D16</f>
        <v>482406</v>
      </c>
      <c r="E35" s="573">
        <f>(C35-D35)/D35</f>
        <v>-1.050981952960784E-2</v>
      </c>
      <c r="F35" s="574">
        <f>F9+F16</f>
        <v>344532</v>
      </c>
      <c r="G35" s="572">
        <f>G9+G16</f>
        <v>337269</v>
      </c>
      <c r="H35" s="573">
        <f>(F35-G35)/G35</f>
        <v>2.1534739332698824E-2</v>
      </c>
      <c r="I35" s="574">
        <f>I9+I16</f>
        <v>132804</v>
      </c>
      <c r="J35" s="572">
        <f>J9+J16</f>
        <v>145137</v>
      </c>
      <c r="K35" s="575">
        <f>(I35-J35)/J35</f>
        <v>-8.4974885797556785E-2</v>
      </c>
      <c r="L35" s="576"/>
      <c r="M35" s="577">
        <f t="shared" si="0"/>
        <v>0.75021913171768895</v>
      </c>
      <c r="N35" s="578">
        <f t="shared" si="0"/>
        <v>0.75663174405806721</v>
      </c>
      <c r="O35" s="579">
        <f>ROUND(+M35-N35,3)*100</f>
        <v>-0.6</v>
      </c>
      <c r="P35" s="574">
        <f>P9+P16</f>
        <v>691567</v>
      </c>
      <c r="Q35" s="572">
        <f>Q9+Q16</f>
        <v>688833</v>
      </c>
      <c r="R35" s="573">
        <f>(P35-Q35)/Q35</f>
        <v>3.9690316811186455E-3</v>
      </c>
      <c r="S35" s="574">
        <f>S9+S16</f>
        <v>921820</v>
      </c>
      <c r="T35" s="572">
        <f>T9+T16</f>
        <v>910394</v>
      </c>
      <c r="U35" s="573">
        <f>(S35-T35)/T35</f>
        <v>1.2550609955689514E-2</v>
      </c>
      <c r="V35" s="574">
        <f>V9+V16</f>
        <v>1355209</v>
      </c>
      <c r="W35" s="572">
        <f>W9+W16</f>
        <v>1359491</v>
      </c>
      <c r="X35" s="575">
        <f>(V35-W35)/W35</f>
        <v>-3.149708236391414E-3</v>
      </c>
      <c r="Y35" s="580">
        <f t="shared" si="1"/>
        <v>2.8391091390550889</v>
      </c>
      <c r="Z35" s="581">
        <f t="shared" si="1"/>
        <v>2.818146955054456</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23" t="s">
        <v>63</v>
      </c>
      <c r="B37" s="1024"/>
      <c r="C37" s="589">
        <f>SUM(C33:C35)</f>
        <v>863254</v>
      </c>
      <c r="D37" s="589">
        <f>SUM(D33:D35)</f>
        <v>837772</v>
      </c>
      <c r="E37" s="541">
        <f>(C37-D37)/D37</f>
        <v>3.0416390139560646E-2</v>
      </c>
      <c r="F37" s="589">
        <f>SUM(F33:F35)</f>
        <v>523282</v>
      </c>
      <c r="G37" s="589">
        <f>SUM(G33:G35)</f>
        <v>497947</v>
      </c>
      <c r="H37" s="541">
        <f>(F37-G37)/G37</f>
        <v>5.0878908799530873E-2</v>
      </c>
      <c r="I37" s="589">
        <f>SUM(I33:I35)</f>
        <v>339972</v>
      </c>
      <c r="J37" s="589">
        <f>SUM(J33:J35)</f>
        <v>339825</v>
      </c>
      <c r="K37" s="541">
        <f>(I37-J37)/J37</f>
        <v>4.3257559037740011E-4</v>
      </c>
      <c r="L37" s="590"/>
      <c r="M37" s="591">
        <f>P37/S37</f>
        <v>0.68625846925666678</v>
      </c>
      <c r="N37" s="591">
        <f>Q37/T37</f>
        <v>0.66842080755426314</v>
      </c>
      <c r="O37" s="544">
        <f>ROUND(+M37-N37,3)*100</f>
        <v>1.7999999999999998</v>
      </c>
      <c r="P37" s="589">
        <f>SUM(P33:P35)</f>
        <v>1126612</v>
      </c>
      <c r="Q37" s="589">
        <f>SUM(Q33:Q35)</f>
        <v>1090955</v>
      </c>
      <c r="R37" s="541">
        <f>(P37-Q37)/Q37</f>
        <v>3.2684207872918682E-2</v>
      </c>
      <c r="S37" s="589">
        <f>SUM(S33:S35)</f>
        <v>1641673</v>
      </c>
      <c r="T37" s="589">
        <f>SUM(T33:T35)</f>
        <v>1632138</v>
      </c>
      <c r="U37" s="541">
        <f>(S37-T37)/T37</f>
        <v>5.842030514576586E-3</v>
      </c>
      <c r="V37" s="589">
        <f>SUM(V33:V35)</f>
        <v>2255716</v>
      </c>
      <c r="W37" s="589">
        <f>SUM(W33:W35)</f>
        <v>2202064</v>
      </c>
      <c r="X37" s="541">
        <f>(V37-W37)/W37</f>
        <v>2.4364414476600135E-2</v>
      </c>
      <c r="Y37" s="592">
        <f>V37/C37</f>
        <v>2.6130385726564835</v>
      </c>
      <c r="Z37" s="593">
        <f>W37/D37</f>
        <v>2.6284764828616853</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33" t="s">
        <v>66</v>
      </c>
      <c r="B40" s="1033"/>
      <c r="C40" s="1033"/>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row>
    <row r="41" spans="1:26" ht="13.8">
      <c r="A41" s="494"/>
      <c r="B41" s="495"/>
      <c r="C41" s="1034" t="s">
        <v>40</v>
      </c>
      <c r="D41" s="1034"/>
      <c r="E41" s="496" t="s">
        <v>41</v>
      </c>
      <c r="F41" s="1034" t="s">
        <v>42</v>
      </c>
      <c r="G41" s="1034"/>
      <c r="H41" s="496" t="s">
        <v>41</v>
      </c>
      <c r="I41" s="1034" t="s">
        <v>43</v>
      </c>
      <c r="J41" s="1034"/>
      <c r="K41" s="497" t="s">
        <v>41</v>
      </c>
      <c r="L41" s="498"/>
      <c r="M41" s="1035" t="s">
        <v>44</v>
      </c>
      <c r="N41" s="1035"/>
      <c r="O41" s="496" t="s">
        <v>45</v>
      </c>
      <c r="P41" s="1034" t="s">
        <v>46</v>
      </c>
      <c r="Q41" s="1034"/>
      <c r="R41" s="496" t="s">
        <v>41</v>
      </c>
      <c r="S41" s="1034" t="s">
        <v>47</v>
      </c>
      <c r="T41" s="1034"/>
      <c r="U41" s="496" t="s">
        <v>41</v>
      </c>
      <c r="V41" s="1034" t="s">
        <v>48</v>
      </c>
      <c r="W41" s="1034"/>
      <c r="X41" s="496" t="s">
        <v>41</v>
      </c>
      <c r="Y41" s="1036" t="s">
        <v>49</v>
      </c>
      <c r="Z41" s="1037"/>
    </row>
    <row r="42" spans="1:26" ht="14.4" thickBot="1">
      <c r="A42" s="1025" t="s">
        <v>50</v>
      </c>
      <c r="B42" s="1026"/>
      <c r="C42" s="501">
        <v>2015</v>
      </c>
      <c r="D42" s="501">
        <v>2014</v>
      </c>
      <c r="E42" s="502" t="s">
        <v>72</v>
      </c>
      <c r="F42" s="501">
        <v>2015</v>
      </c>
      <c r="G42" s="501">
        <v>2014</v>
      </c>
      <c r="H42" s="502" t="s">
        <v>72</v>
      </c>
      <c r="I42" s="501">
        <v>2015</v>
      </c>
      <c r="J42" s="501">
        <v>2014</v>
      </c>
      <c r="K42" s="502" t="s">
        <v>72</v>
      </c>
      <c r="L42" s="503"/>
      <c r="M42" s="501">
        <v>2015</v>
      </c>
      <c r="N42" s="501">
        <v>2014</v>
      </c>
      <c r="O42" s="502" t="s">
        <v>72</v>
      </c>
      <c r="P42" s="501">
        <v>2015</v>
      </c>
      <c r="Q42" s="501">
        <v>2014</v>
      </c>
      <c r="R42" s="502" t="s">
        <v>72</v>
      </c>
      <c r="S42" s="501">
        <v>2015</v>
      </c>
      <c r="T42" s="501">
        <v>2014</v>
      </c>
      <c r="U42" s="502" t="s">
        <v>72</v>
      </c>
      <c r="V42" s="501">
        <v>2015</v>
      </c>
      <c r="W42" s="501">
        <v>2014</v>
      </c>
      <c r="X42" s="502" t="s">
        <v>72</v>
      </c>
      <c r="Y42" s="501">
        <v>2015</v>
      </c>
      <c r="Z42" s="506">
        <v>2014</v>
      </c>
    </row>
    <row r="43" spans="1:26" s="601" customFormat="1" ht="13.8">
      <c r="A43" s="1027" t="s">
        <v>53</v>
      </c>
      <c r="B43" s="1028"/>
      <c r="C43" s="582">
        <f>C10</f>
        <v>482648</v>
      </c>
      <c r="D43" s="598">
        <f>D10</f>
        <v>454472</v>
      </c>
      <c r="E43" s="583">
        <f>(C43-D43)/D43</f>
        <v>6.1997218750550087E-2</v>
      </c>
      <c r="F43" s="582">
        <f>F10</f>
        <v>380717</v>
      </c>
      <c r="G43" s="598">
        <f>G10</f>
        <v>353269</v>
      </c>
      <c r="H43" s="583">
        <f>(F43-G43)/G43</f>
        <v>7.7697165616003663E-2</v>
      </c>
      <c r="I43" s="582">
        <f>I10</f>
        <v>101931</v>
      </c>
      <c r="J43" s="598">
        <f>J10</f>
        <v>101203</v>
      </c>
      <c r="K43" s="583">
        <f>(I43-J43)/J43</f>
        <v>7.193462644388012E-3</v>
      </c>
      <c r="L43" s="560"/>
      <c r="M43" s="586">
        <f t="shared" ref="M43:N47" si="2">P43/S43</f>
        <v>0.76056924828788375</v>
      </c>
      <c r="N43" s="599">
        <f t="shared" si="2"/>
        <v>0.74744756380950894</v>
      </c>
      <c r="O43" s="587">
        <f>ROUND(+M43-N43,3)*100</f>
        <v>1.3</v>
      </c>
      <c r="P43" s="582">
        <f>P10</f>
        <v>704656</v>
      </c>
      <c r="Q43" s="598">
        <f>Q10</f>
        <v>669352</v>
      </c>
      <c r="R43" s="583">
        <f>(P43-Q43)/Q43</f>
        <v>5.2743548984689671E-2</v>
      </c>
      <c r="S43" s="582">
        <f>S10</f>
        <v>926485</v>
      </c>
      <c r="T43" s="598">
        <f>T10</f>
        <v>895517</v>
      </c>
      <c r="U43" s="583">
        <f>(S43-T43)/T43</f>
        <v>3.4581141396534072E-2</v>
      </c>
      <c r="V43" s="582">
        <f>V10</f>
        <v>1295359</v>
      </c>
      <c r="W43" s="598">
        <f>W10</f>
        <v>1230076</v>
      </c>
      <c r="X43" s="583">
        <f>(V43-W43)/W43</f>
        <v>5.3072330490148575E-2</v>
      </c>
      <c r="Y43" s="588">
        <f t="shared" ref="Y43:Z47" si="3">V43/C43</f>
        <v>2.6838586298917639</v>
      </c>
      <c r="Z43" s="600">
        <f t="shared" si="3"/>
        <v>2.706604587301308</v>
      </c>
    </row>
    <row r="44" spans="1:26" s="601" customFormat="1" ht="13.8">
      <c r="A44" s="1029" t="s">
        <v>58</v>
      </c>
      <c r="B44" s="1030"/>
      <c r="C44" s="602">
        <f>C13</f>
        <v>122386</v>
      </c>
      <c r="D44" s="603">
        <f>D13</f>
        <v>117097</v>
      </c>
      <c r="E44" s="604">
        <f>(C44-D44)/D44</f>
        <v>4.5167681494829075E-2</v>
      </c>
      <c r="F44" s="602">
        <f>F13</f>
        <v>24436</v>
      </c>
      <c r="G44" s="603">
        <f>G13</f>
        <v>26537</v>
      </c>
      <c r="H44" s="604">
        <f>(F44-G44)/G44</f>
        <v>-7.9172476165354028E-2</v>
      </c>
      <c r="I44" s="602">
        <f>I13</f>
        <v>97950</v>
      </c>
      <c r="J44" s="603">
        <f>J13</f>
        <v>90560</v>
      </c>
      <c r="K44" s="604">
        <f>(I44-J44)/J44</f>
        <v>8.1603356890459361E-2</v>
      </c>
      <c r="L44" s="560"/>
      <c r="M44" s="605">
        <f t="shared" si="2"/>
        <v>0.5355542930586471</v>
      </c>
      <c r="N44" s="606">
        <f t="shared" si="2"/>
        <v>0.52417339174544619</v>
      </c>
      <c r="O44" s="607">
        <f>ROUND(+M44-N44,3)*100</f>
        <v>1.0999999999999999</v>
      </c>
      <c r="P44" s="602">
        <f>P13</f>
        <v>115006</v>
      </c>
      <c r="Q44" s="603">
        <f>Q13</f>
        <v>113667</v>
      </c>
      <c r="R44" s="604">
        <f>(P44-Q44)/Q44</f>
        <v>1.1780024105501156E-2</v>
      </c>
      <c r="S44" s="602">
        <f>S13</f>
        <v>214742</v>
      </c>
      <c r="T44" s="603">
        <f>T13</f>
        <v>216850</v>
      </c>
      <c r="U44" s="604">
        <f>(S44-T44)/T44</f>
        <v>-9.7210053032049798E-3</v>
      </c>
      <c r="V44" s="602">
        <f>V13</f>
        <v>267419</v>
      </c>
      <c r="W44" s="603">
        <f>W13</f>
        <v>263198</v>
      </c>
      <c r="X44" s="604">
        <f>(V44-W44)/W44</f>
        <v>1.6037355906959778E-2</v>
      </c>
      <c r="Y44" s="608">
        <f t="shared" si="3"/>
        <v>2.1850456751589236</v>
      </c>
      <c r="Z44" s="609">
        <f t="shared" si="3"/>
        <v>2.2476920843403332</v>
      </c>
    </row>
    <row r="45" spans="1:26" s="601" customFormat="1" ht="13.8">
      <c r="A45" s="1029" t="s">
        <v>59</v>
      </c>
      <c r="B45" s="1030"/>
      <c r="C45" s="602">
        <f>C17</f>
        <v>165274</v>
      </c>
      <c r="D45" s="603">
        <f>D17</f>
        <v>176125</v>
      </c>
      <c r="E45" s="604">
        <f>(C45-D45)/D45</f>
        <v>-6.1609652235628108E-2</v>
      </c>
      <c r="F45" s="602">
        <f>F17</f>
        <v>80036</v>
      </c>
      <c r="G45" s="603">
        <f>G17</f>
        <v>81648</v>
      </c>
      <c r="H45" s="604">
        <f>(F45-G45)/G45</f>
        <v>-1.9743288261806779E-2</v>
      </c>
      <c r="I45" s="602">
        <f>I17</f>
        <v>85238</v>
      </c>
      <c r="J45" s="603">
        <f>J17</f>
        <v>94477</v>
      </c>
      <c r="K45" s="604">
        <f>(I45-J45)/J45</f>
        <v>-9.7790996750531878E-2</v>
      </c>
      <c r="L45" s="560"/>
      <c r="M45" s="605">
        <f t="shared" si="2"/>
        <v>0.62273866749366824</v>
      </c>
      <c r="N45" s="606">
        <f t="shared" si="2"/>
        <v>0.63590776139405936</v>
      </c>
      <c r="O45" s="607">
        <f>ROUND(+M45-N45,3)*100</f>
        <v>-1.3</v>
      </c>
      <c r="P45" s="602">
        <f>P17</f>
        <v>192770</v>
      </c>
      <c r="Q45" s="603">
        <f>Q17</f>
        <v>200234</v>
      </c>
      <c r="R45" s="604">
        <f>(P45-Q45)/Q45</f>
        <v>-3.7276386627645652E-2</v>
      </c>
      <c r="S45" s="602">
        <f>S17</f>
        <v>309552</v>
      </c>
      <c r="T45" s="603">
        <f>T17</f>
        <v>314879</v>
      </c>
      <c r="U45" s="604">
        <f>(S45-T45)/T45</f>
        <v>-1.6917609621473647E-2</v>
      </c>
      <c r="V45" s="602">
        <f>V17</f>
        <v>453534</v>
      </c>
      <c r="W45" s="603">
        <f>W17</f>
        <v>478307</v>
      </c>
      <c r="X45" s="604">
        <f>(V45-W45)/W45</f>
        <v>-5.1793095229632852E-2</v>
      </c>
      <c r="Y45" s="608">
        <f t="shared" si="3"/>
        <v>2.7441339835666834</v>
      </c>
      <c r="Z45" s="609">
        <f t="shared" si="3"/>
        <v>2.7157246273953159</v>
      </c>
    </row>
    <row r="46" spans="1:26" s="601" customFormat="1" ht="13.8">
      <c r="A46" s="1029" t="s">
        <v>60</v>
      </c>
      <c r="B46" s="1030"/>
      <c r="C46" s="602">
        <f>C20</f>
        <v>51312</v>
      </c>
      <c r="D46" s="603">
        <f>D20</f>
        <v>50301</v>
      </c>
      <c r="E46" s="604">
        <f>(C46-D46)/D46</f>
        <v>2.0099003995944414E-2</v>
      </c>
      <c r="F46" s="602">
        <f>F20</f>
        <v>16668</v>
      </c>
      <c r="G46" s="603">
        <f>G20</f>
        <v>15568</v>
      </c>
      <c r="H46" s="604">
        <f>(F46-G46)/G46</f>
        <v>7.0657759506680365E-2</v>
      </c>
      <c r="I46" s="602">
        <f>I20</f>
        <v>34644</v>
      </c>
      <c r="J46" s="603">
        <f>J20</f>
        <v>34733</v>
      </c>
      <c r="K46" s="604">
        <f>(I46-J46)/J46</f>
        <v>-2.5624046296029712E-3</v>
      </c>
      <c r="L46" s="560"/>
      <c r="M46" s="605">
        <f t="shared" si="2"/>
        <v>0.55410607151427882</v>
      </c>
      <c r="N46" s="606">
        <f t="shared" si="2"/>
        <v>0.462578094041667</v>
      </c>
      <c r="O46" s="607">
        <f>ROUND(+M46-N46,3)*100</f>
        <v>9.1999999999999993</v>
      </c>
      <c r="P46" s="602">
        <f>P20</f>
        <v>57724</v>
      </c>
      <c r="Q46" s="603">
        <f>Q20</f>
        <v>54865</v>
      </c>
      <c r="R46" s="604">
        <f>(P46-Q46)/Q46</f>
        <v>5.2109723867675206E-2</v>
      </c>
      <c r="S46" s="602">
        <f>S20</f>
        <v>104175</v>
      </c>
      <c r="T46" s="603">
        <f>T20</f>
        <v>118607</v>
      </c>
      <c r="U46" s="604">
        <f>(S46-T46)/T46</f>
        <v>-0.12167915890293153</v>
      </c>
      <c r="V46" s="602">
        <f>V20</f>
        <v>112462</v>
      </c>
      <c r="W46" s="603">
        <f>W20</f>
        <v>110753</v>
      </c>
      <c r="X46" s="604">
        <f>(V46-W46)/W46</f>
        <v>1.5430733253275306E-2</v>
      </c>
      <c r="Y46" s="608">
        <f t="shared" si="3"/>
        <v>2.1917290302463361</v>
      </c>
      <c r="Z46" s="609">
        <f t="shared" si="3"/>
        <v>2.2018051330987456</v>
      </c>
    </row>
    <row r="47" spans="1:26" s="601" customFormat="1" ht="14.4" thickBot="1">
      <c r="A47" s="1031" t="s">
        <v>62</v>
      </c>
      <c r="B47" s="1032"/>
      <c r="C47" s="610">
        <f>C23</f>
        <v>41634</v>
      </c>
      <c r="D47" s="611">
        <f>D23</f>
        <v>39777</v>
      </c>
      <c r="E47" s="612">
        <f>(C47-D47)/D47</f>
        <v>4.668527038238178E-2</v>
      </c>
      <c r="F47" s="610">
        <f>F23</f>
        <v>21425</v>
      </c>
      <c r="G47" s="611">
        <f>G23</f>
        <v>20925</v>
      </c>
      <c r="H47" s="612">
        <f>(F47-G47)/G47</f>
        <v>2.3894862604540025E-2</v>
      </c>
      <c r="I47" s="610">
        <f>I23</f>
        <v>20209</v>
      </c>
      <c r="J47" s="611">
        <f>J23</f>
        <v>18852</v>
      </c>
      <c r="K47" s="612">
        <f>(I47-J47)/J47</f>
        <v>7.1981752599193718E-2</v>
      </c>
      <c r="L47" s="576"/>
      <c r="M47" s="613">
        <f t="shared" si="2"/>
        <v>0.65102226732319335</v>
      </c>
      <c r="N47" s="614">
        <f t="shared" si="2"/>
        <v>0.612354406907342</v>
      </c>
      <c r="O47" s="615">
        <f>ROUND(+M47-N47,3)*100</f>
        <v>3.9</v>
      </c>
      <c r="P47" s="610">
        <f>P23</f>
        <v>56456</v>
      </c>
      <c r="Q47" s="611">
        <f>Q23</f>
        <v>52837</v>
      </c>
      <c r="R47" s="612">
        <f>(P47-Q47)/Q47</f>
        <v>6.8493669209076971E-2</v>
      </c>
      <c r="S47" s="610">
        <f>S23</f>
        <v>86719</v>
      </c>
      <c r="T47" s="611">
        <f>T23</f>
        <v>86285</v>
      </c>
      <c r="U47" s="612">
        <f>(S47-T47)/T47</f>
        <v>5.0298429622761777E-3</v>
      </c>
      <c r="V47" s="610">
        <f>V23</f>
        <v>126942</v>
      </c>
      <c r="W47" s="611">
        <f>W23</f>
        <v>119730</v>
      </c>
      <c r="X47" s="612">
        <f>(V47-W47)/W47</f>
        <v>6.0235529942370331E-2</v>
      </c>
      <c r="Y47" s="616">
        <f t="shared" si="3"/>
        <v>3.0489984147571696</v>
      </c>
      <c r="Z47" s="617">
        <f t="shared" si="3"/>
        <v>3.0100309223923372</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23" t="s">
        <v>63</v>
      </c>
      <c r="B49" s="1024"/>
      <c r="C49" s="589">
        <f>SUM(C43:C47)</f>
        <v>863254</v>
      </c>
      <c r="D49" s="589">
        <f>SUM(D43:D47)</f>
        <v>837772</v>
      </c>
      <c r="E49" s="541">
        <f>(C49-D49)/D49</f>
        <v>3.0416390139560646E-2</v>
      </c>
      <c r="F49" s="589">
        <f>SUM(F43:F47)</f>
        <v>523282</v>
      </c>
      <c r="G49" s="589">
        <f>SUM(G43:G47)</f>
        <v>497947</v>
      </c>
      <c r="H49" s="541">
        <f>(F49-G49)/G49</f>
        <v>5.0878908799530873E-2</v>
      </c>
      <c r="I49" s="589">
        <f>SUM(I43:I47)</f>
        <v>339972</v>
      </c>
      <c r="J49" s="589">
        <f>SUM(J43:J47)</f>
        <v>339825</v>
      </c>
      <c r="K49" s="541">
        <f>(I49-J49)/J49</f>
        <v>4.3257559037740011E-4</v>
      </c>
      <c r="L49" s="590"/>
      <c r="M49" s="591">
        <f>P49/S49</f>
        <v>0.68625846925666678</v>
      </c>
      <c r="N49" s="591">
        <f>Q49/T49</f>
        <v>0.66842080755426314</v>
      </c>
      <c r="O49" s="544">
        <f>ROUND(+M49-N49,3)*100</f>
        <v>1.7999999999999998</v>
      </c>
      <c r="P49" s="589">
        <f>SUM(P43:P47)</f>
        <v>1126612</v>
      </c>
      <c r="Q49" s="589">
        <f>SUM(Q43:Q47)</f>
        <v>1090955</v>
      </c>
      <c r="R49" s="541">
        <f>(P49-Q49)/Q49</f>
        <v>3.2684207872918682E-2</v>
      </c>
      <c r="S49" s="589">
        <f>SUM(S43:S47)</f>
        <v>1641673</v>
      </c>
      <c r="T49" s="589">
        <f>SUM(T43:T47)</f>
        <v>1632138</v>
      </c>
      <c r="U49" s="541">
        <f>(S49-T49)/T49</f>
        <v>5.842030514576586E-3</v>
      </c>
      <c r="V49" s="589">
        <f>SUM(V43:V47)</f>
        <v>2255716</v>
      </c>
      <c r="W49" s="589">
        <f>SUM(W43:W47)</f>
        <v>2202064</v>
      </c>
      <c r="X49" s="541">
        <f>(V49-W49)/W49</f>
        <v>2.4364414476600135E-2</v>
      </c>
      <c r="Y49" s="592">
        <f>V49/C49</f>
        <v>2.6130385726564835</v>
      </c>
      <c r="Z49" s="593">
        <f>W49/D49</f>
        <v>2.6284764828616853</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68</v>
      </c>
      <c r="C51" s="597"/>
      <c r="D51" s="597"/>
    </row>
    <row r="52" spans="1:26">
      <c r="A52" s="61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51" t="s">
        <v>38</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row>
    <row r="2" spans="1:26" s="491" customFormat="1" ht="24.6">
      <c r="A2" s="1051" t="s">
        <v>36</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row>
    <row r="3" spans="1:26" s="491" customFormat="1" ht="20.399999999999999">
      <c r="E3" s="493"/>
      <c r="H3" s="493"/>
      <c r="K3" s="493"/>
      <c r="O3" s="493"/>
      <c r="R3" s="493"/>
      <c r="U3" s="493"/>
      <c r="Y3" s="493"/>
      <c r="Z3" s="493"/>
    </row>
    <row r="4" spans="1:26" ht="23.4" thickBot="1">
      <c r="A4" s="1052" t="s">
        <v>71</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1:26" ht="13.8">
      <c r="A5" s="494"/>
      <c r="B5" s="495"/>
      <c r="C5" s="1034" t="s">
        <v>40</v>
      </c>
      <c r="D5" s="1034"/>
      <c r="E5" s="496" t="s">
        <v>41</v>
      </c>
      <c r="F5" s="1034" t="s">
        <v>42</v>
      </c>
      <c r="G5" s="1034"/>
      <c r="H5" s="496" t="s">
        <v>41</v>
      </c>
      <c r="I5" s="1034" t="s">
        <v>43</v>
      </c>
      <c r="J5" s="1034"/>
      <c r="K5" s="619" t="s">
        <v>41</v>
      </c>
      <c r="L5" s="498"/>
      <c r="M5" s="1035" t="s">
        <v>44</v>
      </c>
      <c r="N5" s="1035"/>
      <c r="O5" s="496" t="s">
        <v>45</v>
      </c>
      <c r="P5" s="1034" t="s">
        <v>46</v>
      </c>
      <c r="Q5" s="1034"/>
      <c r="R5" s="496" t="s">
        <v>41</v>
      </c>
      <c r="S5" s="1034" t="s">
        <v>47</v>
      </c>
      <c r="T5" s="1034"/>
      <c r="U5" s="496" t="s">
        <v>41</v>
      </c>
      <c r="V5" s="1034" t="s">
        <v>48</v>
      </c>
      <c r="W5" s="1034"/>
      <c r="X5" s="496" t="s">
        <v>41</v>
      </c>
      <c r="Y5" s="1034" t="s">
        <v>49</v>
      </c>
      <c r="Z5" s="1037"/>
    </row>
    <row r="6" spans="1:26" ht="28.2" thickBot="1">
      <c r="A6" s="499" t="s">
        <v>50</v>
      </c>
      <c r="B6" s="500" t="s">
        <v>51</v>
      </c>
      <c r="C6" s="501">
        <v>2015</v>
      </c>
      <c r="D6" s="501">
        <v>2014</v>
      </c>
      <c r="E6" s="502" t="s">
        <v>52</v>
      </c>
      <c r="F6" s="501">
        <v>2015</v>
      </c>
      <c r="G6" s="501">
        <v>2014</v>
      </c>
      <c r="H6" s="502" t="s">
        <v>52</v>
      </c>
      <c r="I6" s="501">
        <v>2015</v>
      </c>
      <c r="J6" s="501">
        <v>2014</v>
      </c>
      <c r="K6" s="502" t="s">
        <v>52</v>
      </c>
      <c r="L6" s="503"/>
      <c r="M6" s="620">
        <v>2015</v>
      </c>
      <c r="N6" s="620">
        <v>2014</v>
      </c>
      <c r="O6" s="502" t="s">
        <v>52</v>
      </c>
      <c r="P6" s="501">
        <v>2015</v>
      </c>
      <c r="Q6" s="501">
        <v>2014</v>
      </c>
      <c r="R6" s="502" t="s">
        <v>52</v>
      </c>
      <c r="S6" s="501">
        <v>2015</v>
      </c>
      <c r="T6" s="501">
        <v>2014</v>
      </c>
      <c r="U6" s="502" t="s">
        <v>52</v>
      </c>
      <c r="V6" s="501">
        <v>2015</v>
      </c>
      <c r="W6" s="501">
        <v>2014</v>
      </c>
      <c r="X6" s="502" t="s">
        <v>52</v>
      </c>
      <c r="Y6" s="501">
        <v>2015</v>
      </c>
      <c r="Z6" s="506">
        <v>2014</v>
      </c>
    </row>
    <row r="7" spans="1:26" ht="13.8">
      <c r="A7" s="1048" t="s">
        <v>53</v>
      </c>
      <c r="B7" s="507" t="s">
        <v>54</v>
      </c>
      <c r="C7" s="508">
        <v>127908</v>
      </c>
      <c r="D7" s="508">
        <v>115999</v>
      </c>
      <c r="E7" s="509">
        <v>0.1026646781437771</v>
      </c>
      <c r="F7" s="508">
        <v>99307</v>
      </c>
      <c r="G7" s="508">
        <v>89364</v>
      </c>
      <c r="H7" s="509">
        <v>0.11126404368649569</v>
      </c>
      <c r="I7" s="508">
        <v>28601</v>
      </c>
      <c r="J7" s="508">
        <v>26635</v>
      </c>
      <c r="K7" s="509">
        <v>7.381265252487329E-2</v>
      </c>
      <c r="L7" s="621"/>
      <c r="M7" s="511">
        <v>0.62274679548898615</v>
      </c>
      <c r="N7" s="511">
        <v>0.5842560726763284</v>
      </c>
      <c r="O7" s="512">
        <v>3.8</v>
      </c>
      <c r="P7" s="508">
        <v>148763</v>
      </c>
      <c r="Q7" s="508">
        <v>134286</v>
      </c>
      <c r="R7" s="509">
        <v>0.10780721743145227</v>
      </c>
      <c r="S7" s="508">
        <v>238882</v>
      </c>
      <c r="T7" s="508">
        <v>229841</v>
      </c>
      <c r="U7" s="509">
        <v>3.9335888723073774E-2</v>
      </c>
      <c r="V7" s="508">
        <v>283227</v>
      </c>
      <c r="W7" s="508">
        <v>255205</v>
      </c>
      <c r="X7" s="509">
        <v>0.1098019239434964</v>
      </c>
      <c r="Y7" s="549">
        <v>2.2143024673984426</v>
      </c>
      <c r="Z7" s="514">
        <v>2.200062069500599</v>
      </c>
    </row>
    <row r="8" spans="1:26" ht="13.8">
      <c r="A8" s="1049"/>
      <c r="B8" s="507" t="s">
        <v>55</v>
      </c>
      <c r="C8" s="508">
        <v>208633</v>
      </c>
      <c r="D8" s="508">
        <v>165685</v>
      </c>
      <c r="E8" s="509">
        <v>0.25921477502489665</v>
      </c>
      <c r="F8" s="508">
        <v>166358</v>
      </c>
      <c r="G8" s="508">
        <v>131960</v>
      </c>
      <c r="H8" s="509">
        <v>0.26066989996968776</v>
      </c>
      <c r="I8" s="508">
        <v>42275</v>
      </c>
      <c r="J8" s="508">
        <v>33725</v>
      </c>
      <c r="K8" s="509">
        <v>0.25352112676056338</v>
      </c>
      <c r="L8" s="621"/>
      <c r="M8" s="511">
        <v>0.8234974093264249</v>
      </c>
      <c r="N8" s="511">
        <v>0.73983087463736807</v>
      </c>
      <c r="O8" s="512">
        <v>8.4</v>
      </c>
      <c r="P8" s="508">
        <v>254296</v>
      </c>
      <c r="Q8" s="508">
        <v>203762</v>
      </c>
      <c r="R8" s="509">
        <v>0.24800502547089251</v>
      </c>
      <c r="S8" s="508">
        <v>308800</v>
      </c>
      <c r="T8" s="508">
        <v>275417</v>
      </c>
      <c r="U8" s="509">
        <v>0.12120893045817796</v>
      </c>
      <c r="V8" s="508">
        <v>457118</v>
      </c>
      <c r="W8" s="508">
        <v>368126</v>
      </c>
      <c r="X8" s="509">
        <v>0.24174331614718875</v>
      </c>
      <c r="Y8" s="549">
        <v>2.1910148442480337</v>
      </c>
      <c r="Z8" s="514">
        <v>2.22184265322751</v>
      </c>
    </row>
    <row r="9" spans="1:26" ht="14.4" thickBot="1">
      <c r="A9" s="1050"/>
      <c r="B9" s="507" t="s">
        <v>56</v>
      </c>
      <c r="C9" s="508">
        <v>944237</v>
      </c>
      <c r="D9" s="508">
        <v>922408</v>
      </c>
      <c r="E9" s="509">
        <v>2.3665232738657949E-2</v>
      </c>
      <c r="F9" s="508">
        <v>783913</v>
      </c>
      <c r="G9" s="508">
        <v>756651</v>
      </c>
      <c r="H9" s="509">
        <v>3.6029820881753938E-2</v>
      </c>
      <c r="I9" s="508">
        <v>160324</v>
      </c>
      <c r="J9" s="508">
        <v>165757</v>
      </c>
      <c r="K9" s="509">
        <v>-3.277689630000543E-2</v>
      </c>
      <c r="L9" s="621"/>
      <c r="M9" s="511">
        <v>0.82086877197656882</v>
      </c>
      <c r="N9" s="511">
        <v>0.82025374938215989</v>
      </c>
      <c r="O9" s="512">
        <v>0.1</v>
      </c>
      <c r="P9" s="508">
        <v>1454160</v>
      </c>
      <c r="Q9" s="508">
        <v>1423867</v>
      </c>
      <c r="R9" s="509">
        <v>2.12751612334579E-2</v>
      </c>
      <c r="S9" s="508">
        <v>1771489</v>
      </c>
      <c r="T9" s="508">
        <v>1735886</v>
      </c>
      <c r="U9" s="509">
        <v>2.0509987407007144E-2</v>
      </c>
      <c r="V9" s="508">
        <v>2636768</v>
      </c>
      <c r="W9" s="508">
        <v>2546532</v>
      </c>
      <c r="X9" s="509">
        <v>3.5434858073646824E-2</v>
      </c>
      <c r="Y9" s="549">
        <v>2.7924853611963947</v>
      </c>
      <c r="Z9" s="514">
        <v>2.7607436188758121</v>
      </c>
    </row>
    <row r="10" spans="1:26" ht="14.4" thickBot="1">
      <c r="A10" s="622" t="s">
        <v>57</v>
      </c>
      <c r="B10" s="623"/>
      <c r="C10" s="624">
        <v>1280778</v>
      </c>
      <c r="D10" s="624">
        <v>1204092</v>
      </c>
      <c r="E10" s="625">
        <v>6.3687824518392278E-2</v>
      </c>
      <c r="F10" s="624">
        <v>1049578</v>
      </c>
      <c r="G10" s="624">
        <v>977975</v>
      </c>
      <c r="H10" s="625">
        <v>7.3215572995219719E-2</v>
      </c>
      <c r="I10" s="624">
        <v>231200</v>
      </c>
      <c r="J10" s="624">
        <v>226117</v>
      </c>
      <c r="K10" s="625">
        <v>2.2479512818585068E-2</v>
      </c>
      <c r="L10" s="621"/>
      <c r="M10" s="626">
        <v>0.80081158310447997</v>
      </c>
      <c r="N10" s="626">
        <v>0.786167689358649</v>
      </c>
      <c r="O10" s="627">
        <v>1.5</v>
      </c>
      <c r="P10" s="624">
        <v>1857219</v>
      </c>
      <c r="Q10" s="624">
        <v>1761915</v>
      </c>
      <c r="R10" s="625">
        <v>5.4091145146048479E-2</v>
      </c>
      <c r="S10" s="624">
        <v>2319171</v>
      </c>
      <c r="T10" s="624">
        <v>2241144</v>
      </c>
      <c r="U10" s="625">
        <v>3.4815701266853002E-2</v>
      </c>
      <c r="V10" s="624">
        <v>3377113</v>
      </c>
      <c r="W10" s="624">
        <v>3169863</v>
      </c>
      <c r="X10" s="625">
        <v>6.5381374526280789E-2</v>
      </c>
      <c r="Y10" s="628">
        <v>2.6367668713859858</v>
      </c>
      <c r="Z10" s="629">
        <v>2.6325754178252159</v>
      </c>
    </row>
    <row r="11" spans="1:26" ht="13.8">
      <c r="A11" s="1049" t="s">
        <v>58</v>
      </c>
      <c r="B11" s="507" t="s">
        <v>54</v>
      </c>
      <c r="C11" s="508">
        <v>138876</v>
      </c>
      <c r="D11" s="508">
        <v>143691</v>
      </c>
      <c r="E11" s="509">
        <v>-3.3509405599515631E-2</v>
      </c>
      <c r="F11" s="508">
        <v>28772</v>
      </c>
      <c r="G11" s="508">
        <v>29606</v>
      </c>
      <c r="H11" s="509">
        <v>-2.8169965547524149E-2</v>
      </c>
      <c r="I11" s="508">
        <v>110104</v>
      </c>
      <c r="J11" s="508">
        <v>114085</v>
      </c>
      <c r="K11" s="509">
        <v>-3.4895034404172326E-2</v>
      </c>
      <c r="L11" s="621"/>
      <c r="M11" s="511">
        <v>0.42964614790103062</v>
      </c>
      <c r="N11" s="511">
        <v>0.41074471416093999</v>
      </c>
      <c r="O11" s="512">
        <v>1.9</v>
      </c>
      <c r="P11" s="508">
        <v>121189</v>
      </c>
      <c r="Q11" s="508">
        <v>124622</v>
      </c>
      <c r="R11" s="509">
        <v>-2.7547303044406283E-2</v>
      </c>
      <c r="S11" s="508">
        <v>282067</v>
      </c>
      <c r="T11" s="508">
        <v>303405</v>
      </c>
      <c r="U11" s="509">
        <v>-7.0328438885318298E-2</v>
      </c>
      <c r="V11" s="508">
        <v>279902</v>
      </c>
      <c r="W11" s="508">
        <v>288687</v>
      </c>
      <c r="X11" s="509">
        <v>-3.0430881889381926E-2</v>
      </c>
      <c r="Y11" s="549">
        <v>2.0154814366773235</v>
      </c>
      <c r="Z11" s="514">
        <v>2.0090819884335134</v>
      </c>
    </row>
    <row r="12" spans="1:26" ht="14.4" thickBot="1">
      <c r="A12" s="1049"/>
      <c r="B12" s="507" t="s">
        <v>55</v>
      </c>
      <c r="C12" s="508">
        <v>151458</v>
      </c>
      <c r="D12" s="508">
        <v>147101</v>
      </c>
      <c r="E12" s="509">
        <v>2.9619105240616991E-2</v>
      </c>
      <c r="F12" s="508">
        <v>43092</v>
      </c>
      <c r="G12" s="508">
        <v>47829</v>
      </c>
      <c r="H12" s="509">
        <v>-9.9040331179828134E-2</v>
      </c>
      <c r="I12" s="508">
        <v>108366</v>
      </c>
      <c r="J12" s="508">
        <v>99272</v>
      </c>
      <c r="K12" s="509">
        <v>9.1606898219034574E-2</v>
      </c>
      <c r="L12" s="621"/>
      <c r="M12" s="511">
        <v>0.65224480965392351</v>
      </c>
      <c r="N12" s="511">
        <v>0.6225549232137656</v>
      </c>
      <c r="O12" s="512">
        <v>3</v>
      </c>
      <c r="P12" s="508">
        <v>162799</v>
      </c>
      <c r="Q12" s="508">
        <v>158180</v>
      </c>
      <c r="R12" s="509">
        <v>2.9200910355291439E-2</v>
      </c>
      <c r="S12" s="508">
        <v>249598</v>
      </c>
      <c r="T12" s="508">
        <v>254082</v>
      </c>
      <c r="U12" s="509">
        <v>-1.7647845970985745E-2</v>
      </c>
      <c r="V12" s="508">
        <v>359759</v>
      </c>
      <c r="W12" s="508">
        <v>353367</v>
      </c>
      <c r="X12" s="509">
        <v>1.80888424782167E-2</v>
      </c>
      <c r="Y12" s="549">
        <v>2.3753053651837472</v>
      </c>
      <c r="Z12" s="514">
        <v>2.4022066471336019</v>
      </c>
    </row>
    <row r="13" spans="1:26" ht="14.4" thickBot="1">
      <c r="A13" s="622" t="s">
        <v>57</v>
      </c>
      <c r="B13" s="623"/>
      <c r="C13" s="624">
        <v>290334</v>
      </c>
      <c r="D13" s="624">
        <v>290792</v>
      </c>
      <c r="E13" s="625">
        <v>-1.5750089410987923E-3</v>
      </c>
      <c r="F13" s="624">
        <v>71864</v>
      </c>
      <c r="G13" s="624">
        <v>77435</v>
      </c>
      <c r="H13" s="625">
        <v>-7.1944211273971714E-2</v>
      </c>
      <c r="I13" s="624">
        <v>218470</v>
      </c>
      <c r="J13" s="624">
        <v>213357</v>
      </c>
      <c r="K13" s="625">
        <v>2.3964528935071266E-2</v>
      </c>
      <c r="L13" s="621"/>
      <c r="M13" s="626">
        <v>0.53414838291029121</v>
      </c>
      <c r="N13" s="626">
        <v>0.50727999038542604</v>
      </c>
      <c r="O13" s="627">
        <v>2.7</v>
      </c>
      <c r="P13" s="624">
        <v>283988</v>
      </c>
      <c r="Q13" s="624">
        <v>282802</v>
      </c>
      <c r="R13" s="625">
        <v>4.1937468617619395E-3</v>
      </c>
      <c r="S13" s="624">
        <v>531665</v>
      </c>
      <c r="T13" s="624">
        <v>557487</v>
      </c>
      <c r="U13" s="625">
        <v>-4.6318568863489194E-2</v>
      </c>
      <c r="V13" s="624">
        <v>639661</v>
      </c>
      <c r="W13" s="624">
        <v>642054</v>
      </c>
      <c r="X13" s="625">
        <v>-3.7271008357552481E-3</v>
      </c>
      <c r="Y13" s="628">
        <v>2.2031901189664316</v>
      </c>
      <c r="Z13" s="629">
        <v>2.207949324603153</v>
      </c>
    </row>
    <row r="14" spans="1:26" ht="13.8">
      <c r="A14" s="1049" t="s">
        <v>59</v>
      </c>
      <c r="B14" s="507" t="s">
        <v>54</v>
      </c>
      <c r="C14" s="508">
        <v>22553</v>
      </c>
      <c r="D14" s="508">
        <v>18966</v>
      </c>
      <c r="E14" s="509">
        <v>0.18912791310766636</v>
      </c>
      <c r="F14" s="508">
        <v>4887</v>
      </c>
      <c r="G14" s="508">
        <v>4587</v>
      </c>
      <c r="H14" s="509">
        <v>6.540222367560497E-2</v>
      </c>
      <c r="I14" s="508">
        <v>17666</v>
      </c>
      <c r="J14" s="508">
        <v>14379</v>
      </c>
      <c r="K14" s="509">
        <v>0.22859725989289936</v>
      </c>
      <c r="L14" s="621"/>
      <c r="M14" s="511">
        <v>0.36956272236887411</v>
      </c>
      <c r="N14" s="511">
        <v>0.37677698923304814</v>
      </c>
      <c r="O14" s="512">
        <v>-0.70000000000000007</v>
      </c>
      <c r="P14" s="508">
        <v>19320</v>
      </c>
      <c r="Q14" s="508">
        <v>17042</v>
      </c>
      <c r="R14" s="509">
        <v>0.13366975707076634</v>
      </c>
      <c r="S14" s="508">
        <v>52278</v>
      </c>
      <c r="T14" s="508">
        <v>45231</v>
      </c>
      <c r="U14" s="509">
        <v>0.15580022550905354</v>
      </c>
      <c r="V14" s="508">
        <v>47167</v>
      </c>
      <c r="W14" s="508">
        <v>39850</v>
      </c>
      <c r="X14" s="509">
        <v>0.18361355081555836</v>
      </c>
      <c r="Y14" s="549">
        <v>2.0913847381723052</v>
      </c>
      <c r="Z14" s="514">
        <v>2.1011283349151113</v>
      </c>
    </row>
    <row r="15" spans="1:26" ht="13.8">
      <c r="A15" s="1049"/>
      <c r="B15" s="507" t="s">
        <v>55</v>
      </c>
      <c r="C15" s="508">
        <v>92919</v>
      </c>
      <c r="D15" s="508">
        <v>89461</v>
      </c>
      <c r="E15" s="509">
        <v>3.8653715026659659E-2</v>
      </c>
      <c r="F15" s="508">
        <v>56660</v>
      </c>
      <c r="G15" s="508">
        <v>55678</v>
      </c>
      <c r="H15" s="509">
        <v>1.7637127770394053E-2</v>
      </c>
      <c r="I15" s="508">
        <v>36259</v>
      </c>
      <c r="J15" s="508">
        <v>33783</v>
      </c>
      <c r="K15" s="509">
        <v>7.3291300358168304E-2</v>
      </c>
      <c r="L15" s="621"/>
      <c r="M15" s="511">
        <v>0.67833901623121684</v>
      </c>
      <c r="N15" s="511">
        <v>0.64983109456044685</v>
      </c>
      <c r="O15" s="512">
        <v>2.9000000000000004</v>
      </c>
      <c r="P15" s="508">
        <v>126129</v>
      </c>
      <c r="Q15" s="508">
        <v>122152</v>
      </c>
      <c r="R15" s="509">
        <v>3.2557796843277226E-2</v>
      </c>
      <c r="S15" s="508">
        <v>185938</v>
      </c>
      <c r="T15" s="508">
        <v>187975</v>
      </c>
      <c r="U15" s="509">
        <v>-1.0836547413219842E-2</v>
      </c>
      <c r="V15" s="508">
        <v>244072</v>
      </c>
      <c r="W15" s="508">
        <v>236663</v>
      </c>
      <c r="X15" s="509">
        <v>3.13061188271931E-2</v>
      </c>
      <c r="Y15" s="549">
        <v>2.62671789407979</v>
      </c>
      <c r="Z15" s="514">
        <v>2.6454320877253776</v>
      </c>
    </row>
    <row r="16" spans="1:26" ht="14.4" thickBot="1">
      <c r="A16" s="1049"/>
      <c r="B16" s="507" t="s">
        <v>56</v>
      </c>
      <c r="C16" s="508">
        <v>294814</v>
      </c>
      <c r="D16" s="508">
        <v>309387</v>
      </c>
      <c r="E16" s="509">
        <v>-4.7102819446195217E-2</v>
      </c>
      <c r="F16" s="508">
        <v>189211</v>
      </c>
      <c r="G16" s="508">
        <v>186929</v>
      </c>
      <c r="H16" s="509">
        <v>1.2207843619770073E-2</v>
      </c>
      <c r="I16" s="508">
        <v>105603</v>
      </c>
      <c r="J16" s="508">
        <v>122458</v>
      </c>
      <c r="K16" s="509">
        <v>-0.1376390272583253</v>
      </c>
      <c r="L16" s="621"/>
      <c r="M16" s="511">
        <v>0.72298472048927165</v>
      </c>
      <c r="N16" s="511">
        <v>0.73081999311082502</v>
      </c>
      <c r="O16" s="512">
        <v>-0.8</v>
      </c>
      <c r="P16" s="508">
        <v>388806</v>
      </c>
      <c r="Q16" s="508">
        <v>403113</v>
      </c>
      <c r="R16" s="509">
        <v>-3.5491289043022678E-2</v>
      </c>
      <c r="S16" s="508">
        <v>537779</v>
      </c>
      <c r="T16" s="508">
        <v>551590</v>
      </c>
      <c r="U16" s="509">
        <v>-2.503852499138853E-2</v>
      </c>
      <c r="V16" s="508">
        <v>917501</v>
      </c>
      <c r="W16" s="508">
        <v>961188</v>
      </c>
      <c r="X16" s="509">
        <v>-4.5451045997245074E-2</v>
      </c>
      <c r="Y16" s="549">
        <v>3.1121351089161302</v>
      </c>
      <c r="Z16" s="514">
        <v>3.1067497987956831</v>
      </c>
    </row>
    <row r="17" spans="1:26" ht="14.4" thickBot="1">
      <c r="A17" s="622" t="s">
        <v>57</v>
      </c>
      <c r="B17" s="623"/>
      <c r="C17" s="624">
        <v>410286</v>
      </c>
      <c r="D17" s="624">
        <v>417814</v>
      </c>
      <c r="E17" s="625">
        <v>-1.8017586773061697E-2</v>
      </c>
      <c r="F17" s="624">
        <v>250758</v>
      </c>
      <c r="G17" s="624">
        <v>247194</v>
      </c>
      <c r="H17" s="625">
        <v>1.4417825675380471E-2</v>
      </c>
      <c r="I17" s="624">
        <v>159528</v>
      </c>
      <c r="J17" s="624">
        <v>170620</v>
      </c>
      <c r="K17" s="625">
        <v>-6.5009963661938813E-2</v>
      </c>
      <c r="L17" s="621"/>
      <c r="M17" s="626">
        <v>0.68847737420988542</v>
      </c>
      <c r="N17" s="626">
        <v>0.69101651894250227</v>
      </c>
      <c r="O17" s="627">
        <v>-0.3</v>
      </c>
      <c r="P17" s="624">
        <v>534255</v>
      </c>
      <c r="Q17" s="624">
        <v>542307</v>
      </c>
      <c r="R17" s="625">
        <v>-1.4847678528951313E-2</v>
      </c>
      <c r="S17" s="624">
        <v>775995</v>
      </c>
      <c r="T17" s="624">
        <v>784796</v>
      </c>
      <c r="U17" s="625">
        <v>-1.1214379278181846E-2</v>
      </c>
      <c r="V17" s="624">
        <v>1208740</v>
      </c>
      <c r="W17" s="624">
        <v>1237701</v>
      </c>
      <c r="X17" s="625">
        <v>-2.3399027713478456E-2</v>
      </c>
      <c r="Y17" s="628">
        <v>2.9460912631676441</v>
      </c>
      <c r="Z17" s="629">
        <v>2.9623253409411845</v>
      </c>
    </row>
    <row r="18" spans="1:26" ht="13.8">
      <c r="A18" s="1049" t="s">
        <v>60</v>
      </c>
      <c r="B18" s="507" t="s">
        <v>54</v>
      </c>
      <c r="C18" s="508">
        <v>37950</v>
      </c>
      <c r="D18" s="508">
        <v>31978</v>
      </c>
      <c r="E18" s="509">
        <v>0.18675339295765839</v>
      </c>
      <c r="F18" s="508">
        <v>10531</v>
      </c>
      <c r="G18" s="508">
        <v>8141</v>
      </c>
      <c r="H18" s="509">
        <v>0.29357572779756785</v>
      </c>
      <c r="I18" s="508">
        <v>27419</v>
      </c>
      <c r="J18" s="508">
        <v>23837</v>
      </c>
      <c r="K18" s="509">
        <v>0.15027058774174604</v>
      </c>
      <c r="L18" s="621"/>
      <c r="M18" s="511">
        <v>0.42921569378968483</v>
      </c>
      <c r="N18" s="511">
        <v>0.35098083320508117</v>
      </c>
      <c r="O18" s="512">
        <v>7.8</v>
      </c>
      <c r="P18" s="508">
        <v>33596</v>
      </c>
      <c r="Q18" s="508">
        <v>29647</v>
      </c>
      <c r="R18" s="509">
        <v>0.13320066111242285</v>
      </c>
      <c r="S18" s="508">
        <v>78273</v>
      </c>
      <c r="T18" s="508">
        <v>84469</v>
      </c>
      <c r="U18" s="509">
        <v>-7.3352354118078819E-2</v>
      </c>
      <c r="V18" s="508">
        <v>68095</v>
      </c>
      <c r="W18" s="508">
        <v>58827</v>
      </c>
      <c r="X18" s="509">
        <v>0.15754670474442009</v>
      </c>
      <c r="Y18" s="549">
        <v>1.79433465085639</v>
      </c>
      <c r="Z18" s="514">
        <v>1.839608480830571</v>
      </c>
    </row>
    <row r="19" spans="1:26" ht="14.4" thickBot="1">
      <c r="A19" s="1049"/>
      <c r="B19" s="507" t="s">
        <v>61</v>
      </c>
      <c r="C19" s="508">
        <v>87895</v>
      </c>
      <c r="D19" s="508">
        <v>90891</v>
      </c>
      <c r="E19" s="509">
        <v>-3.2962559549350318E-2</v>
      </c>
      <c r="F19" s="508">
        <v>40433</v>
      </c>
      <c r="G19" s="508">
        <v>40783</v>
      </c>
      <c r="H19" s="509">
        <v>-8.5820072088860552E-3</v>
      </c>
      <c r="I19" s="508">
        <v>47462</v>
      </c>
      <c r="J19" s="508">
        <v>50108</v>
      </c>
      <c r="K19" s="509">
        <v>-5.2805939171389801E-2</v>
      </c>
      <c r="L19" s="621"/>
      <c r="M19" s="511">
        <v>0.61564967772802293</v>
      </c>
      <c r="N19" s="511">
        <v>0.55817002779163405</v>
      </c>
      <c r="O19" s="512">
        <v>5.7</v>
      </c>
      <c r="P19" s="508">
        <v>114525</v>
      </c>
      <c r="Q19" s="508">
        <v>117492</v>
      </c>
      <c r="R19" s="509">
        <v>-2.525278316821571E-2</v>
      </c>
      <c r="S19" s="508">
        <v>186023</v>
      </c>
      <c r="T19" s="508">
        <v>210495</v>
      </c>
      <c r="U19" s="509">
        <v>-0.11625929356991853</v>
      </c>
      <c r="V19" s="508">
        <v>210353</v>
      </c>
      <c r="W19" s="508">
        <v>217577</v>
      </c>
      <c r="X19" s="509">
        <v>-3.320203881844129E-2</v>
      </c>
      <c r="Y19" s="549">
        <v>2.3932305591899428</v>
      </c>
      <c r="Z19" s="514">
        <v>2.3938233708507992</v>
      </c>
    </row>
    <row r="20" spans="1:26" ht="14.4" thickBot="1">
      <c r="A20" s="622" t="s">
        <v>57</v>
      </c>
      <c r="B20" s="623"/>
      <c r="C20" s="624">
        <v>125845</v>
      </c>
      <c r="D20" s="624">
        <v>122869</v>
      </c>
      <c r="E20" s="625">
        <v>2.4220918213707282E-2</v>
      </c>
      <c r="F20" s="624">
        <v>50964</v>
      </c>
      <c r="G20" s="624">
        <v>48924</v>
      </c>
      <c r="H20" s="625">
        <v>4.1697326465538385E-2</v>
      </c>
      <c r="I20" s="624">
        <v>74881</v>
      </c>
      <c r="J20" s="624">
        <v>73945</v>
      </c>
      <c r="K20" s="625">
        <v>1.2658056663736561E-2</v>
      </c>
      <c r="L20" s="621"/>
      <c r="M20" s="626">
        <v>0.56043602627357203</v>
      </c>
      <c r="N20" s="626">
        <v>0.49883714622801428</v>
      </c>
      <c r="O20" s="627">
        <v>6.2</v>
      </c>
      <c r="P20" s="624">
        <v>148121</v>
      </c>
      <c r="Q20" s="624">
        <v>147139</v>
      </c>
      <c r="R20" s="625">
        <v>6.6739613562685624E-3</v>
      </c>
      <c r="S20" s="624">
        <v>264296</v>
      </c>
      <c r="T20" s="624">
        <v>294964</v>
      </c>
      <c r="U20" s="625">
        <v>-0.10397201014361075</v>
      </c>
      <c r="V20" s="624">
        <v>278448</v>
      </c>
      <c r="W20" s="624">
        <v>276404</v>
      </c>
      <c r="X20" s="625">
        <v>7.394972576373714E-3</v>
      </c>
      <c r="Y20" s="628">
        <v>2.2126266438873219</v>
      </c>
      <c r="Z20" s="629">
        <v>2.2495828890932619</v>
      </c>
    </row>
    <row r="21" spans="1:26" ht="13.8">
      <c r="A21" s="1048" t="s">
        <v>62</v>
      </c>
      <c r="B21" s="507" t="s">
        <v>54</v>
      </c>
      <c r="C21" s="508">
        <v>23164</v>
      </c>
      <c r="D21" s="508">
        <v>24613</v>
      </c>
      <c r="E21" s="509">
        <v>-5.8871328159915491E-2</v>
      </c>
      <c r="F21" s="508">
        <v>12071</v>
      </c>
      <c r="G21" s="508">
        <v>11043</v>
      </c>
      <c r="H21" s="509">
        <v>9.3090645657882817E-2</v>
      </c>
      <c r="I21" s="508">
        <v>11093</v>
      </c>
      <c r="J21" s="508">
        <v>13570</v>
      </c>
      <c r="K21" s="509">
        <v>-0.18253500368459838</v>
      </c>
      <c r="L21" s="621"/>
      <c r="M21" s="511">
        <v>0.56992052170368857</v>
      </c>
      <c r="N21" s="511">
        <v>0.53235441407926742</v>
      </c>
      <c r="O21" s="512">
        <v>3.8</v>
      </c>
      <c r="P21" s="508">
        <v>27966</v>
      </c>
      <c r="Q21" s="508">
        <v>29765</v>
      </c>
      <c r="R21" s="509">
        <v>-6.0440114228120276E-2</v>
      </c>
      <c r="S21" s="508">
        <v>49070</v>
      </c>
      <c r="T21" s="508">
        <v>55912</v>
      </c>
      <c r="U21" s="509">
        <v>-0.12237086850765488</v>
      </c>
      <c r="V21" s="508">
        <v>50805</v>
      </c>
      <c r="W21" s="508">
        <v>53714</v>
      </c>
      <c r="X21" s="509">
        <v>-5.4157202963845553E-2</v>
      </c>
      <c r="Y21" s="549">
        <v>2.1932740459333449</v>
      </c>
      <c r="Z21" s="514">
        <v>2.1823426644456183</v>
      </c>
    </row>
    <row r="22" spans="1:26" ht="14.4" thickBot="1">
      <c r="A22" s="1050"/>
      <c r="B22" s="507" t="s">
        <v>55</v>
      </c>
      <c r="C22" s="508">
        <v>83275</v>
      </c>
      <c r="D22" s="508">
        <v>70891</v>
      </c>
      <c r="E22" s="509">
        <v>0.17469072237660635</v>
      </c>
      <c r="F22" s="508">
        <v>45930</v>
      </c>
      <c r="G22" s="508">
        <v>43257</v>
      </c>
      <c r="H22" s="509">
        <v>6.1793466953325472E-2</v>
      </c>
      <c r="I22" s="508">
        <v>37345</v>
      </c>
      <c r="J22" s="508">
        <v>27634</v>
      </c>
      <c r="K22" s="509">
        <v>0.35141492364478538</v>
      </c>
      <c r="L22" s="621"/>
      <c r="M22" s="511">
        <v>0.72174126754938406</v>
      </c>
      <c r="N22" s="511">
        <v>0.69302282279087091</v>
      </c>
      <c r="O22" s="512">
        <v>2.9000000000000004</v>
      </c>
      <c r="P22" s="508">
        <v>117467</v>
      </c>
      <c r="Q22" s="508">
        <v>104214</v>
      </c>
      <c r="R22" s="509">
        <v>0.12717101349146948</v>
      </c>
      <c r="S22" s="508">
        <v>162755</v>
      </c>
      <c r="T22" s="508">
        <v>150376</v>
      </c>
      <c r="U22" s="509">
        <v>8.2320317071873178E-2</v>
      </c>
      <c r="V22" s="508">
        <v>267580</v>
      </c>
      <c r="W22" s="508">
        <v>238924</v>
      </c>
      <c r="X22" s="509">
        <v>0.11993772078150375</v>
      </c>
      <c r="Y22" s="549">
        <v>3.2132092464725308</v>
      </c>
      <c r="Z22" s="514">
        <v>3.3703008844564191</v>
      </c>
    </row>
    <row r="23" spans="1:26" ht="14.4" thickBot="1">
      <c r="A23" s="622" t="s">
        <v>57</v>
      </c>
      <c r="B23" s="623"/>
      <c r="C23" s="624">
        <v>106439</v>
      </c>
      <c r="D23" s="624">
        <v>95504</v>
      </c>
      <c r="E23" s="625">
        <v>0.11449782208075054</v>
      </c>
      <c r="F23" s="624">
        <v>58001</v>
      </c>
      <c r="G23" s="624">
        <v>54300</v>
      </c>
      <c r="H23" s="625">
        <v>6.8158379373848985E-2</v>
      </c>
      <c r="I23" s="624">
        <v>48438</v>
      </c>
      <c r="J23" s="624">
        <v>41204</v>
      </c>
      <c r="K23" s="625">
        <v>0.17556547907970099</v>
      </c>
      <c r="L23" s="630"/>
      <c r="M23" s="626">
        <v>0.68657146229198629</v>
      </c>
      <c r="N23" s="626">
        <v>0.64947549057628173</v>
      </c>
      <c r="O23" s="627">
        <v>3.6999999999999997</v>
      </c>
      <c r="P23" s="624">
        <v>145433</v>
      </c>
      <c r="Q23" s="624">
        <v>133979</v>
      </c>
      <c r="R23" s="625">
        <v>8.5491009785115576E-2</v>
      </c>
      <c r="S23" s="624">
        <v>211825</v>
      </c>
      <c r="T23" s="624">
        <v>206288</v>
      </c>
      <c r="U23" s="625">
        <v>2.6841115333902116E-2</v>
      </c>
      <c r="V23" s="624">
        <v>318385</v>
      </c>
      <c r="W23" s="624">
        <v>292638</v>
      </c>
      <c r="X23" s="625">
        <v>8.798242196843882E-2</v>
      </c>
      <c r="Y23" s="628">
        <v>2.9912438110091224</v>
      </c>
      <c r="Z23" s="629">
        <v>3.0641439102027141</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53" t="s">
        <v>63</v>
      </c>
      <c r="B25" s="1054"/>
      <c r="C25" s="632">
        <v>2213682</v>
      </c>
      <c r="D25" s="632">
        <v>2131071</v>
      </c>
      <c r="E25" s="633">
        <v>3.8765015337358537E-2</v>
      </c>
      <c r="F25" s="632">
        <v>1481165</v>
      </c>
      <c r="G25" s="632">
        <v>1405828</v>
      </c>
      <c r="H25" s="633">
        <v>5.3589059259027419E-2</v>
      </c>
      <c r="I25" s="632">
        <v>732517</v>
      </c>
      <c r="J25" s="632">
        <v>725243</v>
      </c>
      <c r="K25" s="633">
        <v>1.0029741755521942E-2</v>
      </c>
      <c r="L25" s="553"/>
      <c r="M25" s="634">
        <v>0.72362923085622255</v>
      </c>
      <c r="N25" s="634">
        <v>0.70217072137125092</v>
      </c>
      <c r="O25" s="635">
        <v>2.1</v>
      </c>
      <c r="P25" s="632">
        <v>2969016</v>
      </c>
      <c r="Q25" s="632">
        <v>2868142</v>
      </c>
      <c r="R25" s="633">
        <v>3.5170504110326475E-2</v>
      </c>
      <c r="S25" s="632">
        <v>4102952</v>
      </c>
      <c r="T25" s="632">
        <v>4084679</v>
      </c>
      <c r="U25" s="633">
        <v>4.4735461464658543E-3</v>
      </c>
      <c r="V25" s="632">
        <v>5822347</v>
      </c>
      <c r="W25" s="632">
        <v>5618660</v>
      </c>
      <c r="X25" s="633">
        <v>3.62518821213599E-2</v>
      </c>
      <c r="Y25" s="636">
        <v>2.6301641337825399</v>
      </c>
      <c r="Z25" s="637">
        <v>2.6365428462965337</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46" t="s">
        <v>64</v>
      </c>
      <c r="B27" s="1047"/>
      <c r="C27" s="551">
        <v>100689</v>
      </c>
      <c r="D27" s="551">
        <v>107277</v>
      </c>
      <c r="E27" s="552">
        <v>-6.1411113286165719E-2</v>
      </c>
      <c r="F27" s="551">
        <v>21762</v>
      </c>
      <c r="G27" s="551">
        <v>24301</v>
      </c>
      <c r="H27" s="552">
        <v>-0.10448129706596436</v>
      </c>
      <c r="I27" s="551">
        <v>78927</v>
      </c>
      <c r="J27" s="551">
        <v>82976</v>
      </c>
      <c r="K27" s="552">
        <v>-4.8797242576166605E-2</v>
      </c>
      <c r="L27" s="553"/>
      <c r="M27" s="554">
        <v>0.44520468084204279</v>
      </c>
      <c r="N27" s="554">
        <v>0.44475415874406427</v>
      </c>
      <c r="O27" s="555">
        <v>0</v>
      </c>
      <c r="P27" s="551">
        <v>84003</v>
      </c>
      <c r="Q27" s="551">
        <v>89352</v>
      </c>
      <c r="R27" s="552">
        <v>-5.9864356701584742E-2</v>
      </c>
      <c r="S27" s="551">
        <v>188684</v>
      </c>
      <c r="T27" s="551">
        <v>200902</v>
      </c>
      <c r="U27" s="552">
        <v>-6.0815721097848705E-2</v>
      </c>
      <c r="V27" s="551">
        <v>207091</v>
      </c>
      <c r="W27" s="551">
        <v>220010</v>
      </c>
      <c r="X27" s="552">
        <v>-5.8720058179173674E-2</v>
      </c>
      <c r="Y27" s="641">
        <v>2.0567390678227015</v>
      </c>
      <c r="Z27" s="557">
        <v>2.050858991209672</v>
      </c>
    </row>
    <row r="28" spans="1:26">
      <c r="O28" s="558"/>
    </row>
    <row r="30" spans="1:26" ht="23.4" thickBot="1">
      <c r="A30" s="1052" t="s">
        <v>65</v>
      </c>
      <c r="B30" s="1052"/>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row>
    <row r="31" spans="1:26" ht="13.8">
      <c r="A31" s="494"/>
      <c r="B31" s="495"/>
      <c r="C31" s="1034" t="s">
        <v>40</v>
      </c>
      <c r="D31" s="1034"/>
      <c r="E31" s="496" t="s">
        <v>41</v>
      </c>
      <c r="F31" s="1034" t="s">
        <v>42</v>
      </c>
      <c r="G31" s="1034"/>
      <c r="H31" s="496" t="s">
        <v>41</v>
      </c>
      <c r="I31" s="1034" t="s">
        <v>43</v>
      </c>
      <c r="J31" s="1034"/>
      <c r="K31" s="497" t="s">
        <v>41</v>
      </c>
      <c r="L31" s="498"/>
      <c r="M31" s="1035" t="s">
        <v>44</v>
      </c>
      <c r="N31" s="1035"/>
      <c r="O31" s="496" t="s">
        <v>45</v>
      </c>
      <c r="P31" s="1034" t="s">
        <v>46</v>
      </c>
      <c r="Q31" s="1034"/>
      <c r="R31" s="496" t="s">
        <v>41</v>
      </c>
      <c r="S31" s="1034" t="s">
        <v>47</v>
      </c>
      <c r="T31" s="1034"/>
      <c r="U31" s="496" t="s">
        <v>41</v>
      </c>
      <c r="V31" s="1034" t="s">
        <v>48</v>
      </c>
      <c r="W31" s="1034"/>
      <c r="X31" s="496" t="s">
        <v>41</v>
      </c>
      <c r="Y31" s="1034" t="s">
        <v>49</v>
      </c>
      <c r="Z31" s="1037"/>
    </row>
    <row r="32" spans="1:26" ht="28.5" customHeight="1" thickBot="1">
      <c r="A32" s="1038" t="s">
        <v>51</v>
      </c>
      <c r="B32" s="1039"/>
      <c r="C32" s="501">
        <v>2015</v>
      </c>
      <c r="D32" s="501">
        <v>2014</v>
      </c>
      <c r="E32" s="502" t="s">
        <v>52</v>
      </c>
      <c r="F32" s="501">
        <v>2015</v>
      </c>
      <c r="G32" s="501">
        <v>2014</v>
      </c>
      <c r="H32" s="502" t="s">
        <v>52</v>
      </c>
      <c r="I32" s="501">
        <v>2015</v>
      </c>
      <c r="J32" s="501">
        <v>2014</v>
      </c>
      <c r="K32" s="502" t="s">
        <v>52</v>
      </c>
      <c r="L32" s="503"/>
      <c r="M32" s="504">
        <v>2015</v>
      </c>
      <c r="N32" s="620">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3.8">
      <c r="A33" s="1040" t="s">
        <v>54</v>
      </c>
      <c r="B33" s="1041"/>
      <c r="C33" s="508">
        <f>C7+C11+C14+C18+C21</f>
        <v>350451</v>
      </c>
      <c r="D33" s="508">
        <f>D7+D11+D14+D18+D21</f>
        <v>335247</v>
      </c>
      <c r="E33" s="509">
        <f>(C33-D33)/D33</f>
        <v>4.5351636256252853E-2</v>
      </c>
      <c r="F33" s="508">
        <f>F7+F11+F14+F18+F21</f>
        <v>155568</v>
      </c>
      <c r="G33" s="508">
        <f>G7+G11+G14+G18+G21</f>
        <v>142741</v>
      </c>
      <c r="H33" s="509">
        <f>(F33-G33)/G33</f>
        <v>8.9862057853034513E-2</v>
      </c>
      <c r="I33" s="508">
        <f>I7+I11+I14+I18+I21</f>
        <v>194883</v>
      </c>
      <c r="J33" s="508">
        <f>J7+J11+J14+J18+J21</f>
        <v>192506</v>
      </c>
      <c r="K33" s="509">
        <f>(I33-J33)/J33</f>
        <v>1.2347667085701225E-2</v>
      </c>
      <c r="L33" s="643"/>
      <c r="M33" s="511">
        <f t="shared" ref="M33:N35" si="0">P33/S33</f>
        <v>0.50078364760123895</v>
      </c>
      <c r="N33" s="511">
        <f t="shared" si="0"/>
        <v>0.46652050891831209</v>
      </c>
      <c r="O33" s="512">
        <f>ROUND(+M33-N33,3)*100</f>
        <v>3.4000000000000004</v>
      </c>
      <c r="P33" s="508">
        <f>P7+P11+P14+P18+P21</f>
        <v>350834</v>
      </c>
      <c r="Q33" s="508">
        <f>Q7+Q11+Q14+Q18+Q21</f>
        <v>335362</v>
      </c>
      <c r="R33" s="509">
        <f>(P33-Q33)/Q33</f>
        <v>4.6135221044721821E-2</v>
      </c>
      <c r="S33" s="508">
        <f>S7+S11+S14+S18+S21</f>
        <v>700570</v>
      </c>
      <c r="T33" s="508">
        <f>T7+T11+T14+T18+T21</f>
        <v>718858</v>
      </c>
      <c r="U33" s="509">
        <f>(S33-T33)/T33</f>
        <v>-2.5440351223746552E-2</v>
      </c>
      <c r="V33" s="508">
        <f>V7+V11+V14+V18+V21</f>
        <v>729196</v>
      </c>
      <c r="W33" s="508">
        <f>W7+W11+W14+W18+W21</f>
        <v>696283</v>
      </c>
      <c r="X33" s="509">
        <f>(V33-W33)/W33</f>
        <v>4.7269572860460476E-2</v>
      </c>
      <c r="Y33" s="644">
        <f t="shared" ref="Y33:Z35" si="1">V33/C33</f>
        <v>2.0807359659410301</v>
      </c>
      <c r="Z33" s="645">
        <f t="shared" si="1"/>
        <v>2.0769253714425484</v>
      </c>
    </row>
    <row r="34" spans="1:26" ht="13.8">
      <c r="A34" s="1042" t="s">
        <v>55</v>
      </c>
      <c r="B34" s="1043"/>
      <c r="C34" s="646">
        <f>C8+C12+C19+C15+C22</f>
        <v>624180</v>
      </c>
      <c r="D34" s="646">
        <f>D8+D12+D19+D15+D22</f>
        <v>564029</v>
      </c>
      <c r="E34" s="565">
        <f>(C34-D34)/D34</f>
        <v>0.10664522568875005</v>
      </c>
      <c r="F34" s="646">
        <f>F8+F12+F19+F15+F22</f>
        <v>352473</v>
      </c>
      <c r="G34" s="646">
        <f>G8+G12+G19+G15+G22</f>
        <v>319507</v>
      </c>
      <c r="H34" s="565">
        <f>(F34-G34)/G34</f>
        <v>0.1031777081566288</v>
      </c>
      <c r="I34" s="646">
        <f>I8+I12+I19+I15+I22</f>
        <v>271707</v>
      </c>
      <c r="J34" s="646">
        <f>J8+J12+J19+J15+J22</f>
        <v>244522</v>
      </c>
      <c r="K34" s="565">
        <f>(I34-J34)/J34</f>
        <v>0.11117609049492479</v>
      </c>
      <c r="L34" s="643"/>
      <c r="M34" s="647">
        <f t="shared" si="0"/>
        <v>0.70918129307647693</v>
      </c>
      <c r="N34" s="648">
        <f t="shared" si="0"/>
        <v>0.65452151213201715</v>
      </c>
      <c r="O34" s="568">
        <f>ROUND(+M34-N34,3)*100</f>
        <v>5.5</v>
      </c>
      <c r="P34" s="646">
        <f>P8+P12+P19+P15+P22</f>
        <v>775216</v>
      </c>
      <c r="Q34" s="646">
        <f>Q8+Q12+Q19+Q15+Q22</f>
        <v>705800</v>
      </c>
      <c r="R34" s="565">
        <f>(P34-Q34)/Q34</f>
        <v>9.8350807594219325E-2</v>
      </c>
      <c r="S34" s="646">
        <f>S8+S12+S19+S15+S22</f>
        <v>1093114</v>
      </c>
      <c r="T34" s="646">
        <f>T8+T12+T19+T15+T22</f>
        <v>1078345</v>
      </c>
      <c r="U34" s="565">
        <f>(S34-T34)/T34</f>
        <v>1.3695987833207369E-2</v>
      </c>
      <c r="V34" s="646">
        <f>V8+V12+V19+V15+V22</f>
        <v>1538882</v>
      </c>
      <c r="W34" s="646">
        <f>W8+W12+W19+W15+W22</f>
        <v>1414657</v>
      </c>
      <c r="X34" s="565">
        <f>(V34-W34)/W34</f>
        <v>8.7812805506917932E-2</v>
      </c>
      <c r="Y34" s="649">
        <f t="shared" si="1"/>
        <v>2.4654458649748472</v>
      </c>
      <c r="Z34" s="650">
        <f t="shared" si="1"/>
        <v>2.508128128163623</v>
      </c>
    </row>
    <row r="35" spans="1:26" ht="14.4" thickBot="1">
      <c r="A35" s="1044" t="s">
        <v>56</v>
      </c>
      <c r="B35" s="1045"/>
      <c r="C35" s="651">
        <f>C9+C16</f>
        <v>1239051</v>
      </c>
      <c r="D35" s="652">
        <f>D9+D16</f>
        <v>1231795</v>
      </c>
      <c r="E35" s="653">
        <f>(C35-D35)/D35</f>
        <v>5.8905905609293752E-3</v>
      </c>
      <c r="F35" s="654">
        <f>F9+F16</f>
        <v>973124</v>
      </c>
      <c r="G35" s="652">
        <f>G9+G16</f>
        <v>943580</v>
      </c>
      <c r="H35" s="653">
        <f>(F35-G35)/G35</f>
        <v>3.1310540706670338E-2</v>
      </c>
      <c r="I35" s="654">
        <f>I9+I16</f>
        <v>265927</v>
      </c>
      <c r="J35" s="652">
        <f>J9+J16</f>
        <v>288215</v>
      </c>
      <c r="K35" s="575">
        <f>(I35-J35)/J35</f>
        <v>-7.7331159030584809E-2</v>
      </c>
      <c r="L35" s="655"/>
      <c r="M35" s="656">
        <f t="shared" si="0"/>
        <v>0.7980736752945089</v>
      </c>
      <c r="N35" s="657">
        <f t="shared" si="0"/>
        <v>0.79868816109983232</v>
      </c>
      <c r="O35" s="658">
        <f>ROUND(+M35-N35,3)*100</f>
        <v>-0.1</v>
      </c>
      <c r="P35" s="654">
        <f>P9+P16</f>
        <v>1842966</v>
      </c>
      <c r="Q35" s="652">
        <f>Q9+Q16</f>
        <v>1826980</v>
      </c>
      <c r="R35" s="653">
        <f>(P35-Q35)/Q35</f>
        <v>8.7499589486474943E-3</v>
      </c>
      <c r="S35" s="654">
        <f>S9+S16</f>
        <v>2309268</v>
      </c>
      <c r="T35" s="652">
        <f>T9+T16</f>
        <v>2287476</v>
      </c>
      <c r="U35" s="653">
        <f>(S35-T35)/T35</f>
        <v>9.5266573288637791E-3</v>
      </c>
      <c r="V35" s="654">
        <f>V9+V16</f>
        <v>3554269</v>
      </c>
      <c r="W35" s="652">
        <f>W9+W16</f>
        <v>3507720</v>
      </c>
      <c r="X35" s="575">
        <f>(V35-W35)/W35</f>
        <v>1.327044347895499E-2</v>
      </c>
      <c r="Y35" s="659">
        <f t="shared" si="1"/>
        <v>2.8685413271931504</v>
      </c>
      <c r="Z35" s="660">
        <f t="shared" si="1"/>
        <v>2.8476491624012112</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53" t="s">
        <v>63</v>
      </c>
      <c r="B37" s="1054"/>
      <c r="C37" s="632">
        <f>SUM(C33:C35)</f>
        <v>2213682</v>
      </c>
      <c r="D37" s="632">
        <f>SUM(D33:D35)</f>
        <v>2131071</v>
      </c>
      <c r="E37" s="633">
        <f>(C37-D37)/D37</f>
        <v>3.8765015337358537E-2</v>
      </c>
      <c r="F37" s="632">
        <f>SUM(F33:F35)</f>
        <v>1481165</v>
      </c>
      <c r="G37" s="632">
        <f>SUM(G33:G35)</f>
        <v>1405828</v>
      </c>
      <c r="H37" s="633">
        <f>(F37-G37)/G37</f>
        <v>5.3589059259027419E-2</v>
      </c>
      <c r="I37" s="632">
        <f>SUM(I33:I35)</f>
        <v>732517</v>
      </c>
      <c r="J37" s="632">
        <f>SUM(J33:J35)</f>
        <v>725243</v>
      </c>
      <c r="K37" s="633">
        <f>(I37-J37)/J37</f>
        <v>1.0029741755521942E-2</v>
      </c>
      <c r="L37" s="542"/>
      <c r="M37" s="634">
        <f>P37/S37</f>
        <v>0.72362923085622255</v>
      </c>
      <c r="N37" s="634">
        <f>Q37/T37</f>
        <v>0.70217072137125092</v>
      </c>
      <c r="O37" s="635">
        <f>ROUND(+M37-N37,3)*100</f>
        <v>2.1</v>
      </c>
      <c r="P37" s="632">
        <f>SUM(P33:P35)</f>
        <v>2969016</v>
      </c>
      <c r="Q37" s="632">
        <f>SUM(Q33:Q35)</f>
        <v>2868142</v>
      </c>
      <c r="R37" s="633">
        <f>(P37-Q37)/Q37</f>
        <v>3.5170504110326475E-2</v>
      </c>
      <c r="S37" s="632">
        <f>SUM(S33:S35)</f>
        <v>4102952</v>
      </c>
      <c r="T37" s="632">
        <f>SUM(T33:T35)</f>
        <v>4084679</v>
      </c>
      <c r="U37" s="633">
        <f>(S37-T37)/T37</f>
        <v>4.4735461464658543E-3</v>
      </c>
      <c r="V37" s="632">
        <f>SUM(V33:V35)</f>
        <v>5822347</v>
      </c>
      <c r="W37" s="632">
        <f>SUM(W33:W35)</f>
        <v>5618660</v>
      </c>
      <c r="X37" s="633">
        <f>(V37-W37)/W37</f>
        <v>3.62518821213599E-2</v>
      </c>
      <c r="Y37" s="663">
        <f>V37/C37</f>
        <v>2.6301641337825399</v>
      </c>
      <c r="Z37" s="664">
        <f>W37/D37</f>
        <v>2.6365428462965337</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52" t="s">
        <v>73</v>
      </c>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row>
    <row r="41" spans="1:26" ht="13.8">
      <c r="A41" s="494"/>
      <c r="B41" s="495"/>
      <c r="C41" s="1034" t="s">
        <v>40</v>
      </c>
      <c r="D41" s="1034"/>
      <c r="E41" s="496" t="s">
        <v>41</v>
      </c>
      <c r="F41" s="1034" t="s">
        <v>42</v>
      </c>
      <c r="G41" s="1034"/>
      <c r="H41" s="496" t="s">
        <v>41</v>
      </c>
      <c r="I41" s="1034" t="s">
        <v>43</v>
      </c>
      <c r="J41" s="1034"/>
      <c r="K41" s="497" t="s">
        <v>41</v>
      </c>
      <c r="L41" s="498"/>
      <c r="M41" s="1035" t="s">
        <v>44</v>
      </c>
      <c r="N41" s="1035"/>
      <c r="O41" s="496" t="s">
        <v>45</v>
      </c>
      <c r="P41" s="1034" t="s">
        <v>46</v>
      </c>
      <c r="Q41" s="1034"/>
      <c r="R41" s="496" t="s">
        <v>41</v>
      </c>
      <c r="S41" s="1034" t="s">
        <v>47</v>
      </c>
      <c r="T41" s="1034"/>
      <c r="U41" s="496" t="s">
        <v>41</v>
      </c>
      <c r="V41" s="1034" t="s">
        <v>48</v>
      </c>
      <c r="W41" s="1034"/>
      <c r="X41" s="496" t="s">
        <v>41</v>
      </c>
      <c r="Y41" s="1034" t="s">
        <v>49</v>
      </c>
      <c r="Z41" s="1037"/>
    </row>
    <row r="42" spans="1:26" ht="14.4" thickBot="1">
      <c r="A42" s="1025" t="s">
        <v>50</v>
      </c>
      <c r="B42" s="1026"/>
      <c r="C42" s="501">
        <v>2015</v>
      </c>
      <c r="D42" s="501">
        <v>2014</v>
      </c>
      <c r="E42" s="502" t="s">
        <v>52</v>
      </c>
      <c r="F42" s="501">
        <v>2015</v>
      </c>
      <c r="G42" s="501">
        <v>2014</v>
      </c>
      <c r="H42" s="502" t="s">
        <v>52</v>
      </c>
      <c r="I42" s="501">
        <v>2015</v>
      </c>
      <c r="J42" s="501">
        <v>2014</v>
      </c>
      <c r="K42" s="502" t="s">
        <v>52</v>
      </c>
      <c r="L42" s="503"/>
      <c r="M42" s="504">
        <v>2015</v>
      </c>
      <c r="N42" s="620">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3.8">
      <c r="A43" s="1027" t="s">
        <v>53</v>
      </c>
      <c r="B43" s="1028"/>
      <c r="C43" s="534">
        <f>C10</f>
        <v>1280778</v>
      </c>
      <c r="D43" s="666">
        <f>D10</f>
        <v>1204092</v>
      </c>
      <c r="E43" s="583">
        <f>(C43-D43)/D43</f>
        <v>6.3687824518392278E-2</v>
      </c>
      <c r="F43" s="534">
        <f>F10</f>
        <v>1049578</v>
      </c>
      <c r="G43" s="666">
        <f>G10</f>
        <v>977975</v>
      </c>
      <c r="H43" s="583">
        <f>(F43-G43)/G43</f>
        <v>7.3215572995219719E-2</v>
      </c>
      <c r="I43" s="534">
        <f>I10</f>
        <v>231200</v>
      </c>
      <c r="J43" s="666">
        <f>J10</f>
        <v>226117</v>
      </c>
      <c r="K43" s="583">
        <f>(I43-J43)/J43</f>
        <v>2.2479512818585068E-2</v>
      </c>
      <c r="L43" s="643"/>
      <c r="M43" s="536">
        <f t="shared" ref="M43:N47" si="2">P43/S43</f>
        <v>0.80081158310447997</v>
      </c>
      <c r="N43" s="667">
        <f t="shared" si="2"/>
        <v>0.786167689358649</v>
      </c>
      <c r="O43" s="587">
        <f>ROUND(+M43-N43,3)*100</f>
        <v>1.5</v>
      </c>
      <c r="P43" s="534">
        <f>P10</f>
        <v>1857219</v>
      </c>
      <c r="Q43" s="666">
        <f>Q10</f>
        <v>1761915</v>
      </c>
      <c r="R43" s="583">
        <f>(P43-Q43)/Q43</f>
        <v>5.4091145146048479E-2</v>
      </c>
      <c r="S43" s="534">
        <f>S10</f>
        <v>2319171</v>
      </c>
      <c r="T43" s="666">
        <f>T10</f>
        <v>2241144</v>
      </c>
      <c r="U43" s="583">
        <f>(S43-T43)/T43</f>
        <v>3.4815701266853002E-2</v>
      </c>
      <c r="V43" s="534">
        <f>V10</f>
        <v>3377113</v>
      </c>
      <c r="W43" s="666">
        <f>W10</f>
        <v>3169863</v>
      </c>
      <c r="X43" s="583">
        <f>(V43-W43)/W43</f>
        <v>6.5381374526280789E-2</v>
      </c>
      <c r="Y43" s="662">
        <f t="shared" ref="Y43:Z47" si="3">V43/C43</f>
        <v>2.6367668713859858</v>
      </c>
      <c r="Z43" s="668">
        <f t="shared" si="3"/>
        <v>2.6325754178252159</v>
      </c>
    </row>
    <row r="44" spans="1:26" s="601" customFormat="1" ht="13.8">
      <c r="A44" s="1029" t="s">
        <v>58</v>
      </c>
      <c r="B44" s="1030"/>
      <c r="C44" s="669">
        <f>C13</f>
        <v>290334</v>
      </c>
      <c r="D44" s="670">
        <f>D13</f>
        <v>290792</v>
      </c>
      <c r="E44" s="604">
        <f>(C44-D44)/D44</f>
        <v>-1.5750089410987923E-3</v>
      </c>
      <c r="F44" s="669">
        <f>F13</f>
        <v>71864</v>
      </c>
      <c r="G44" s="670">
        <f>G13</f>
        <v>77435</v>
      </c>
      <c r="H44" s="604">
        <f>(F44-G44)/G44</f>
        <v>-7.1944211273971714E-2</v>
      </c>
      <c r="I44" s="669">
        <f>I13</f>
        <v>218470</v>
      </c>
      <c r="J44" s="670">
        <f>J13</f>
        <v>213357</v>
      </c>
      <c r="K44" s="604">
        <f>(I44-J44)/J44</f>
        <v>2.3964528935071266E-2</v>
      </c>
      <c r="L44" s="643"/>
      <c r="M44" s="671">
        <f t="shared" si="2"/>
        <v>0.53414838291029121</v>
      </c>
      <c r="N44" s="672">
        <f t="shared" si="2"/>
        <v>0.50727999038542604</v>
      </c>
      <c r="O44" s="607">
        <f>ROUND(+M44-N44,3)*100</f>
        <v>2.7</v>
      </c>
      <c r="P44" s="669">
        <f>P13</f>
        <v>283988</v>
      </c>
      <c r="Q44" s="670">
        <f>Q13</f>
        <v>282802</v>
      </c>
      <c r="R44" s="604">
        <f>(P44-Q44)/Q44</f>
        <v>4.1937468617619395E-3</v>
      </c>
      <c r="S44" s="669">
        <f>S13</f>
        <v>531665</v>
      </c>
      <c r="T44" s="670">
        <f>T13</f>
        <v>557487</v>
      </c>
      <c r="U44" s="604">
        <f>(S44-T44)/T44</f>
        <v>-4.6318568863489194E-2</v>
      </c>
      <c r="V44" s="669">
        <f>V13</f>
        <v>639661</v>
      </c>
      <c r="W44" s="670">
        <f>W13</f>
        <v>642054</v>
      </c>
      <c r="X44" s="604">
        <f>(V44-W44)/W44</f>
        <v>-3.7271008357552481E-3</v>
      </c>
      <c r="Y44" s="673">
        <f t="shared" si="3"/>
        <v>2.2031901189664316</v>
      </c>
      <c r="Z44" s="674">
        <f t="shared" si="3"/>
        <v>2.207949324603153</v>
      </c>
    </row>
    <row r="45" spans="1:26" s="601" customFormat="1" ht="13.8">
      <c r="A45" s="1029" t="s">
        <v>59</v>
      </c>
      <c r="B45" s="1030"/>
      <c r="C45" s="669">
        <f>C17</f>
        <v>410286</v>
      </c>
      <c r="D45" s="670">
        <f>D17</f>
        <v>417814</v>
      </c>
      <c r="E45" s="604">
        <f>(C45-D45)/D45</f>
        <v>-1.8017586773061697E-2</v>
      </c>
      <c r="F45" s="669">
        <f>F17</f>
        <v>250758</v>
      </c>
      <c r="G45" s="670">
        <f>G17</f>
        <v>247194</v>
      </c>
      <c r="H45" s="604">
        <f>(F45-G45)/G45</f>
        <v>1.4417825675380471E-2</v>
      </c>
      <c r="I45" s="669">
        <f>I17</f>
        <v>159528</v>
      </c>
      <c r="J45" s="670">
        <f>J17</f>
        <v>170620</v>
      </c>
      <c r="K45" s="604">
        <f>(I45-J45)/J45</f>
        <v>-6.5009963661938813E-2</v>
      </c>
      <c r="L45" s="643"/>
      <c r="M45" s="671">
        <f t="shared" si="2"/>
        <v>0.68847737420988542</v>
      </c>
      <c r="N45" s="672">
        <f t="shared" si="2"/>
        <v>0.69101651894250227</v>
      </c>
      <c r="O45" s="607">
        <f>ROUND(+M45-N45,3)*100</f>
        <v>-0.3</v>
      </c>
      <c r="P45" s="669">
        <f>P17</f>
        <v>534255</v>
      </c>
      <c r="Q45" s="670">
        <f>Q17</f>
        <v>542307</v>
      </c>
      <c r="R45" s="604">
        <f>(P45-Q45)/Q45</f>
        <v>-1.4847678528951313E-2</v>
      </c>
      <c r="S45" s="669">
        <f>S17</f>
        <v>775995</v>
      </c>
      <c r="T45" s="670">
        <f>T17</f>
        <v>784796</v>
      </c>
      <c r="U45" s="604">
        <f>(S45-T45)/T45</f>
        <v>-1.1214379278181846E-2</v>
      </c>
      <c r="V45" s="669">
        <f>V17</f>
        <v>1208740</v>
      </c>
      <c r="W45" s="670">
        <f>W17</f>
        <v>1237701</v>
      </c>
      <c r="X45" s="604">
        <f>(V45-W45)/W45</f>
        <v>-2.3399027713478456E-2</v>
      </c>
      <c r="Y45" s="673">
        <f t="shared" si="3"/>
        <v>2.9460912631676441</v>
      </c>
      <c r="Z45" s="674">
        <f t="shared" si="3"/>
        <v>2.9623253409411845</v>
      </c>
    </row>
    <row r="46" spans="1:26" s="601" customFormat="1" ht="13.8">
      <c r="A46" s="1029" t="s">
        <v>60</v>
      </c>
      <c r="B46" s="1030"/>
      <c r="C46" s="669">
        <f>C20</f>
        <v>125845</v>
      </c>
      <c r="D46" s="670">
        <f>D20</f>
        <v>122869</v>
      </c>
      <c r="E46" s="604">
        <f>(C46-D46)/D46</f>
        <v>2.4220918213707282E-2</v>
      </c>
      <c r="F46" s="669">
        <f>F20</f>
        <v>50964</v>
      </c>
      <c r="G46" s="670">
        <f>G20</f>
        <v>48924</v>
      </c>
      <c r="H46" s="604">
        <f>(F46-G46)/G46</f>
        <v>4.1697326465538385E-2</v>
      </c>
      <c r="I46" s="669">
        <f>I20</f>
        <v>74881</v>
      </c>
      <c r="J46" s="670">
        <f>J20</f>
        <v>73945</v>
      </c>
      <c r="K46" s="604">
        <f>(I46-J46)/J46</f>
        <v>1.2658056663736561E-2</v>
      </c>
      <c r="L46" s="643"/>
      <c r="M46" s="671">
        <f t="shared" si="2"/>
        <v>0.56043602627357203</v>
      </c>
      <c r="N46" s="672">
        <f t="shared" si="2"/>
        <v>0.49883714622801428</v>
      </c>
      <c r="O46" s="607">
        <f>ROUND(+M46-N46,3)*100</f>
        <v>6.2</v>
      </c>
      <c r="P46" s="669">
        <f>P20</f>
        <v>148121</v>
      </c>
      <c r="Q46" s="670">
        <f>Q20</f>
        <v>147139</v>
      </c>
      <c r="R46" s="604">
        <f>(P46-Q46)/Q46</f>
        <v>6.6739613562685624E-3</v>
      </c>
      <c r="S46" s="669">
        <f>S20</f>
        <v>264296</v>
      </c>
      <c r="T46" s="670">
        <f>T20</f>
        <v>294964</v>
      </c>
      <c r="U46" s="604">
        <f>(S46-T46)/T46</f>
        <v>-0.10397201014361075</v>
      </c>
      <c r="V46" s="669">
        <f>V20</f>
        <v>278448</v>
      </c>
      <c r="W46" s="670">
        <f>W20</f>
        <v>276404</v>
      </c>
      <c r="X46" s="604">
        <f>(V46-W46)/W46</f>
        <v>7.394972576373714E-3</v>
      </c>
      <c r="Y46" s="673">
        <f t="shared" si="3"/>
        <v>2.2126266438873219</v>
      </c>
      <c r="Z46" s="674">
        <f t="shared" si="3"/>
        <v>2.2495828890932619</v>
      </c>
    </row>
    <row r="47" spans="1:26" s="601" customFormat="1" ht="14.4" thickBot="1">
      <c r="A47" s="1031" t="s">
        <v>62</v>
      </c>
      <c r="B47" s="1032"/>
      <c r="C47" s="675">
        <f>C23</f>
        <v>106439</v>
      </c>
      <c r="D47" s="676">
        <f>D23</f>
        <v>95504</v>
      </c>
      <c r="E47" s="612">
        <f>(C47-D47)/D47</f>
        <v>0.11449782208075054</v>
      </c>
      <c r="F47" s="675">
        <f>F23</f>
        <v>58001</v>
      </c>
      <c r="G47" s="676">
        <f>G23</f>
        <v>54300</v>
      </c>
      <c r="H47" s="612">
        <f>(F47-G47)/G47</f>
        <v>6.8158379373848985E-2</v>
      </c>
      <c r="I47" s="675">
        <f>I23</f>
        <v>48438</v>
      </c>
      <c r="J47" s="676">
        <f>J23</f>
        <v>41204</v>
      </c>
      <c r="K47" s="612">
        <f>(I47-J47)/J47</f>
        <v>0.17556547907970099</v>
      </c>
      <c r="L47" s="655"/>
      <c r="M47" s="677">
        <f t="shared" si="2"/>
        <v>0.68657146229198629</v>
      </c>
      <c r="N47" s="678">
        <f t="shared" si="2"/>
        <v>0.64947549057628173</v>
      </c>
      <c r="O47" s="615">
        <f>ROUND(+M47-N47,3)*100</f>
        <v>3.6999999999999997</v>
      </c>
      <c r="P47" s="675">
        <f>P23</f>
        <v>145433</v>
      </c>
      <c r="Q47" s="676">
        <f>Q23</f>
        <v>133979</v>
      </c>
      <c r="R47" s="612">
        <f>(P47-Q47)/Q47</f>
        <v>8.5491009785115576E-2</v>
      </c>
      <c r="S47" s="675">
        <f>S23</f>
        <v>211825</v>
      </c>
      <c r="T47" s="676">
        <f>T23</f>
        <v>206288</v>
      </c>
      <c r="U47" s="612">
        <f>(S47-T47)/T47</f>
        <v>2.6841115333902116E-2</v>
      </c>
      <c r="V47" s="675">
        <f>V23</f>
        <v>318385</v>
      </c>
      <c r="W47" s="676">
        <f>W23</f>
        <v>292638</v>
      </c>
      <c r="X47" s="612">
        <f>(V47-W47)/W47</f>
        <v>8.798242196843882E-2</v>
      </c>
      <c r="Y47" s="679">
        <f t="shared" si="3"/>
        <v>2.9912438110091224</v>
      </c>
      <c r="Z47" s="680">
        <f t="shared" si="3"/>
        <v>3.0641439102027141</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53" t="s">
        <v>63</v>
      </c>
      <c r="B49" s="1054"/>
      <c r="C49" s="632">
        <f>SUM(C43:C47)</f>
        <v>2213682</v>
      </c>
      <c r="D49" s="632">
        <f>SUM(D43:D47)</f>
        <v>2131071</v>
      </c>
      <c r="E49" s="633">
        <f>(C49-D49)/D49</f>
        <v>3.8765015337358537E-2</v>
      </c>
      <c r="F49" s="632">
        <f>SUM(F43:F47)</f>
        <v>1481165</v>
      </c>
      <c r="G49" s="632">
        <f>SUM(G43:G47)</f>
        <v>1405828</v>
      </c>
      <c r="H49" s="633">
        <f>(F49-G49)/G49</f>
        <v>5.3589059259027419E-2</v>
      </c>
      <c r="I49" s="632">
        <f>SUM(I43:I47)</f>
        <v>732517</v>
      </c>
      <c r="J49" s="632">
        <f>SUM(J43:J47)</f>
        <v>725243</v>
      </c>
      <c r="K49" s="633">
        <f>(I49-J49)/J49</f>
        <v>1.0029741755521942E-2</v>
      </c>
      <c r="L49" s="553"/>
      <c r="M49" s="634">
        <f>P49/S49</f>
        <v>0.72362923085622255</v>
      </c>
      <c r="N49" s="634">
        <f>Q49/T49</f>
        <v>0.70217072137125092</v>
      </c>
      <c r="O49" s="635">
        <f>ROUND(+M49-N49,3)*100</f>
        <v>2.1</v>
      </c>
      <c r="P49" s="632">
        <f>SUM(P43:P47)</f>
        <v>2969016</v>
      </c>
      <c r="Q49" s="632">
        <f>SUM(Q43:Q47)</f>
        <v>2868142</v>
      </c>
      <c r="R49" s="633">
        <f>(P49-Q49)/Q49</f>
        <v>3.5170504110326475E-2</v>
      </c>
      <c r="S49" s="632">
        <f>SUM(S43:S47)</f>
        <v>4102952</v>
      </c>
      <c r="T49" s="632">
        <f>SUM(T43:T47)</f>
        <v>4084679</v>
      </c>
      <c r="U49" s="633">
        <f>(S49-T49)/T49</f>
        <v>4.4735461464658543E-3</v>
      </c>
      <c r="V49" s="632">
        <f>SUM(V43:V47)</f>
        <v>5822347</v>
      </c>
      <c r="W49" s="632">
        <f>SUM(W43:W47)</f>
        <v>5618660</v>
      </c>
      <c r="X49" s="633">
        <f>(V49-W49)/W49</f>
        <v>3.62518821213599E-2</v>
      </c>
      <c r="Y49" s="663">
        <f>V49/C49</f>
        <v>2.6301641337825399</v>
      </c>
      <c r="Z49" s="664">
        <f>W49/D49</f>
        <v>2.6365428462965337</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68</v>
      </c>
      <c r="C51" s="597"/>
      <c r="D51" s="597"/>
    </row>
    <row r="52" spans="1:26">
      <c r="A52" s="61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6" bestFit="1" customWidth="1"/>
    <col min="6" max="16384" width="9.109375" style="488"/>
  </cols>
  <sheetData>
    <row r="1" spans="1:5" ht="20.399999999999999" thickBot="1">
      <c r="A1" s="1077" t="s">
        <v>74</v>
      </c>
      <c r="B1" s="1077"/>
      <c r="C1" s="1077"/>
      <c r="D1" s="1077"/>
      <c r="E1" s="1077"/>
    </row>
    <row r="2" spans="1:5" s="111" customFormat="1" ht="16.2" customHeight="1">
      <c r="A2" s="1078" t="s">
        <v>50</v>
      </c>
      <c r="B2" s="681" t="s">
        <v>75</v>
      </c>
      <c r="C2" s="1074" t="s">
        <v>76</v>
      </c>
      <c r="D2" s="1074"/>
      <c r="E2" s="1080" t="s">
        <v>77</v>
      </c>
    </row>
    <row r="3" spans="1:5" s="685" customFormat="1" ht="16.8" thickBot="1">
      <c r="A3" s="1079"/>
      <c r="B3" s="682" t="s">
        <v>78</v>
      </c>
      <c r="C3" s="683" t="s">
        <v>79</v>
      </c>
      <c r="D3" s="684" t="s">
        <v>80</v>
      </c>
      <c r="E3" s="1081"/>
    </row>
    <row r="4" spans="1:5" ht="13.2" customHeight="1">
      <c r="A4" s="1066" t="s">
        <v>81</v>
      </c>
      <c r="B4" s="686" t="s">
        <v>54</v>
      </c>
      <c r="C4" s="687">
        <v>101.23571428571428</v>
      </c>
      <c r="D4" s="688">
        <v>96.747999999999976</v>
      </c>
      <c r="E4" s="689">
        <v>4.6385602655499909E-2</v>
      </c>
    </row>
    <row r="5" spans="1:5" ht="13.2" customHeight="1">
      <c r="A5" s="1056"/>
      <c r="B5" s="690" t="s">
        <v>55</v>
      </c>
      <c r="C5" s="691">
        <v>118.62428571428572</v>
      </c>
      <c r="D5" s="692">
        <v>109.19428571428571</v>
      </c>
      <c r="E5" s="693">
        <v>8.6359830446386579E-2</v>
      </c>
    </row>
    <row r="6" spans="1:5" ht="13.2" customHeight="1">
      <c r="A6" s="1056"/>
      <c r="B6" s="690" t="s">
        <v>56</v>
      </c>
      <c r="C6" s="691">
        <v>174.30799999999999</v>
      </c>
      <c r="D6" s="692">
        <v>158.10000000000002</v>
      </c>
      <c r="E6" s="693">
        <v>0.10251739405439575</v>
      </c>
    </row>
    <row r="7" spans="1:5" s="464" customFormat="1" ht="14.4" thickBot="1">
      <c r="A7" s="1067"/>
      <c r="B7" s="694" t="s">
        <v>57</v>
      </c>
      <c r="C7" s="695">
        <v>129.55674418604647</v>
      </c>
      <c r="D7" s="696">
        <v>120.73380952380954</v>
      </c>
      <c r="E7" s="697">
        <v>7.3077580315205642E-2</v>
      </c>
    </row>
    <row r="8" spans="1:5" ht="13.2" customHeight="1">
      <c r="A8" s="1055" t="s">
        <v>58</v>
      </c>
      <c r="B8" s="698" t="s">
        <v>54</v>
      </c>
      <c r="C8" s="699">
        <v>109.3319047619048</v>
      </c>
      <c r="D8" s="688">
        <v>109.94363636363636</v>
      </c>
      <c r="E8" s="700">
        <v>-5.5640473788612296E-3</v>
      </c>
    </row>
    <row r="9" spans="1:5" ht="13.2" customHeight="1">
      <c r="A9" s="1056"/>
      <c r="B9" s="690" t="s">
        <v>55</v>
      </c>
      <c r="C9" s="691">
        <v>121.70142857142856</v>
      </c>
      <c r="D9" s="692">
        <v>118.84428571428573</v>
      </c>
      <c r="E9" s="693">
        <v>2.4041062134124876E-2</v>
      </c>
    </row>
    <row r="10" spans="1:5" s="464" customFormat="1" ht="14.4" thickBot="1">
      <c r="A10" s="1057"/>
      <c r="B10" s="701" t="s">
        <v>57</v>
      </c>
      <c r="C10" s="702">
        <v>112.42428571428573</v>
      </c>
      <c r="D10" s="703">
        <v>112.09206896551723</v>
      </c>
      <c r="E10" s="704">
        <v>2.9637846087995903E-3</v>
      </c>
    </row>
    <row r="11" spans="1:5" ht="13.2" customHeight="1">
      <c r="A11" s="1055" t="s">
        <v>59</v>
      </c>
      <c r="B11" s="698" t="s">
        <v>54</v>
      </c>
      <c r="C11" s="699">
        <v>87.343333333333348</v>
      </c>
      <c r="D11" s="688">
        <v>101.256</v>
      </c>
      <c r="E11" s="700">
        <v>-0.13740091122172171</v>
      </c>
    </row>
    <row r="12" spans="1:5" ht="13.2" customHeight="1">
      <c r="A12" s="1056"/>
      <c r="B12" s="690" t="s">
        <v>55</v>
      </c>
      <c r="C12" s="691">
        <v>222.33200000000002</v>
      </c>
      <c r="D12" s="692">
        <v>222.95400000000001</v>
      </c>
      <c r="E12" s="693">
        <v>-2.7898131453124217E-3</v>
      </c>
    </row>
    <row r="13" spans="1:5" ht="13.2" customHeight="1">
      <c r="A13" s="1056"/>
      <c r="B13" s="690" t="s">
        <v>56</v>
      </c>
      <c r="C13" s="691">
        <v>156.90666666666667</v>
      </c>
      <c r="D13" s="692">
        <v>162.80000000000001</v>
      </c>
      <c r="E13" s="693">
        <v>-3.6199836199836272E-2</v>
      </c>
    </row>
    <row r="14" spans="1:5" s="464" customFormat="1" ht="14.4" thickBot="1">
      <c r="A14" s="1057"/>
      <c r="B14" s="701" t="s">
        <v>57</v>
      </c>
      <c r="C14" s="702">
        <v>150.46</v>
      </c>
      <c r="D14" s="703">
        <v>162.26538461538465</v>
      </c>
      <c r="E14" s="704">
        <v>-7.2753561354855667E-2</v>
      </c>
    </row>
    <row r="15" spans="1:5" ht="13.2" customHeight="1">
      <c r="A15" s="1066" t="s">
        <v>60</v>
      </c>
      <c r="B15" s="686" t="s">
        <v>54</v>
      </c>
      <c r="C15" s="687">
        <v>92.795714285714283</v>
      </c>
      <c r="D15" s="705">
        <v>105.37777777777779</v>
      </c>
      <c r="E15" s="689">
        <v>-0.11939959028740151</v>
      </c>
    </row>
    <row r="16" spans="1:5" ht="13.2" customHeight="1">
      <c r="A16" s="1056"/>
      <c r="B16" s="690" t="s">
        <v>61</v>
      </c>
      <c r="C16" s="691">
        <v>122.575</v>
      </c>
      <c r="D16" s="692">
        <v>114.92</v>
      </c>
      <c r="E16" s="693">
        <v>6.6611555864949545E-2</v>
      </c>
    </row>
    <row r="17" spans="1:5" s="464" customFormat="1" ht="14.4" thickBot="1">
      <c r="A17" s="1067"/>
      <c r="B17" s="694" t="s">
        <v>57</v>
      </c>
      <c r="C17" s="695">
        <v>103.62454545454544</v>
      </c>
      <c r="D17" s="696">
        <v>108.31384615384614</v>
      </c>
      <c r="E17" s="697">
        <v>-4.329364034068315E-2</v>
      </c>
    </row>
    <row r="18" spans="1:5" ht="13.2" customHeight="1">
      <c r="A18" s="1055" t="s">
        <v>62</v>
      </c>
      <c r="B18" s="698" t="s">
        <v>54</v>
      </c>
      <c r="C18" s="699">
        <v>208.98199999999997</v>
      </c>
      <c r="D18" s="688">
        <v>166.958</v>
      </c>
      <c r="E18" s="700">
        <v>0.25170402137064396</v>
      </c>
    </row>
    <row r="19" spans="1:5" ht="13.2" customHeight="1">
      <c r="A19" s="1068"/>
      <c r="B19" s="690" t="s">
        <v>55</v>
      </c>
      <c r="C19" s="706">
        <v>280.72750000000002</v>
      </c>
      <c r="D19" s="707">
        <v>273.14749999999998</v>
      </c>
      <c r="E19" s="708">
        <v>2.7750574323396851E-2</v>
      </c>
    </row>
    <row r="20" spans="1:5" s="464" customFormat="1" ht="14.4" thickBot="1">
      <c r="A20" s="1057"/>
      <c r="B20" s="701" t="s">
        <v>57</v>
      </c>
      <c r="C20" s="702">
        <v>240.86888888888885</v>
      </c>
      <c r="D20" s="703">
        <v>214.15333333333331</v>
      </c>
      <c r="E20" s="704">
        <v>0.12474966016042498</v>
      </c>
    </row>
    <row r="21" spans="1:5" s="111" customFormat="1" ht="16.8" thickBot="1">
      <c r="A21" s="1069" t="s">
        <v>82</v>
      </c>
      <c r="B21" s="1070"/>
      <c r="C21" s="709">
        <v>134.59952380952376</v>
      </c>
      <c r="D21" s="710">
        <v>129.87169811320751</v>
      </c>
      <c r="E21" s="711">
        <v>3.6403818268357889E-2</v>
      </c>
    </row>
    <row r="23" spans="1:5" ht="20.399999999999999" thickBot="1">
      <c r="A23" s="1071" t="s">
        <v>83</v>
      </c>
      <c r="B23" s="1071"/>
      <c r="C23" s="1071"/>
      <c r="D23" s="1071"/>
      <c r="E23" s="1071"/>
    </row>
    <row r="24" spans="1:5" s="111" customFormat="1" ht="15.75" customHeight="1">
      <c r="A24" s="1072" t="s">
        <v>84</v>
      </c>
      <c r="B24" s="712" t="s">
        <v>75</v>
      </c>
      <c r="C24" s="1074" t="s">
        <v>76</v>
      </c>
      <c r="D24" s="1074"/>
      <c r="E24" s="1075" t="s">
        <v>77</v>
      </c>
    </row>
    <row r="25" spans="1:5" s="111" customFormat="1" ht="16.8" thickBot="1">
      <c r="A25" s="1073"/>
      <c r="B25" s="713" t="s">
        <v>78</v>
      </c>
      <c r="C25" s="683" t="s">
        <v>79</v>
      </c>
      <c r="D25" s="684" t="s">
        <v>80</v>
      </c>
      <c r="E25" s="1076"/>
    </row>
    <row r="26" spans="1:5" ht="13.2" customHeight="1">
      <c r="A26" s="1055" t="s">
        <v>85</v>
      </c>
      <c r="B26" s="698" t="s">
        <v>54</v>
      </c>
      <c r="C26" s="699">
        <v>101.23571428571428</v>
      </c>
      <c r="D26" s="688">
        <v>96.747999999999976</v>
      </c>
      <c r="E26" s="714">
        <v>4.6385602655499909E-2</v>
      </c>
    </row>
    <row r="27" spans="1:5" ht="13.2" customHeight="1">
      <c r="A27" s="1056"/>
      <c r="B27" s="690" t="s">
        <v>55</v>
      </c>
      <c r="C27" s="691">
        <v>120.00750000000001</v>
      </c>
      <c r="D27" s="692">
        <v>112.09375</v>
      </c>
      <c r="E27" s="715">
        <v>7.0599386674100983E-2</v>
      </c>
    </row>
    <row r="28" spans="1:5" ht="13.2" customHeight="1">
      <c r="A28" s="1056"/>
      <c r="B28" s="690" t="s">
        <v>56</v>
      </c>
      <c r="C28" s="691">
        <v>174.30799999999999</v>
      </c>
      <c r="D28" s="692">
        <v>158.10000000000002</v>
      </c>
      <c r="E28" s="715">
        <v>0.10251739405439575</v>
      </c>
    </row>
    <row r="29" spans="1:5" s="464" customFormat="1" ht="14.4" thickBot="1">
      <c r="A29" s="1057"/>
      <c r="B29" s="701" t="s">
        <v>57</v>
      </c>
      <c r="C29" s="702">
        <v>129.5597727272727</v>
      </c>
      <c r="D29" s="703">
        <v>121.00488372093024</v>
      </c>
      <c r="E29" s="716">
        <v>7.0698708541981958E-2</v>
      </c>
    </row>
    <row r="30" spans="1:5" ht="13.2" customHeight="1">
      <c r="A30" s="1055" t="s">
        <v>86</v>
      </c>
      <c r="B30" s="698" t="s">
        <v>54</v>
      </c>
      <c r="C30" s="699">
        <v>115.75666666666667</v>
      </c>
      <c r="D30" s="688">
        <v>114.83487804878054</v>
      </c>
      <c r="E30" s="714">
        <v>8.0270788243844444E-3</v>
      </c>
    </row>
    <row r="31" spans="1:5" ht="13.2" customHeight="1">
      <c r="A31" s="1056"/>
      <c r="B31" s="690" t="s">
        <v>55</v>
      </c>
      <c r="C31" s="691">
        <v>181.89388888888891</v>
      </c>
      <c r="D31" s="692">
        <v>178.19777777777779</v>
      </c>
      <c r="E31" s="715">
        <v>2.0741622915861339E-2</v>
      </c>
    </row>
    <row r="32" spans="1:5" ht="13.2" customHeight="1">
      <c r="A32" s="1056"/>
      <c r="B32" s="690" t="s">
        <v>56</v>
      </c>
      <c r="C32" s="691">
        <v>160.93</v>
      </c>
      <c r="D32" s="692">
        <v>161.85000000000002</v>
      </c>
      <c r="E32" s="715">
        <v>-5.6842755637937338E-3</v>
      </c>
    </row>
    <row r="33" spans="1:5" s="464" customFormat="1" ht="14.4" thickBot="1">
      <c r="A33" s="1057"/>
      <c r="B33" s="701" t="s">
        <v>57</v>
      </c>
      <c r="C33" s="702">
        <v>138.23475409836058</v>
      </c>
      <c r="D33" s="703">
        <v>135.92365079365078</v>
      </c>
      <c r="E33" s="716">
        <v>1.7002951960276208E-2</v>
      </c>
    </row>
    <row r="34" spans="1:5" s="111" customFormat="1" ht="16.8" thickBot="1">
      <c r="A34" s="1058" t="s">
        <v>82</v>
      </c>
      <c r="B34" s="1059"/>
      <c r="C34" s="717">
        <v>134.59952380952376</v>
      </c>
      <c r="D34" s="710">
        <v>129.87169811320751</v>
      </c>
      <c r="E34" s="718">
        <v>3.6403818268357889E-2</v>
      </c>
    </row>
    <row r="36" spans="1:5" ht="20.399999999999999" thickBot="1">
      <c r="A36" s="1060" t="s">
        <v>87</v>
      </c>
      <c r="B36" s="1060"/>
      <c r="C36" s="1060"/>
      <c r="D36" s="1060"/>
      <c r="E36" s="1060"/>
    </row>
    <row r="37" spans="1:5" ht="16.2">
      <c r="A37" s="1061"/>
      <c r="B37" s="719"/>
      <c r="C37" s="1063" t="s">
        <v>76</v>
      </c>
      <c r="D37" s="1063"/>
      <c r="E37" s="1064" t="s">
        <v>77</v>
      </c>
    </row>
    <row r="38" spans="1:5" ht="16.8" thickBot="1">
      <c r="A38" s="1062"/>
      <c r="B38" s="720"/>
      <c r="C38" s="683" t="s">
        <v>79</v>
      </c>
      <c r="D38" s="684" t="s">
        <v>80</v>
      </c>
      <c r="E38" s="1065"/>
    </row>
    <row r="39" spans="1:5" ht="14.4" thickBot="1">
      <c r="A39" s="721" t="s">
        <v>86</v>
      </c>
      <c r="B39" s="722" t="s">
        <v>57</v>
      </c>
      <c r="C39" s="723">
        <v>91.869333333333344</v>
      </c>
      <c r="D39" s="724">
        <v>100.97866666666665</v>
      </c>
      <c r="E39" s="725">
        <v>-9.0210473499352781E-2</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88" t="s">
        <v>88</v>
      </c>
      <c r="B1" s="1089"/>
      <c r="C1" s="1089"/>
      <c r="D1" s="1089"/>
      <c r="E1" s="1089"/>
      <c r="F1" s="1089"/>
      <c r="G1" s="1089"/>
      <c r="H1" s="1089"/>
      <c r="I1" s="1089"/>
      <c r="J1" s="1089"/>
      <c r="K1" s="1089"/>
      <c r="L1" s="1089"/>
      <c r="M1" s="1089"/>
      <c r="N1" s="1089"/>
      <c r="O1" s="1090"/>
    </row>
    <row r="2" spans="1:15">
      <c r="A2" s="1097" t="s">
        <v>50</v>
      </c>
      <c r="B2" s="1099" t="s">
        <v>89</v>
      </c>
      <c r="C2" s="728" t="s">
        <v>90</v>
      </c>
      <c r="D2" s="728" t="s">
        <v>91</v>
      </c>
      <c r="E2" s="728" t="s">
        <v>92</v>
      </c>
      <c r="F2" s="728" t="s">
        <v>93</v>
      </c>
      <c r="G2" s="728" t="s">
        <v>94</v>
      </c>
      <c r="H2" s="728" t="s">
        <v>95</v>
      </c>
      <c r="I2" s="728" t="s">
        <v>96</v>
      </c>
      <c r="J2" s="728" t="s">
        <v>97</v>
      </c>
      <c r="K2" s="728" t="s">
        <v>98</v>
      </c>
      <c r="L2" s="728" t="s">
        <v>99</v>
      </c>
      <c r="M2" s="728" t="s">
        <v>100</v>
      </c>
      <c r="N2" s="728" t="s">
        <v>101</v>
      </c>
      <c r="O2" s="729" t="s">
        <v>16</v>
      </c>
    </row>
    <row r="3" spans="1:15" ht="13.8" thickBot="1">
      <c r="A3" s="1098"/>
      <c r="B3" s="1100"/>
      <c r="C3" s="730" t="s">
        <v>102</v>
      </c>
      <c r="D3" s="730" t="s">
        <v>102</v>
      </c>
      <c r="E3" s="730" t="s">
        <v>102</v>
      </c>
      <c r="F3" s="730" t="s">
        <v>102</v>
      </c>
      <c r="G3" s="730" t="s">
        <v>102</v>
      </c>
      <c r="H3" s="730" t="s">
        <v>102</v>
      </c>
      <c r="I3" s="730" t="s">
        <v>102</v>
      </c>
      <c r="J3" s="730" t="s">
        <v>102</v>
      </c>
      <c r="K3" s="730" t="s">
        <v>102</v>
      </c>
      <c r="L3" s="730" t="s">
        <v>102</v>
      </c>
      <c r="M3" s="730" t="s">
        <v>102</v>
      </c>
      <c r="N3" s="730" t="s">
        <v>102</v>
      </c>
      <c r="O3" s="731" t="s">
        <v>102</v>
      </c>
    </row>
    <row r="4" spans="1:15" ht="13.8" thickBot="1">
      <c r="A4" s="1093" t="s">
        <v>81</v>
      </c>
      <c r="B4" s="732" t="s">
        <v>54</v>
      </c>
      <c r="C4" s="733">
        <v>106.6909090909091</v>
      </c>
      <c r="D4" s="733">
        <v>100.12727272727274</v>
      </c>
      <c r="E4" s="733">
        <v>96.280476190476193</v>
      </c>
      <c r="F4" s="733">
        <v>101.23571428571428</v>
      </c>
      <c r="G4" s="733"/>
      <c r="H4" s="733"/>
      <c r="I4" s="733"/>
      <c r="J4" s="733"/>
      <c r="K4" s="733"/>
      <c r="L4" s="733"/>
      <c r="M4" s="733"/>
      <c r="N4" s="733"/>
      <c r="O4" s="734">
        <v>100.77</v>
      </c>
    </row>
    <row r="5" spans="1:15" ht="13.8" thickBot="1">
      <c r="A5" s="1094"/>
      <c r="B5" s="735" t="s">
        <v>55</v>
      </c>
      <c r="C5" s="736">
        <v>133.85285714285715</v>
      </c>
      <c r="D5" s="736">
        <v>128.1142857142857</v>
      </c>
      <c r="E5" s="736">
        <v>118.98142857142859</v>
      </c>
      <c r="F5" s="736">
        <v>118.62428571428572</v>
      </c>
      <c r="G5" s="736"/>
      <c r="H5" s="736"/>
      <c r="I5" s="736"/>
      <c r="J5" s="736"/>
      <c r="K5" s="736"/>
      <c r="L5" s="736"/>
      <c r="M5" s="736"/>
      <c r="N5" s="736"/>
      <c r="O5" s="737">
        <v>124.89</v>
      </c>
    </row>
    <row r="6" spans="1:15" ht="13.8" thickBot="1">
      <c r="A6" s="1094"/>
      <c r="B6" s="735" t="s">
        <v>56</v>
      </c>
      <c r="C6" s="736">
        <v>189.36733333333333</v>
      </c>
      <c r="D6" s="736">
        <v>173.86733333333331</v>
      </c>
      <c r="E6" s="736">
        <v>163.06399999999996</v>
      </c>
      <c r="F6" s="736">
        <v>174.30799999999999</v>
      </c>
      <c r="G6" s="736"/>
      <c r="H6" s="736"/>
      <c r="I6" s="736"/>
      <c r="J6" s="736"/>
      <c r="K6" s="736"/>
      <c r="L6" s="736"/>
      <c r="M6" s="736"/>
      <c r="N6" s="736"/>
      <c r="O6" s="737">
        <v>175.15</v>
      </c>
    </row>
    <row r="7" spans="1:15" s="741" customFormat="1" ht="14.4" thickBot="1">
      <c r="A7" s="1094"/>
      <c r="B7" s="738" t="s">
        <v>57</v>
      </c>
      <c r="C7" s="739">
        <v>139.19727272727269</v>
      </c>
      <c r="D7" s="739">
        <v>129.71840909090909</v>
      </c>
      <c r="E7" s="739">
        <v>123.27255813953489</v>
      </c>
      <c r="F7" s="739">
        <v>129.55674418604647</v>
      </c>
      <c r="G7" s="739"/>
      <c r="H7" s="739"/>
      <c r="I7" s="739"/>
      <c r="J7" s="739"/>
      <c r="K7" s="739"/>
      <c r="L7" s="739"/>
      <c r="M7" s="739"/>
      <c r="N7" s="739"/>
      <c r="O7" s="740">
        <v>129.97</v>
      </c>
    </row>
    <row r="8" spans="1:15" ht="13.8" thickBot="1">
      <c r="A8" s="1094" t="s">
        <v>58</v>
      </c>
      <c r="B8" s="735" t="s">
        <v>54</v>
      </c>
      <c r="C8" s="736">
        <v>128.29090909090914</v>
      </c>
      <c r="D8" s="736">
        <v>114.09363636363636</v>
      </c>
      <c r="E8" s="736">
        <v>116.45227272727271</v>
      </c>
      <c r="F8" s="736">
        <v>109.3319047619048</v>
      </c>
      <c r="G8" s="736"/>
      <c r="H8" s="736"/>
      <c r="I8" s="736"/>
      <c r="J8" s="736"/>
      <c r="K8" s="736"/>
      <c r="L8" s="736"/>
      <c r="M8" s="736"/>
      <c r="N8" s="736"/>
      <c r="O8" s="737">
        <v>117.21</v>
      </c>
    </row>
    <row r="9" spans="1:15" ht="13.8" thickBot="1">
      <c r="A9" s="1094"/>
      <c r="B9" s="735" t="s">
        <v>55</v>
      </c>
      <c r="C9" s="736">
        <v>151.13857142857145</v>
      </c>
      <c r="D9" s="736">
        <v>129.87571428571428</v>
      </c>
      <c r="E9" s="736">
        <v>127.28</v>
      </c>
      <c r="F9" s="736">
        <v>121.70142857142856</v>
      </c>
      <c r="G9" s="736"/>
      <c r="H9" s="736"/>
      <c r="I9" s="736"/>
      <c r="J9" s="736"/>
      <c r="K9" s="736"/>
      <c r="L9" s="736"/>
      <c r="M9" s="736"/>
      <c r="N9" s="736"/>
      <c r="O9" s="737">
        <v>132.5</v>
      </c>
    </row>
    <row r="10" spans="1:15" s="741" customFormat="1" ht="14.4" thickBot="1">
      <c r="A10" s="1094"/>
      <c r="B10" s="738" t="s">
        <v>57</v>
      </c>
      <c r="C10" s="739">
        <v>133.80586206896552</v>
      </c>
      <c r="D10" s="739">
        <v>117.90310344827583</v>
      </c>
      <c r="E10" s="739">
        <v>119.06586206896553</v>
      </c>
      <c r="F10" s="739">
        <v>112.42428571428573</v>
      </c>
      <c r="G10" s="739"/>
      <c r="H10" s="739"/>
      <c r="I10" s="739"/>
      <c r="J10" s="739"/>
      <c r="K10" s="739"/>
      <c r="L10" s="739"/>
      <c r="M10" s="739"/>
      <c r="N10" s="739"/>
      <c r="O10" s="740">
        <v>120.9</v>
      </c>
    </row>
    <row r="11" spans="1:15" ht="13.8" thickBot="1">
      <c r="A11" s="1094" t="s">
        <v>59</v>
      </c>
      <c r="B11" s="735" t="s">
        <v>54</v>
      </c>
      <c r="C11" s="736">
        <v>90.820000000000007</v>
      </c>
      <c r="D11" s="736">
        <v>87.506666666666661</v>
      </c>
      <c r="E11" s="736">
        <v>83.743333333333339</v>
      </c>
      <c r="F11" s="736">
        <v>87.343333333333348</v>
      </c>
      <c r="G11" s="736"/>
      <c r="H11" s="736"/>
      <c r="I11" s="736"/>
      <c r="J11" s="736"/>
      <c r="K11" s="736"/>
      <c r="L11" s="736"/>
      <c r="M11" s="736"/>
      <c r="N11" s="736"/>
      <c r="O11" s="737">
        <v>87.35</v>
      </c>
    </row>
    <row r="12" spans="1:15" ht="13.8" thickBot="1">
      <c r="A12" s="1094"/>
      <c r="B12" s="735" t="s">
        <v>55</v>
      </c>
      <c r="C12" s="736">
        <v>230.77999999999997</v>
      </c>
      <c r="D12" s="736">
        <v>238.54999999999995</v>
      </c>
      <c r="E12" s="736">
        <v>225.19800000000001</v>
      </c>
      <c r="F12" s="736">
        <v>222.33200000000002</v>
      </c>
      <c r="G12" s="736"/>
      <c r="H12" s="736"/>
      <c r="I12" s="736"/>
      <c r="J12" s="736"/>
      <c r="K12" s="736"/>
      <c r="L12" s="736"/>
      <c r="M12" s="736"/>
      <c r="N12" s="736"/>
      <c r="O12" s="737">
        <v>229.22</v>
      </c>
    </row>
    <row r="13" spans="1:15" ht="13.8" thickBot="1">
      <c r="A13" s="1094"/>
      <c r="B13" s="735" t="s">
        <v>56</v>
      </c>
      <c r="C13" s="736">
        <v>176.04</v>
      </c>
      <c r="D13" s="736">
        <v>165.53333333333333</v>
      </c>
      <c r="E13" s="736">
        <v>159.97</v>
      </c>
      <c r="F13" s="736">
        <v>156.90666666666667</v>
      </c>
      <c r="G13" s="736"/>
      <c r="H13" s="736"/>
      <c r="I13" s="736"/>
      <c r="J13" s="736"/>
      <c r="K13" s="736"/>
      <c r="L13" s="736"/>
      <c r="M13" s="736"/>
      <c r="N13" s="736"/>
      <c r="O13" s="737">
        <v>164.61</v>
      </c>
    </row>
    <row r="14" spans="1:15" s="741" customFormat="1" ht="14.4" thickBot="1">
      <c r="A14" s="1094"/>
      <c r="B14" s="738" t="s">
        <v>57</v>
      </c>
      <c r="C14" s="739">
        <v>159.06714285714287</v>
      </c>
      <c r="D14" s="739">
        <v>158.17071428571427</v>
      </c>
      <c r="E14" s="739">
        <v>150.59714285714287</v>
      </c>
      <c r="F14" s="739">
        <v>150.46</v>
      </c>
      <c r="G14" s="739"/>
      <c r="H14" s="739"/>
      <c r="I14" s="739"/>
      <c r="J14" s="739"/>
      <c r="K14" s="739"/>
      <c r="L14" s="739"/>
      <c r="M14" s="739"/>
      <c r="N14" s="739"/>
      <c r="O14" s="740">
        <v>154.57</v>
      </c>
    </row>
    <row r="15" spans="1:15" ht="13.8" thickBot="1">
      <c r="A15" s="1094" t="s">
        <v>60</v>
      </c>
      <c r="B15" s="735" t="s">
        <v>54</v>
      </c>
      <c r="C15" s="736">
        <v>100.39428571428572</v>
      </c>
      <c r="D15" s="736">
        <v>99.607142857142861</v>
      </c>
      <c r="E15" s="736">
        <v>96.045714285714283</v>
      </c>
      <c r="F15" s="736">
        <v>92.795714285714283</v>
      </c>
      <c r="G15" s="736"/>
      <c r="H15" s="736"/>
      <c r="I15" s="736"/>
      <c r="J15" s="736"/>
      <c r="K15" s="736"/>
      <c r="L15" s="736"/>
      <c r="M15" s="736"/>
      <c r="N15" s="736"/>
      <c r="O15" s="737">
        <v>97.21</v>
      </c>
    </row>
    <row r="16" spans="1:15" ht="13.8" thickBot="1">
      <c r="A16" s="1094"/>
      <c r="B16" s="735" t="s">
        <v>61</v>
      </c>
      <c r="C16" s="736">
        <v>115.27999999999999</v>
      </c>
      <c r="D16" s="736">
        <v>121.035</v>
      </c>
      <c r="E16" s="736">
        <v>123.99000000000001</v>
      </c>
      <c r="F16" s="736">
        <v>122.575</v>
      </c>
      <c r="G16" s="736"/>
      <c r="H16" s="736"/>
      <c r="I16" s="736"/>
      <c r="J16" s="736"/>
      <c r="K16" s="736"/>
      <c r="L16" s="736"/>
      <c r="M16" s="736"/>
      <c r="N16" s="736"/>
      <c r="O16" s="737">
        <v>120.72</v>
      </c>
    </row>
    <row r="17" spans="1:15" s="741" customFormat="1" ht="14.4" thickBot="1">
      <c r="A17" s="1094"/>
      <c r="B17" s="738" t="s">
        <v>57</v>
      </c>
      <c r="C17" s="739">
        <v>105.80727272727272</v>
      </c>
      <c r="D17" s="739">
        <v>107.39909090909092</v>
      </c>
      <c r="E17" s="739">
        <v>106.20727272727275</v>
      </c>
      <c r="F17" s="739">
        <v>103.62454545454544</v>
      </c>
      <c r="G17" s="739"/>
      <c r="H17" s="739"/>
      <c r="I17" s="739"/>
      <c r="J17" s="739"/>
      <c r="K17" s="739"/>
      <c r="L17" s="739"/>
      <c r="M17" s="739"/>
      <c r="N17" s="739"/>
      <c r="O17" s="740">
        <v>105.76</v>
      </c>
    </row>
    <row r="18" spans="1:15" ht="13.8" thickBot="1">
      <c r="A18" s="1094" t="s">
        <v>62</v>
      </c>
      <c r="B18" s="735" t="s">
        <v>54</v>
      </c>
      <c r="C18" s="736">
        <v>204.13400000000001</v>
      </c>
      <c r="D18" s="736">
        <v>184.578</v>
      </c>
      <c r="E18" s="736">
        <v>245.92200000000003</v>
      </c>
      <c r="F18" s="736">
        <v>208.98199999999997</v>
      </c>
      <c r="G18" s="736"/>
      <c r="H18" s="736"/>
      <c r="I18" s="736"/>
      <c r="J18" s="736"/>
      <c r="K18" s="736"/>
      <c r="L18" s="736"/>
      <c r="M18" s="736"/>
      <c r="N18" s="736"/>
      <c r="O18" s="737">
        <v>210.9</v>
      </c>
    </row>
    <row r="19" spans="1:15" ht="13.8" thickBot="1">
      <c r="A19" s="1094"/>
      <c r="B19" s="735" t="s">
        <v>55</v>
      </c>
      <c r="C19" s="736">
        <v>361.0575</v>
      </c>
      <c r="D19" s="736">
        <v>368.92250000000001</v>
      </c>
      <c r="E19" s="736">
        <v>269.5</v>
      </c>
      <c r="F19" s="736">
        <v>280.72750000000002</v>
      </c>
      <c r="G19" s="736"/>
      <c r="H19" s="736"/>
      <c r="I19" s="736"/>
      <c r="J19" s="736"/>
      <c r="K19" s="736"/>
      <c r="L19" s="736"/>
      <c r="M19" s="736"/>
      <c r="N19" s="736"/>
      <c r="O19" s="737">
        <v>320.05</v>
      </c>
    </row>
    <row r="20" spans="1:15" s="741" customFormat="1" ht="14.4" thickBot="1">
      <c r="A20" s="1094"/>
      <c r="B20" s="738" t="s">
        <v>57</v>
      </c>
      <c r="C20" s="739">
        <v>273.87777777777774</v>
      </c>
      <c r="D20" s="739">
        <v>266.50888888888881</v>
      </c>
      <c r="E20" s="739">
        <v>256.40111111111105</v>
      </c>
      <c r="F20" s="739">
        <v>240.86888888888885</v>
      </c>
      <c r="G20" s="739"/>
      <c r="H20" s="739"/>
      <c r="I20" s="739"/>
      <c r="J20" s="739"/>
      <c r="K20" s="739"/>
      <c r="L20" s="739"/>
      <c r="M20" s="739"/>
      <c r="N20" s="739"/>
      <c r="O20" s="740">
        <v>259.41000000000003</v>
      </c>
    </row>
    <row r="21" spans="1:15" s="744" customFormat="1" ht="16.8" thickBot="1">
      <c r="A21" s="1095" t="s">
        <v>82</v>
      </c>
      <c r="B21" s="1096"/>
      <c r="C21" s="742">
        <v>148.23149532710278</v>
      </c>
      <c r="D21" s="742">
        <v>139.45009345794395</v>
      </c>
      <c r="E21" s="742">
        <v>135.26301886792444</v>
      </c>
      <c r="F21" s="742">
        <v>134.59952380952376</v>
      </c>
      <c r="G21" s="742"/>
      <c r="H21" s="742"/>
      <c r="I21" s="742"/>
      <c r="J21" s="742"/>
      <c r="K21" s="742"/>
      <c r="L21" s="742"/>
      <c r="M21" s="742"/>
      <c r="N21" s="742"/>
      <c r="O21" s="743">
        <v>139.13</v>
      </c>
    </row>
    <row r="22" spans="1:15" ht="15" customHeight="1" thickBot="1"/>
    <row r="23" spans="1:15" ht="15.75" customHeight="1" thickBot="1">
      <c r="A23" s="746" t="s">
        <v>64</v>
      </c>
      <c r="B23" s="747" t="s">
        <v>57</v>
      </c>
      <c r="C23" s="748">
        <v>109.27</v>
      </c>
      <c r="D23" s="748">
        <v>99.78</v>
      </c>
      <c r="E23" s="748">
        <v>93.85</v>
      </c>
      <c r="F23" s="748">
        <v>91.87</v>
      </c>
      <c r="G23" s="748"/>
      <c r="H23" s="748"/>
      <c r="I23" s="748"/>
      <c r="J23" s="748"/>
      <c r="K23" s="748"/>
      <c r="L23" s="748"/>
      <c r="M23" s="748"/>
      <c r="N23" s="748"/>
      <c r="O23" s="749">
        <v>98.69</v>
      </c>
    </row>
    <row r="24" spans="1:15" ht="22.5" customHeight="1" thickBot="1"/>
    <row r="25" spans="1:15" ht="24.9" customHeight="1" thickBot="1">
      <c r="A25" s="1088" t="s">
        <v>103</v>
      </c>
      <c r="B25" s="1089"/>
      <c r="C25" s="1089"/>
      <c r="D25" s="1089"/>
      <c r="E25" s="1089"/>
      <c r="F25" s="1089"/>
      <c r="G25" s="1089"/>
      <c r="H25" s="1089"/>
      <c r="I25" s="1089"/>
      <c r="J25" s="1089"/>
      <c r="K25" s="1089"/>
      <c r="L25" s="1089"/>
      <c r="M25" s="1089"/>
      <c r="N25" s="1089"/>
      <c r="O25" s="1090"/>
    </row>
    <row r="26" spans="1:15" ht="12.75" customHeight="1">
      <c r="A26" s="1097" t="s">
        <v>50</v>
      </c>
      <c r="B26" s="1099" t="s">
        <v>89</v>
      </c>
      <c r="C26" s="728" t="s">
        <v>104</v>
      </c>
      <c r="D26" s="728" t="s">
        <v>105</v>
      </c>
      <c r="E26" s="728" t="s">
        <v>106</v>
      </c>
      <c r="F26" s="728" t="s">
        <v>107</v>
      </c>
      <c r="G26" s="728" t="s">
        <v>108</v>
      </c>
      <c r="H26" s="728" t="s">
        <v>109</v>
      </c>
      <c r="I26" s="728" t="s">
        <v>110</v>
      </c>
      <c r="J26" s="728" t="s">
        <v>111</v>
      </c>
      <c r="K26" s="728" t="s">
        <v>112</v>
      </c>
      <c r="L26" s="728" t="s">
        <v>113</v>
      </c>
      <c r="M26" s="728" t="s">
        <v>114</v>
      </c>
      <c r="N26" s="728" t="s">
        <v>115</v>
      </c>
      <c r="O26" s="729" t="s">
        <v>16</v>
      </c>
    </row>
    <row r="27" spans="1:15" ht="13.8" thickBot="1">
      <c r="A27" s="1098"/>
      <c r="B27" s="1100"/>
      <c r="C27" s="730" t="s">
        <v>102</v>
      </c>
      <c r="D27" s="730" t="s">
        <v>102</v>
      </c>
      <c r="E27" s="730" t="s">
        <v>102</v>
      </c>
      <c r="F27" s="730" t="s">
        <v>102</v>
      </c>
      <c r="G27" s="730" t="s">
        <v>102</v>
      </c>
      <c r="H27" s="730" t="s">
        <v>102</v>
      </c>
      <c r="I27" s="730" t="s">
        <v>102</v>
      </c>
      <c r="J27" s="730" t="s">
        <v>102</v>
      </c>
      <c r="K27" s="730" t="s">
        <v>102</v>
      </c>
      <c r="L27" s="730" t="s">
        <v>102</v>
      </c>
      <c r="M27" s="730" t="s">
        <v>102</v>
      </c>
      <c r="N27" s="730" t="s">
        <v>102</v>
      </c>
      <c r="O27" s="731" t="s">
        <v>102</v>
      </c>
    </row>
    <row r="28" spans="1:15" ht="12.75" customHeight="1" thickBot="1">
      <c r="A28" s="1093" t="s">
        <v>81</v>
      </c>
      <c r="B28" s="732" t="s">
        <v>54</v>
      </c>
      <c r="C28" s="733">
        <v>105.92900000000002</v>
      </c>
      <c r="D28" s="733">
        <v>99.71850000000002</v>
      </c>
      <c r="E28" s="733">
        <v>92.532499999999999</v>
      </c>
      <c r="F28" s="733">
        <v>96.747999999999976</v>
      </c>
      <c r="G28" s="733"/>
      <c r="H28" s="733"/>
      <c r="I28" s="733"/>
      <c r="J28" s="733"/>
      <c r="K28" s="733"/>
      <c r="L28" s="733"/>
      <c r="M28" s="733"/>
      <c r="N28" s="733"/>
      <c r="O28" s="734">
        <v>98.73</v>
      </c>
    </row>
    <row r="29" spans="1:15" ht="13.8" thickBot="1">
      <c r="A29" s="1094"/>
      <c r="B29" s="735" t="s">
        <v>55</v>
      </c>
      <c r="C29" s="736">
        <v>118.5</v>
      </c>
      <c r="D29" s="736">
        <v>113.33285714285716</v>
      </c>
      <c r="E29" s="736">
        <v>107.14428571428572</v>
      </c>
      <c r="F29" s="736">
        <v>109.19428571428571</v>
      </c>
      <c r="G29" s="736"/>
      <c r="H29" s="736"/>
      <c r="I29" s="736"/>
      <c r="J29" s="736"/>
      <c r="K29" s="736"/>
      <c r="L29" s="736"/>
      <c r="M29" s="736"/>
      <c r="N29" s="736"/>
      <c r="O29" s="737">
        <v>112.04</v>
      </c>
    </row>
    <row r="30" spans="1:15" ht="13.8" thickBot="1">
      <c r="A30" s="1094"/>
      <c r="B30" s="735" t="s">
        <v>56</v>
      </c>
      <c r="C30" s="736">
        <v>167.03800000000001</v>
      </c>
      <c r="D30" s="736">
        <v>161.36333333333334</v>
      </c>
      <c r="E30" s="736">
        <v>150.20600000000002</v>
      </c>
      <c r="F30" s="736">
        <v>158.10000000000002</v>
      </c>
      <c r="G30" s="736"/>
      <c r="H30" s="736"/>
      <c r="I30" s="736"/>
      <c r="J30" s="736"/>
      <c r="K30" s="736"/>
      <c r="L30" s="736"/>
      <c r="M30" s="736"/>
      <c r="N30" s="736"/>
      <c r="O30" s="737">
        <v>159.18</v>
      </c>
    </row>
    <row r="31" spans="1:15" ht="14.4" thickBot="1">
      <c r="A31" s="1094"/>
      <c r="B31" s="738" t="s">
        <v>57</v>
      </c>
      <c r="C31" s="739">
        <v>129.84880952380951</v>
      </c>
      <c r="D31" s="739">
        <v>124.00357142857141</v>
      </c>
      <c r="E31" s="739">
        <v>115.56547619047622</v>
      </c>
      <c r="F31" s="739">
        <v>120.73380952380954</v>
      </c>
      <c r="G31" s="739"/>
      <c r="H31" s="739"/>
      <c r="I31" s="739"/>
      <c r="J31" s="739"/>
      <c r="K31" s="739"/>
      <c r="L31" s="739"/>
      <c r="M31" s="739"/>
      <c r="N31" s="739"/>
      <c r="O31" s="740">
        <v>122.54</v>
      </c>
    </row>
    <row r="32" spans="1:15" ht="13.8" thickBot="1">
      <c r="A32" s="1094" t="s">
        <v>58</v>
      </c>
      <c r="B32" s="735" t="s">
        <v>54</v>
      </c>
      <c r="C32" s="736">
        <v>127.60409090909089</v>
      </c>
      <c r="D32" s="736">
        <v>116.06695652173913</v>
      </c>
      <c r="E32" s="736">
        <v>107.33304347826086</v>
      </c>
      <c r="F32" s="736">
        <v>109.94363636363636</v>
      </c>
      <c r="G32" s="736"/>
      <c r="H32" s="736"/>
      <c r="I32" s="736"/>
      <c r="J32" s="736"/>
      <c r="K32" s="736"/>
      <c r="L32" s="736"/>
      <c r="M32" s="736"/>
      <c r="N32" s="736"/>
      <c r="O32" s="737">
        <v>114.5</v>
      </c>
    </row>
    <row r="33" spans="1:15" ht="13.8" thickBot="1">
      <c r="A33" s="1094"/>
      <c r="B33" s="735" t="s">
        <v>55</v>
      </c>
      <c r="C33" s="736">
        <v>150.58571428571432</v>
      </c>
      <c r="D33" s="736">
        <v>134.47285714285715</v>
      </c>
      <c r="E33" s="736">
        <v>121.81285714285714</v>
      </c>
      <c r="F33" s="736">
        <v>118.84428571428573</v>
      </c>
      <c r="G33" s="736"/>
      <c r="H33" s="736"/>
      <c r="I33" s="736"/>
      <c r="J33" s="736"/>
      <c r="K33" s="736"/>
      <c r="L33" s="736"/>
      <c r="M33" s="736"/>
      <c r="N33" s="736"/>
      <c r="O33" s="737">
        <v>131.43</v>
      </c>
    </row>
    <row r="34" spans="1:15" ht="14.4" thickBot="1">
      <c r="A34" s="1094"/>
      <c r="B34" s="738" t="s">
        <v>57</v>
      </c>
      <c r="C34" s="739">
        <v>133.15137931034479</v>
      </c>
      <c r="D34" s="739">
        <v>120.36166666666668</v>
      </c>
      <c r="E34" s="739">
        <v>110.71166666666664</v>
      </c>
      <c r="F34" s="739">
        <v>112.09206896551723</v>
      </c>
      <c r="G34" s="739"/>
      <c r="H34" s="739"/>
      <c r="I34" s="739"/>
      <c r="J34" s="739"/>
      <c r="K34" s="739"/>
      <c r="L34" s="739"/>
      <c r="M34" s="739"/>
      <c r="N34" s="739"/>
      <c r="O34" s="740">
        <v>118.45</v>
      </c>
    </row>
    <row r="35" spans="1:15" ht="13.8" thickBot="1">
      <c r="A35" s="1094" t="s">
        <v>59</v>
      </c>
      <c r="B35" s="735" t="s">
        <v>54</v>
      </c>
      <c r="C35" s="736">
        <v>90.658000000000001</v>
      </c>
      <c r="D35" s="736">
        <v>98.957999999999998</v>
      </c>
      <c r="E35" s="736">
        <v>94.075999999999993</v>
      </c>
      <c r="F35" s="736">
        <v>101.256</v>
      </c>
      <c r="G35" s="736"/>
      <c r="H35" s="736"/>
      <c r="I35" s="736"/>
      <c r="J35" s="736"/>
      <c r="K35" s="736"/>
      <c r="L35" s="736"/>
      <c r="M35" s="736"/>
      <c r="N35" s="736"/>
      <c r="O35" s="737">
        <v>96.24</v>
      </c>
    </row>
    <row r="36" spans="1:15" ht="13.8" thickBot="1">
      <c r="A36" s="1094"/>
      <c r="B36" s="735" t="s">
        <v>55</v>
      </c>
      <c r="C36" s="736">
        <v>228.01000000000005</v>
      </c>
      <c r="D36" s="736">
        <v>228.244</v>
      </c>
      <c r="E36" s="736">
        <v>225.89000000000001</v>
      </c>
      <c r="F36" s="736">
        <v>222.95400000000001</v>
      </c>
      <c r="G36" s="736"/>
      <c r="H36" s="736"/>
      <c r="I36" s="736"/>
      <c r="J36" s="736"/>
      <c r="K36" s="736"/>
      <c r="L36" s="736"/>
      <c r="M36" s="736"/>
      <c r="N36" s="736"/>
      <c r="O36" s="737">
        <v>226.27</v>
      </c>
    </row>
    <row r="37" spans="1:15" ht="13.8" thickBot="1">
      <c r="A37" s="1094"/>
      <c r="B37" s="735" t="s">
        <v>56</v>
      </c>
      <c r="C37" s="736">
        <v>166.34333333333333</v>
      </c>
      <c r="D37" s="736">
        <v>159.87333333333333</v>
      </c>
      <c r="E37" s="736">
        <v>144.91</v>
      </c>
      <c r="F37" s="736">
        <v>162.80000000000001</v>
      </c>
      <c r="G37" s="736"/>
      <c r="H37" s="736"/>
      <c r="I37" s="736"/>
      <c r="J37" s="736"/>
      <c r="K37" s="736"/>
      <c r="L37" s="736"/>
      <c r="M37" s="736"/>
      <c r="N37" s="736"/>
      <c r="O37" s="737">
        <v>158.47999999999999</v>
      </c>
    </row>
    <row r="38" spans="1:15" ht="14.4" thickBot="1">
      <c r="A38" s="1094"/>
      <c r="B38" s="738" t="s">
        <v>57</v>
      </c>
      <c r="C38" s="739">
        <v>160.95153846153849</v>
      </c>
      <c r="D38" s="739">
        <v>162.74076923076925</v>
      </c>
      <c r="E38" s="739">
        <v>156.50461538461539</v>
      </c>
      <c r="F38" s="739">
        <v>162.26538461538465</v>
      </c>
      <c r="G38" s="739"/>
      <c r="H38" s="739"/>
      <c r="I38" s="739"/>
      <c r="J38" s="739"/>
      <c r="K38" s="739"/>
      <c r="L38" s="739"/>
      <c r="M38" s="739"/>
      <c r="N38" s="739"/>
      <c r="O38" s="740">
        <v>160.62</v>
      </c>
    </row>
    <row r="39" spans="1:15" ht="13.8" thickBot="1">
      <c r="A39" s="1094" t="s">
        <v>60</v>
      </c>
      <c r="B39" s="735" t="s">
        <v>54</v>
      </c>
      <c r="C39" s="736">
        <v>103.41888888888889</v>
      </c>
      <c r="D39" s="736">
        <v>109.38</v>
      </c>
      <c r="E39" s="736">
        <v>96.836666666666659</v>
      </c>
      <c r="F39" s="736">
        <v>105.37777777777779</v>
      </c>
      <c r="G39" s="736"/>
      <c r="H39" s="736"/>
      <c r="I39" s="736"/>
      <c r="J39" s="736"/>
      <c r="K39" s="736"/>
      <c r="L39" s="736"/>
      <c r="M39" s="736"/>
      <c r="N39" s="736"/>
      <c r="O39" s="737">
        <v>103.75</v>
      </c>
    </row>
    <row r="40" spans="1:15" ht="13.8" thickBot="1">
      <c r="A40" s="1094"/>
      <c r="B40" s="735" t="s">
        <v>61</v>
      </c>
      <c r="C40" s="736">
        <v>120.41</v>
      </c>
      <c r="D40" s="736">
        <v>119.5575</v>
      </c>
      <c r="E40" s="736">
        <v>115.98750000000001</v>
      </c>
      <c r="F40" s="736">
        <v>114.92</v>
      </c>
      <c r="G40" s="736"/>
      <c r="H40" s="736"/>
      <c r="I40" s="736"/>
      <c r="J40" s="736"/>
      <c r="K40" s="736"/>
      <c r="L40" s="736"/>
      <c r="M40" s="736"/>
      <c r="N40" s="736"/>
      <c r="O40" s="737">
        <v>117.72</v>
      </c>
    </row>
    <row r="41" spans="1:15" ht="14.4" thickBot="1">
      <c r="A41" s="1094"/>
      <c r="B41" s="738" t="s">
        <v>57</v>
      </c>
      <c r="C41" s="739">
        <v>108.64692307692306</v>
      </c>
      <c r="D41" s="739">
        <v>112.51153846153846</v>
      </c>
      <c r="E41" s="739">
        <v>102.72923076923078</v>
      </c>
      <c r="F41" s="739">
        <v>108.31384615384614</v>
      </c>
      <c r="G41" s="739"/>
      <c r="H41" s="739"/>
      <c r="I41" s="739"/>
      <c r="J41" s="739"/>
      <c r="K41" s="739"/>
      <c r="L41" s="739"/>
      <c r="M41" s="739"/>
      <c r="N41" s="739"/>
      <c r="O41" s="740">
        <v>108.05</v>
      </c>
    </row>
    <row r="42" spans="1:15" ht="13.8" thickBot="1">
      <c r="A42" s="1094" t="s">
        <v>62</v>
      </c>
      <c r="B42" s="735" t="s">
        <v>54</v>
      </c>
      <c r="C42" s="736">
        <v>139.42333333333335</v>
      </c>
      <c r="D42" s="736">
        <v>145.73399999999998</v>
      </c>
      <c r="E42" s="736">
        <v>179.018</v>
      </c>
      <c r="F42" s="736">
        <v>166.958</v>
      </c>
      <c r="G42" s="736"/>
      <c r="H42" s="736"/>
      <c r="I42" s="736"/>
      <c r="J42" s="736"/>
      <c r="K42" s="736"/>
      <c r="L42" s="736"/>
      <c r="M42" s="736"/>
      <c r="N42" s="736"/>
      <c r="O42" s="737">
        <v>152.51</v>
      </c>
    </row>
    <row r="43" spans="1:15" ht="13.8" thickBot="1">
      <c r="A43" s="1094"/>
      <c r="B43" s="735" t="s">
        <v>55</v>
      </c>
      <c r="C43" s="736">
        <v>354.51249999999993</v>
      </c>
      <c r="D43" s="736">
        <v>315.29000000000002</v>
      </c>
      <c r="E43" s="736">
        <v>265.39499999999998</v>
      </c>
      <c r="F43" s="736">
        <v>273.14749999999998</v>
      </c>
      <c r="G43" s="736"/>
      <c r="H43" s="736"/>
      <c r="I43" s="736"/>
      <c r="J43" s="736"/>
      <c r="K43" s="736"/>
      <c r="L43" s="736"/>
      <c r="M43" s="736"/>
      <c r="N43" s="736"/>
      <c r="O43" s="737">
        <v>302.08999999999997</v>
      </c>
    </row>
    <row r="44" spans="1:15" ht="14.4" thickBot="1">
      <c r="A44" s="1094"/>
      <c r="B44" s="738" t="s">
        <v>57</v>
      </c>
      <c r="C44" s="739">
        <v>225.45899999999997</v>
      </c>
      <c r="D44" s="739">
        <v>221.0922222222222</v>
      </c>
      <c r="E44" s="739">
        <v>217.40777777777777</v>
      </c>
      <c r="F44" s="739">
        <v>214.15333333333331</v>
      </c>
      <c r="G44" s="739"/>
      <c r="H44" s="739"/>
      <c r="I44" s="739"/>
      <c r="J44" s="739"/>
      <c r="K44" s="739"/>
      <c r="L44" s="739"/>
      <c r="M44" s="739"/>
      <c r="N44" s="739"/>
      <c r="O44" s="740">
        <v>212.34</v>
      </c>
    </row>
    <row r="45" spans="1:15" ht="16.8" thickBot="1">
      <c r="A45" s="1095" t="s">
        <v>82</v>
      </c>
      <c r="B45" s="1096"/>
      <c r="C45" s="742">
        <v>140.88233644859815</v>
      </c>
      <c r="D45" s="742">
        <v>134.45897196261686</v>
      </c>
      <c r="E45" s="742">
        <v>126.18514018691592</v>
      </c>
      <c r="F45" s="742">
        <v>129.87169811320751</v>
      </c>
      <c r="G45" s="742"/>
      <c r="H45" s="742"/>
      <c r="I45" s="742"/>
      <c r="J45" s="742"/>
      <c r="K45" s="742"/>
      <c r="L45" s="742"/>
      <c r="M45" s="742"/>
      <c r="N45" s="742"/>
      <c r="O45" s="743">
        <v>132.56</v>
      </c>
    </row>
    <row r="46" spans="1:15" ht="15" customHeight="1" thickBot="1"/>
    <row r="47" spans="1:15" ht="15.75" customHeight="1" thickBot="1">
      <c r="A47" s="746" t="s">
        <v>64</v>
      </c>
      <c r="B47" s="747" t="s">
        <v>57</v>
      </c>
      <c r="C47" s="748">
        <v>109.62</v>
      </c>
      <c r="D47" s="748">
        <v>109.77</v>
      </c>
      <c r="E47" s="748">
        <v>100.42</v>
      </c>
      <c r="F47" s="748">
        <v>100.98</v>
      </c>
      <c r="G47" s="748"/>
      <c r="H47" s="748"/>
      <c r="I47" s="748"/>
      <c r="J47" s="748"/>
      <c r="K47" s="748"/>
      <c r="L47" s="748"/>
      <c r="M47" s="748"/>
      <c r="N47" s="748"/>
      <c r="O47" s="749">
        <v>105.2</v>
      </c>
    </row>
    <row r="48" spans="1:15" ht="22.5" customHeight="1" thickBot="1"/>
    <row r="49" spans="1:15" ht="24.9" customHeight="1" thickBot="1">
      <c r="A49" s="1088" t="s">
        <v>116</v>
      </c>
      <c r="B49" s="1089"/>
      <c r="C49" s="1089"/>
      <c r="D49" s="1089"/>
      <c r="E49" s="1089"/>
      <c r="F49" s="1089"/>
      <c r="G49" s="1089"/>
      <c r="H49" s="1089"/>
      <c r="I49" s="1089"/>
      <c r="J49" s="1089"/>
      <c r="K49" s="1089"/>
      <c r="L49" s="1089"/>
      <c r="M49" s="1089"/>
      <c r="N49" s="1089"/>
      <c r="O49" s="1090"/>
    </row>
    <row r="50" spans="1:15" ht="12.75" customHeight="1">
      <c r="A50" s="1091" t="s">
        <v>50</v>
      </c>
      <c r="B50" s="1085" t="s">
        <v>89</v>
      </c>
      <c r="C50" s="1085" t="s">
        <v>117</v>
      </c>
      <c r="D50" s="1085" t="s">
        <v>118</v>
      </c>
      <c r="E50" s="1085" t="s">
        <v>119</v>
      </c>
      <c r="F50" s="1085" t="s">
        <v>120</v>
      </c>
      <c r="G50" s="1085" t="s">
        <v>121</v>
      </c>
      <c r="H50" s="1085" t="s">
        <v>122</v>
      </c>
      <c r="I50" s="1085" t="s">
        <v>123</v>
      </c>
      <c r="J50" s="1085" t="s">
        <v>124</v>
      </c>
      <c r="K50" s="1085" t="s">
        <v>125</v>
      </c>
      <c r="L50" s="1085" t="s">
        <v>126</v>
      </c>
      <c r="M50" s="1085" t="s">
        <v>127</v>
      </c>
      <c r="N50" s="1085" t="s">
        <v>128</v>
      </c>
      <c r="O50" s="750" t="s">
        <v>16</v>
      </c>
    </row>
    <row r="51" spans="1:15" ht="13.8" thickBot="1">
      <c r="A51" s="1092"/>
      <c r="B51" s="1086"/>
      <c r="C51" s="1086"/>
      <c r="D51" s="1086"/>
      <c r="E51" s="1086"/>
      <c r="F51" s="1086"/>
      <c r="G51" s="1086"/>
      <c r="H51" s="1086"/>
      <c r="I51" s="1086"/>
      <c r="J51" s="1086"/>
      <c r="K51" s="1086"/>
      <c r="L51" s="1086"/>
      <c r="M51" s="1086"/>
      <c r="N51" s="1086"/>
      <c r="O51" s="751" t="s">
        <v>102</v>
      </c>
    </row>
    <row r="52" spans="1:15" ht="13.8" thickBot="1">
      <c r="A52" s="1087" t="s">
        <v>81</v>
      </c>
      <c r="B52" s="752" t="s">
        <v>54</v>
      </c>
      <c r="C52" s="753">
        <v>7.1926393235949137E-3</v>
      </c>
      <c r="D52" s="753">
        <v>4.0992667085116528E-3</v>
      </c>
      <c r="E52" s="753">
        <v>4.0504430232363706E-2</v>
      </c>
      <c r="F52" s="753">
        <v>4.6385602655499909E-2</v>
      </c>
      <c r="G52" s="753"/>
      <c r="H52" s="753"/>
      <c r="I52" s="753"/>
      <c r="J52" s="753"/>
      <c r="K52" s="753"/>
      <c r="L52" s="753"/>
      <c r="M52" s="753"/>
      <c r="N52" s="753"/>
      <c r="O52" s="754">
        <v>2.066241264053471E-2</v>
      </c>
    </row>
    <row r="53" spans="1:15" ht="13.8" thickBot="1">
      <c r="A53" s="1082"/>
      <c r="B53" s="755" t="s">
        <v>55</v>
      </c>
      <c r="C53" s="756">
        <v>0.12955997588908985</v>
      </c>
      <c r="D53" s="756">
        <v>0.13042491775175491</v>
      </c>
      <c r="E53" s="756">
        <v>0.11047852695297417</v>
      </c>
      <c r="F53" s="756">
        <v>8.6359830446386579E-2</v>
      </c>
      <c r="G53" s="756"/>
      <c r="H53" s="756"/>
      <c r="I53" s="756"/>
      <c r="J53" s="756"/>
      <c r="K53" s="756"/>
      <c r="L53" s="756"/>
      <c r="M53" s="756"/>
      <c r="N53" s="756"/>
      <c r="O53" s="757">
        <v>0.11469118172081394</v>
      </c>
    </row>
    <row r="54" spans="1:15" ht="13.8" thickBot="1">
      <c r="A54" s="1082"/>
      <c r="B54" s="755" t="s">
        <v>56</v>
      </c>
      <c r="C54" s="758">
        <v>0.13367816504827237</v>
      </c>
      <c r="D54" s="756">
        <v>7.748972298539504E-2</v>
      </c>
      <c r="E54" s="756">
        <v>8.5602439316671414E-2</v>
      </c>
      <c r="F54" s="756">
        <v>0.10251739405439575</v>
      </c>
      <c r="G54" s="756"/>
      <c r="H54" s="756"/>
      <c r="I54" s="756"/>
      <c r="J54" s="756"/>
      <c r="K54" s="756"/>
      <c r="L54" s="756"/>
      <c r="M54" s="756"/>
      <c r="N54" s="756"/>
      <c r="O54" s="757">
        <v>0.10032667420530217</v>
      </c>
    </row>
    <row r="55" spans="1:15" ht="14.4" thickBot="1">
      <c r="A55" s="1082"/>
      <c r="B55" s="759" t="s">
        <v>57</v>
      </c>
      <c r="C55" s="760">
        <v>7.1994985843509163E-2</v>
      </c>
      <c r="D55" s="760">
        <v>4.6086073138865598E-2</v>
      </c>
      <c r="E55" s="760">
        <v>6.669017602069828E-2</v>
      </c>
      <c r="F55" s="760">
        <v>7.3077580315205642E-2</v>
      </c>
      <c r="G55" s="760"/>
      <c r="H55" s="760"/>
      <c r="I55" s="760"/>
      <c r="J55" s="760"/>
      <c r="K55" s="760"/>
      <c r="L55" s="760"/>
      <c r="M55" s="760"/>
      <c r="N55" s="760"/>
      <c r="O55" s="761">
        <v>6.0633262608127896E-2</v>
      </c>
    </row>
    <row r="56" spans="1:15" ht="13.8" thickBot="1">
      <c r="A56" s="1082" t="s">
        <v>58</v>
      </c>
      <c r="B56" s="755" t="s">
        <v>54</v>
      </c>
      <c r="C56" s="756">
        <v>5.3824150693378954E-3</v>
      </c>
      <c r="D56" s="756">
        <v>-1.7001567175005287E-2</v>
      </c>
      <c r="E56" s="756">
        <v>8.4961992630525313E-2</v>
      </c>
      <c r="F56" s="756">
        <v>-5.5640473788612296E-3</v>
      </c>
      <c r="G56" s="756"/>
      <c r="H56" s="756"/>
      <c r="I56" s="756"/>
      <c r="J56" s="756"/>
      <c r="K56" s="756"/>
      <c r="L56" s="756"/>
      <c r="M56" s="756"/>
      <c r="N56" s="756"/>
      <c r="O56" s="757">
        <v>2.3668122270742303E-2</v>
      </c>
    </row>
    <row r="57" spans="1:15" ht="13.8" thickBot="1">
      <c r="A57" s="1082"/>
      <c r="B57" s="755" t="s">
        <v>55</v>
      </c>
      <c r="C57" s="756">
        <v>3.6713784270941533E-3</v>
      </c>
      <c r="D57" s="756">
        <v>-3.4186399804527826E-2</v>
      </c>
      <c r="E57" s="756">
        <v>4.4881492687846726E-2</v>
      </c>
      <c r="F57" s="756">
        <v>2.4041062134124876E-2</v>
      </c>
      <c r="G57" s="756"/>
      <c r="H57" s="756"/>
      <c r="I57" s="756"/>
      <c r="J57" s="756"/>
      <c r="K57" s="756"/>
      <c r="L57" s="756"/>
      <c r="M57" s="756"/>
      <c r="N57" s="756"/>
      <c r="O57" s="757">
        <v>8.1412158563493355E-3</v>
      </c>
    </row>
    <row r="58" spans="1:15" ht="14.4" thickBot="1">
      <c r="A58" s="1082"/>
      <c r="B58" s="759" t="s">
        <v>57</v>
      </c>
      <c r="C58" s="760">
        <v>4.9153284180052234E-3</v>
      </c>
      <c r="D58" s="760">
        <v>-2.0426463727855074E-2</v>
      </c>
      <c r="E58" s="760">
        <v>7.5459033847371279E-2</v>
      </c>
      <c r="F58" s="760">
        <v>2.9637846087995903E-3</v>
      </c>
      <c r="G58" s="760"/>
      <c r="H58" s="760"/>
      <c r="I58" s="760"/>
      <c r="J58" s="760"/>
      <c r="K58" s="760"/>
      <c r="L58" s="760"/>
      <c r="M58" s="760"/>
      <c r="N58" s="760"/>
      <c r="O58" s="761">
        <v>2.0683832840861147E-2</v>
      </c>
    </row>
    <row r="59" spans="1:15" ht="13.8" thickBot="1">
      <c r="A59" s="1082" t="s">
        <v>59</v>
      </c>
      <c r="B59" s="755" t="s">
        <v>54</v>
      </c>
      <c r="C59" s="756">
        <v>1.7869355158949695E-3</v>
      </c>
      <c r="D59" s="756">
        <v>-0.11571912663284765</v>
      </c>
      <c r="E59" s="756">
        <v>-0.1098331845174822</v>
      </c>
      <c r="F59" s="756">
        <v>-0.13740091122172171</v>
      </c>
      <c r="G59" s="756"/>
      <c r="H59" s="756"/>
      <c r="I59" s="756"/>
      <c r="J59" s="756"/>
      <c r="K59" s="756"/>
      <c r="L59" s="756"/>
      <c r="M59" s="756"/>
      <c r="N59" s="756"/>
      <c r="O59" s="757">
        <v>-9.2373233582709907E-2</v>
      </c>
    </row>
    <row r="60" spans="1:15" ht="13.8" thickBot="1">
      <c r="A60" s="1082"/>
      <c r="B60" s="755" t="s">
        <v>55</v>
      </c>
      <c r="C60" s="756">
        <v>1.2148589974123609E-2</v>
      </c>
      <c r="D60" s="756">
        <v>4.5153432291757743E-2</v>
      </c>
      <c r="E60" s="756">
        <v>-3.0634379565275456E-3</v>
      </c>
      <c r="F60" s="756">
        <v>-2.7898131453124217E-3</v>
      </c>
      <c r="G60" s="756"/>
      <c r="H60" s="756"/>
      <c r="I60" s="756"/>
      <c r="J60" s="756"/>
      <c r="K60" s="756"/>
      <c r="L60" s="756"/>
      <c r="M60" s="756"/>
      <c r="N60" s="756"/>
      <c r="O60" s="757">
        <v>1.3037521545056739E-2</v>
      </c>
    </row>
    <row r="61" spans="1:15" ht="13.8" thickBot="1">
      <c r="A61" s="1082"/>
      <c r="B61" s="755" t="s">
        <v>56</v>
      </c>
      <c r="C61" s="756">
        <v>5.8293088591868172E-2</v>
      </c>
      <c r="D61" s="756">
        <v>3.5403027396689025E-2</v>
      </c>
      <c r="E61" s="756">
        <v>0.103926575115589</v>
      </c>
      <c r="F61" s="756">
        <v>-3.6199836199836272E-2</v>
      </c>
      <c r="G61" s="756"/>
      <c r="H61" s="756"/>
      <c r="I61" s="756"/>
      <c r="J61" s="756"/>
      <c r="K61" s="756"/>
      <c r="L61" s="756"/>
      <c r="M61" s="756"/>
      <c r="N61" s="756"/>
      <c r="O61" s="757">
        <v>3.8679959616355529E-2</v>
      </c>
    </row>
    <row r="62" spans="1:15" ht="14.4" thickBot="1">
      <c r="A62" s="1082"/>
      <c r="B62" s="759" t="s">
        <v>57</v>
      </c>
      <c r="C62" s="760">
        <v>-1.1707844624585073E-2</v>
      </c>
      <c r="D62" s="760">
        <v>-2.8081807445401463E-2</v>
      </c>
      <c r="E62" s="760">
        <v>-3.77463151035815E-2</v>
      </c>
      <c r="F62" s="760">
        <v>-7.2753561354855667E-2</v>
      </c>
      <c r="G62" s="760"/>
      <c r="H62" s="760"/>
      <c r="I62" s="760"/>
      <c r="J62" s="760"/>
      <c r="K62" s="760"/>
      <c r="L62" s="760"/>
      <c r="M62" s="760"/>
      <c r="N62" s="760"/>
      <c r="O62" s="761">
        <v>-3.7666542149172026E-2</v>
      </c>
    </row>
    <row r="63" spans="1:15" ht="13.8" thickBot="1">
      <c r="A63" s="1082" t="s">
        <v>60</v>
      </c>
      <c r="B63" s="755" t="s">
        <v>54</v>
      </c>
      <c r="C63" s="756">
        <v>-2.9246138757618473E-2</v>
      </c>
      <c r="D63" s="756">
        <v>-8.9347752266018779E-2</v>
      </c>
      <c r="E63" s="756">
        <v>-8.1679017688104667E-3</v>
      </c>
      <c r="F63" s="756">
        <v>-0.11939959028740151</v>
      </c>
      <c r="G63" s="756"/>
      <c r="H63" s="756"/>
      <c r="I63" s="756"/>
      <c r="J63" s="756"/>
      <c r="K63" s="756"/>
      <c r="L63" s="756"/>
      <c r="M63" s="756"/>
      <c r="N63" s="756"/>
      <c r="O63" s="757">
        <v>-6.3036144578313316E-2</v>
      </c>
    </row>
    <row r="64" spans="1:15" ht="13.8" thickBot="1">
      <c r="A64" s="1082"/>
      <c r="B64" s="755" t="s">
        <v>61</v>
      </c>
      <c r="C64" s="756">
        <v>-4.2604434847604102E-2</v>
      </c>
      <c r="D64" s="756">
        <v>1.2358070384542934E-2</v>
      </c>
      <c r="E64" s="756">
        <v>6.8994503718073044E-2</v>
      </c>
      <c r="F64" s="756">
        <v>6.6611555864949545E-2</v>
      </c>
      <c r="G64" s="756"/>
      <c r="H64" s="756"/>
      <c r="I64" s="756"/>
      <c r="J64" s="756"/>
      <c r="K64" s="756"/>
      <c r="L64" s="756"/>
      <c r="M64" s="756"/>
      <c r="N64" s="756"/>
      <c r="O64" s="757">
        <v>2.5484199796126403E-2</v>
      </c>
    </row>
    <row r="65" spans="1:15" ht="14.4" thickBot="1">
      <c r="A65" s="1082"/>
      <c r="B65" s="759" t="s">
        <v>57</v>
      </c>
      <c r="C65" s="760">
        <v>-2.6136500410967385E-2</v>
      </c>
      <c r="D65" s="760">
        <v>-4.5439317801126811E-2</v>
      </c>
      <c r="E65" s="760">
        <v>3.3856400286448027E-2</v>
      </c>
      <c r="F65" s="760">
        <v>-4.329364034068315E-2</v>
      </c>
      <c r="G65" s="760"/>
      <c r="H65" s="760"/>
      <c r="I65" s="760"/>
      <c r="J65" s="760"/>
      <c r="K65" s="760"/>
      <c r="L65" s="760"/>
      <c r="M65" s="760"/>
      <c r="N65" s="760"/>
      <c r="O65" s="761">
        <v>-2.1193891716797707E-2</v>
      </c>
    </row>
    <row r="66" spans="1:15" ht="13.8" thickBot="1">
      <c r="A66" s="1082" t="s">
        <v>62</v>
      </c>
      <c r="B66" s="755" t="s">
        <v>54</v>
      </c>
      <c r="C66" s="762">
        <v>0.46413082458698923</v>
      </c>
      <c r="D66" s="762">
        <v>0.26654040923875022</v>
      </c>
      <c r="E66" s="762">
        <v>0.37372778156386521</v>
      </c>
      <c r="F66" s="762">
        <v>0.25170402137064396</v>
      </c>
      <c r="G66" s="762"/>
      <c r="H66" s="762"/>
      <c r="I66" s="762"/>
      <c r="J66" s="762"/>
      <c r="K66" s="762"/>
      <c r="L66" s="762"/>
      <c r="M66" s="762"/>
      <c r="N66" s="762"/>
      <c r="O66" s="763">
        <v>0.38286014031866777</v>
      </c>
    </row>
    <row r="67" spans="1:15" ht="13.8" thickBot="1">
      <c r="A67" s="1082"/>
      <c r="B67" s="755" t="s">
        <v>55</v>
      </c>
      <c r="C67" s="762">
        <v>1.8461972426924506E-2</v>
      </c>
      <c r="D67" s="762">
        <v>0.17010529988264769</v>
      </c>
      <c r="E67" s="762">
        <v>1.5467510691610687E-2</v>
      </c>
      <c r="F67" s="762">
        <v>2.7750574323396851E-2</v>
      </c>
      <c r="G67" s="762"/>
      <c r="H67" s="762"/>
      <c r="I67" s="762"/>
      <c r="J67" s="762"/>
      <c r="K67" s="762"/>
      <c r="L67" s="762"/>
      <c r="M67" s="762"/>
      <c r="N67" s="762"/>
      <c r="O67" s="763">
        <v>5.9452481048694224E-2</v>
      </c>
    </row>
    <row r="68" spans="1:15" ht="14.4" thickBot="1">
      <c r="A68" s="1082"/>
      <c r="B68" s="759" t="s">
        <v>57</v>
      </c>
      <c r="C68" s="764">
        <v>0.21475646471321955</v>
      </c>
      <c r="D68" s="764">
        <v>0.20541955845474208</v>
      </c>
      <c r="E68" s="764">
        <v>0.17935574215376102</v>
      </c>
      <c r="F68" s="764">
        <v>0.12474966016042498</v>
      </c>
      <c r="G68" s="764"/>
      <c r="H68" s="764"/>
      <c r="I68" s="764"/>
      <c r="J68" s="764"/>
      <c r="K68" s="764"/>
      <c r="L68" s="764"/>
      <c r="M68" s="764"/>
      <c r="N68" s="764"/>
      <c r="O68" s="765">
        <v>0.22167278892342479</v>
      </c>
    </row>
    <row r="69" spans="1:15" ht="16.8" thickBot="1">
      <c r="A69" s="1083" t="s">
        <v>82</v>
      </c>
      <c r="B69" s="1084"/>
      <c r="C69" s="766">
        <v>5.2165225703692197E-2</v>
      </c>
      <c r="D69" s="766">
        <v>3.7120033140776623E-2</v>
      </c>
      <c r="E69" s="766">
        <v>7.1940948574147637E-2</v>
      </c>
      <c r="F69" s="766">
        <v>3.6403818268357889E-2</v>
      </c>
      <c r="G69" s="766"/>
      <c r="H69" s="766"/>
      <c r="I69" s="766"/>
      <c r="J69" s="766"/>
      <c r="K69" s="766"/>
      <c r="L69" s="766"/>
      <c r="M69" s="766"/>
      <c r="N69" s="766"/>
      <c r="O69" s="767">
        <v>4.9562462281231089E-2</v>
      </c>
    </row>
    <row r="70" spans="1:15" ht="15" customHeight="1" thickBot="1"/>
    <row r="71" spans="1:15" ht="16.8" thickBot="1">
      <c r="A71" s="746" t="s">
        <v>64</v>
      </c>
      <c r="B71" s="747" t="s">
        <v>57</v>
      </c>
      <c r="C71" s="768">
        <v>-3.1928480204343052E-3</v>
      </c>
      <c r="D71" s="768">
        <v>-9.1008472260180329E-2</v>
      </c>
      <c r="E71" s="768">
        <v>-6.5425214100776813E-2</v>
      </c>
      <c r="F71" s="768">
        <v>-9.0215884333531379E-2</v>
      </c>
      <c r="G71" s="768"/>
      <c r="H71" s="768"/>
      <c r="I71" s="768"/>
      <c r="J71" s="768"/>
      <c r="K71" s="768"/>
      <c r="L71" s="768"/>
      <c r="M71" s="768"/>
      <c r="N71" s="768"/>
      <c r="O71" s="769">
        <v>-6.1882129277566589E-2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10" t="s">
        <v>88</v>
      </c>
      <c r="B1" s="1105"/>
      <c r="C1" s="1105"/>
      <c r="D1" s="1105"/>
      <c r="E1" s="1105"/>
      <c r="F1" s="1105"/>
      <c r="G1" s="1105"/>
      <c r="H1" s="1105"/>
      <c r="I1" s="1105"/>
      <c r="J1" s="1105"/>
      <c r="K1" s="1105"/>
      <c r="L1" s="1105"/>
      <c r="M1" s="1105"/>
      <c r="N1" s="1105"/>
      <c r="O1" s="1106"/>
    </row>
    <row r="2" spans="1:15" s="774" customFormat="1" ht="27" customHeight="1" thickBot="1">
      <c r="A2" s="770" t="s">
        <v>84</v>
      </c>
      <c r="B2" s="771" t="s">
        <v>89</v>
      </c>
      <c r="C2" s="772" t="s">
        <v>90</v>
      </c>
      <c r="D2" s="772" t="s">
        <v>91</v>
      </c>
      <c r="E2" s="772" t="s">
        <v>92</v>
      </c>
      <c r="F2" s="772" t="s">
        <v>93</v>
      </c>
      <c r="G2" s="772" t="s">
        <v>94</v>
      </c>
      <c r="H2" s="772" t="s">
        <v>95</v>
      </c>
      <c r="I2" s="772" t="s">
        <v>96</v>
      </c>
      <c r="J2" s="772" t="s">
        <v>97</v>
      </c>
      <c r="K2" s="772" t="s">
        <v>98</v>
      </c>
      <c r="L2" s="772" t="s">
        <v>99</v>
      </c>
      <c r="M2" s="772" t="s">
        <v>100</v>
      </c>
      <c r="N2" s="772" t="s">
        <v>101</v>
      </c>
      <c r="O2" s="773" t="s">
        <v>16</v>
      </c>
    </row>
    <row r="3" spans="1:15" ht="15" customHeight="1" thickBot="1">
      <c r="A3" s="1102" t="s">
        <v>85</v>
      </c>
      <c r="B3" s="775" t="s">
        <v>54</v>
      </c>
      <c r="C3" s="776">
        <v>106.69</v>
      </c>
      <c r="D3" s="776">
        <v>100.13</v>
      </c>
      <c r="E3" s="776">
        <v>96.280476190476193</v>
      </c>
      <c r="F3" s="776">
        <v>101.23571428571428</v>
      </c>
      <c r="G3" s="776"/>
      <c r="H3" s="776"/>
      <c r="I3" s="776"/>
      <c r="J3" s="776"/>
      <c r="K3" s="776"/>
      <c r="L3" s="776"/>
      <c r="M3" s="776"/>
      <c r="N3" s="776"/>
      <c r="O3" s="777">
        <v>100.77</v>
      </c>
    </row>
    <row r="4" spans="1:15" ht="15" customHeight="1" thickBot="1">
      <c r="A4" s="1102"/>
      <c r="B4" s="778" t="s">
        <v>55</v>
      </c>
      <c r="C4" s="776">
        <v>132.86000000000001</v>
      </c>
      <c r="D4" s="776">
        <v>127.34</v>
      </c>
      <c r="E4" s="776">
        <v>120.24875</v>
      </c>
      <c r="F4" s="776">
        <v>120.00750000000001</v>
      </c>
      <c r="G4" s="776"/>
      <c r="H4" s="776"/>
      <c r="I4" s="776"/>
      <c r="J4" s="776"/>
      <c r="K4" s="776"/>
      <c r="L4" s="776"/>
      <c r="M4" s="776"/>
      <c r="N4" s="776"/>
      <c r="O4" s="777">
        <v>125.11</v>
      </c>
    </row>
    <row r="5" spans="1:15" ht="15" customHeight="1" thickBot="1">
      <c r="A5" s="1102"/>
      <c r="B5" s="778" t="s">
        <v>56</v>
      </c>
      <c r="C5" s="776">
        <v>189.37</v>
      </c>
      <c r="D5" s="776">
        <v>173.87</v>
      </c>
      <c r="E5" s="776">
        <v>163.06399999999996</v>
      </c>
      <c r="F5" s="776">
        <v>174.30799999999999</v>
      </c>
      <c r="G5" s="776"/>
      <c r="H5" s="776"/>
      <c r="I5" s="776"/>
      <c r="J5" s="776"/>
      <c r="K5" s="776"/>
      <c r="L5" s="776"/>
      <c r="M5" s="776"/>
      <c r="N5" s="776"/>
      <c r="O5" s="777">
        <v>175.15</v>
      </c>
    </row>
    <row r="6" spans="1:15" ht="15" customHeight="1" thickBot="1">
      <c r="A6" s="1103"/>
      <c r="B6" s="779" t="s">
        <v>57</v>
      </c>
      <c r="C6" s="780">
        <v>138.9</v>
      </c>
      <c r="D6" s="780">
        <v>129.54</v>
      </c>
      <c r="E6" s="780">
        <v>123.40545454545455</v>
      </c>
      <c r="F6" s="780">
        <v>129.5597727272727</v>
      </c>
      <c r="G6" s="780"/>
      <c r="H6" s="780"/>
      <c r="I6" s="780"/>
      <c r="J6" s="780"/>
      <c r="K6" s="780"/>
      <c r="L6" s="780"/>
      <c r="M6" s="780"/>
      <c r="N6" s="780"/>
      <c r="O6" s="781">
        <v>129.88999999999999</v>
      </c>
    </row>
    <row r="7" spans="1:15" ht="15" customHeight="1" thickBot="1">
      <c r="A7" s="1101" t="s">
        <v>86</v>
      </c>
      <c r="B7" s="778" t="s">
        <v>54</v>
      </c>
      <c r="C7" s="776">
        <v>127.27</v>
      </c>
      <c r="D7" s="776">
        <v>116.38</v>
      </c>
      <c r="E7" s="776">
        <v>124.1585</v>
      </c>
      <c r="F7" s="776">
        <v>115.75666666666667</v>
      </c>
      <c r="G7" s="776"/>
      <c r="H7" s="776"/>
      <c r="I7" s="776"/>
      <c r="J7" s="776"/>
      <c r="K7" s="776"/>
      <c r="L7" s="776"/>
      <c r="M7" s="776"/>
      <c r="N7" s="776"/>
      <c r="O7" s="777">
        <v>120.94</v>
      </c>
    </row>
    <row r="8" spans="1:15" ht="15" customHeight="1" thickBot="1">
      <c r="A8" s="1102"/>
      <c r="B8" s="778" t="s">
        <v>55</v>
      </c>
      <c r="C8" s="776">
        <v>212.32</v>
      </c>
      <c r="D8" s="776">
        <v>209.79</v>
      </c>
      <c r="E8" s="776">
        <v>182.8472222222222</v>
      </c>
      <c r="F8" s="776">
        <v>181.89388888888891</v>
      </c>
      <c r="G8" s="776"/>
      <c r="H8" s="776"/>
      <c r="I8" s="776"/>
      <c r="J8" s="776"/>
      <c r="K8" s="776"/>
      <c r="L8" s="776"/>
      <c r="M8" s="776"/>
      <c r="N8" s="776"/>
      <c r="O8" s="777">
        <v>196.71</v>
      </c>
    </row>
    <row r="9" spans="1:15" ht="15" customHeight="1" thickBot="1">
      <c r="A9" s="1102"/>
      <c r="B9" s="778" t="s">
        <v>56</v>
      </c>
      <c r="C9" s="776">
        <v>174.42</v>
      </c>
      <c r="D9" s="776">
        <v>165.04</v>
      </c>
      <c r="E9" s="776">
        <v>162.61249999999998</v>
      </c>
      <c r="F9" s="776">
        <v>160.93</v>
      </c>
      <c r="G9" s="776"/>
      <c r="H9" s="776"/>
      <c r="I9" s="776"/>
      <c r="J9" s="776"/>
      <c r="K9" s="776"/>
      <c r="L9" s="776"/>
      <c r="M9" s="776"/>
      <c r="N9" s="776"/>
      <c r="O9" s="777">
        <v>165.75</v>
      </c>
    </row>
    <row r="10" spans="1:15" ht="15" customHeight="1" thickBot="1">
      <c r="A10" s="1103"/>
      <c r="B10" s="779" t="s">
        <v>57</v>
      </c>
      <c r="C10" s="780">
        <v>155</v>
      </c>
      <c r="D10" s="780">
        <v>146.63999999999999</v>
      </c>
      <c r="E10" s="780">
        <v>143.67806451612907</v>
      </c>
      <c r="F10" s="780">
        <v>138.23475409836058</v>
      </c>
      <c r="G10" s="780"/>
      <c r="H10" s="780"/>
      <c r="I10" s="780"/>
      <c r="J10" s="780"/>
      <c r="K10" s="780"/>
      <c r="L10" s="780"/>
      <c r="M10" s="780"/>
      <c r="N10" s="780"/>
      <c r="O10" s="781">
        <v>145.83000000000001</v>
      </c>
    </row>
    <row r="11" spans="1:15" ht="15" customHeight="1" thickBot="1">
      <c r="A11" s="1095" t="s">
        <v>82</v>
      </c>
      <c r="B11" s="1096"/>
      <c r="C11" s="782">
        <v>148.22999999999999</v>
      </c>
      <c r="D11" s="782">
        <v>139.44999999999999</v>
      </c>
      <c r="E11" s="782">
        <v>135.26301886792444</v>
      </c>
      <c r="F11" s="782">
        <v>134.59952380952376</v>
      </c>
      <c r="G11" s="782"/>
      <c r="H11" s="782"/>
      <c r="I11" s="782"/>
      <c r="J11" s="782"/>
      <c r="K11" s="782"/>
      <c r="L11" s="782"/>
      <c r="M11" s="782"/>
      <c r="N11" s="782"/>
      <c r="O11" s="783">
        <v>139.13</v>
      </c>
    </row>
    <row r="12" spans="1:15" ht="15" customHeight="1" thickBot="1">
      <c r="O12" s="642"/>
    </row>
    <row r="13" spans="1:15" ht="15" customHeight="1" thickBot="1">
      <c r="A13" s="785" t="s">
        <v>64</v>
      </c>
      <c r="B13" s="747" t="s">
        <v>57</v>
      </c>
      <c r="C13" s="748">
        <v>109.27</v>
      </c>
      <c r="D13" s="748">
        <v>99.78</v>
      </c>
      <c r="E13" s="748">
        <v>93.85</v>
      </c>
      <c r="F13" s="748">
        <v>91.87</v>
      </c>
      <c r="G13" s="748"/>
      <c r="H13" s="748"/>
      <c r="I13" s="748"/>
      <c r="J13" s="748"/>
      <c r="K13" s="748"/>
      <c r="L13" s="748"/>
      <c r="M13" s="748"/>
      <c r="N13" s="748"/>
      <c r="O13" s="786">
        <v>98.69</v>
      </c>
    </row>
    <row r="14" spans="1:15" ht="22.5" customHeight="1">
      <c r="O14" s="642"/>
    </row>
    <row r="15" spans="1:15" ht="20.399999999999999" thickBot="1">
      <c r="A15" s="1111" t="s">
        <v>103</v>
      </c>
      <c r="B15" s="1111"/>
      <c r="C15" s="1111"/>
      <c r="D15" s="1111"/>
      <c r="E15" s="1111"/>
      <c r="F15" s="1111"/>
      <c r="G15" s="1111"/>
      <c r="H15" s="1111"/>
      <c r="I15" s="1111"/>
      <c r="J15" s="1111"/>
      <c r="K15" s="1111"/>
      <c r="L15" s="1111"/>
      <c r="M15" s="1111"/>
      <c r="N15" s="1111"/>
      <c r="O15" s="1111"/>
    </row>
    <row r="16" spans="1:15" ht="27" customHeight="1" thickBot="1">
      <c r="A16" s="787" t="s">
        <v>84</v>
      </c>
      <c r="B16" s="788" t="s">
        <v>89</v>
      </c>
      <c r="C16" s="789" t="s">
        <v>104</v>
      </c>
      <c r="D16" s="789" t="s">
        <v>105</v>
      </c>
      <c r="E16" s="789" t="s">
        <v>106</v>
      </c>
      <c r="F16" s="789" t="s">
        <v>107</v>
      </c>
      <c r="G16" s="789" t="s">
        <v>108</v>
      </c>
      <c r="H16" s="789" t="s">
        <v>109</v>
      </c>
      <c r="I16" s="789" t="s">
        <v>110</v>
      </c>
      <c r="J16" s="789" t="s">
        <v>111</v>
      </c>
      <c r="K16" s="789" t="s">
        <v>112</v>
      </c>
      <c r="L16" s="789" t="s">
        <v>113</v>
      </c>
      <c r="M16" s="789" t="s">
        <v>114</v>
      </c>
      <c r="N16" s="790" t="s">
        <v>115</v>
      </c>
      <c r="O16" s="791" t="s">
        <v>16</v>
      </c>
    </row>
    <row r="17" spans="1:15" ht="15" customHeight="1" thickBot="1">
      <c r="A17" s="1102" t="s">
        <v>85</v>
      </c>
      <c r="B17" s="775" t="s">
        <v>54</v>
      </c>
      <c r="C17" s="776">
        <v>105.93</v>
      </c>
      <c r="D17" s="776">
        <v>99.72</v>
      </c>
      <c r="E17" s="776">
        <v>92.532499999999999</v>
      </c>
      <c r="F17" s="776">
        <v>96.747999999999976</v>
      </c>
      <c r="G17" s="776"/>
      <c r="H17" s="776"/>
      <c r="I17" s="776"/>
      <c r="J17" s="776"/>
      <c r="K17" s="776"/>
      <c r="L17" s="776"/>
      <c r="M17" s="776"/>
      <c r="N17" s="792"/>
      <c r="O17" s="777">
        <v>98.73</v>
      </c>
    </row>
    <row r="18" spans="1:15" ht="15" customHeight="1" thickBot="1">
      <c r="A18" s="1102"/>
      <c r="B18" s="778" t="s">
        <v>55</v>
      </c>
      <c r="C18" s="776">
        <v>118.58</v>
      </c>
      <c r="D18" s="776">
        <v>114.74</v>
      </c>
      <c r="E18" s="776">
        <v>109.5575</v>
      </c>
      <c r="F18" s="776">
        <v>112.09375</v>
      </c>
      <c r="G18" s="776"/>
      <c r="H18" s="776"/>
      <c r="I18" s="776"/>
      <c r="J18" s="776"/>
      <c r="K18" s="776"/>
      <c r="L18" s="776"/>
      <c r="M18" s="776"/>
      <c r="N18" s="792"/>
      <c r="O18" s="777">
        <v>113.74</v>
      </c>
    </row>
    <row r="19" spans="1:15" ht="15" customHeight="1" thickBot="1">
      <c r="A19" s="1102"/>
      <c r="B19" s="778" t="s">
        <v>56</v>
      </c>
      <c r="C19" s="776">
        <v>167.04</v>
      </c>
      <c r="D19" s="776">
        <v>161.36000000000001</v>
      </c>
      <c r="E19" s="776">
        <v>150.20600000000002</v>
      </c>
      <c r="F19" s="776">
        <v>158.10000000000002</v>
      </c>
      <c r="G19" s="776"/>
      <c r="H19" s="776"/>
      <c r="I19" s="776"/>
      <c r="J19" s="776"/>
      <c r="K19" s="776"/>
      <c r="L19" s="776"/>
      <c r="M19" s="776"/>
      <c r="N19" s="792"/>
      <c r="O19" s="777">
        <v>159.18</v>
      </c>
    </row>
    <row r="20" spans="1:15" ht="15" customHeight="1" thickBot="1">
      <c r="A20" s="1103"/>
      <c r="B20" s="779" t="s">
        <v>57</v>
      </c>
      <c r="C20" s="780">
        <v>129.6</v>
      </c>
      <c r="D20" s="780">
        <v>124.02</v>
      </c>
      <c r="E20" s="780">
        <v>115.81860465116283</v>
      </c>
      <c r="F20" s="780">
        <v>121.00488372093024</v>
      </c>
      <c r="G20" s="780"/>
      <c r="H20" s="780"/>
      <c r="I20" s="780"/>
      <c r="J20" s="780"/>
      <c r="K20" s="780"/>
      <c r="L20" s="780"/>
      <c r="M20" s="780"/>
      <c r="N20" s="793"/>
      <c r="O20" s="781">
        <v>122.61</v>
      </c>
    </row>
    <row r="21" spans="1:15" ht="15" customHeight="1" thickBot="1">
      <c r="A21" s="1101" t="s">
        <v>86</v>
      </c>
      <c r="B21" s="778" t="s">
        <v>54</v>
      </c>
      <c r="C21" s="776">
        <v>119.71</v>
      </c>
      <c r="D21" s="776">
        <v>116.13</v>
      </c>
      <c r="E21" s="776">
        <v>112.03952380952383</v>
      </c>
      <c r="F21" s="776">
        <v>114.83487804878054</v>
      </c>
      <c r="G21" s="776"/>
      <c r="H21" s="776"/>
      <c r="I21" s="776"/>
      <c r="J21" s="776"/>
      <c r="K21" s="776"/>
      <c r="L21" s="776"/>
      <c r="M21" s="776"/>
      <c r="N21" s="792"/>
      <c r="O21" s="777">
        <v>115.43</v>
      </c>
    </row>
    <row r="22" spans="1:15" ht="15" customHeight="1" thickBot="1">
      <c r="A22" s="1102"/>
      <c r="B22" s="778" t="s">
        <v>55</v>
      </c>
      <c r="C22" s="776">
        <v>211.46</v>
      </c>
      <c r="D22" s="776">
        <v>196.06</v>
      </c>
      <c r="E22" s="776">
        <v>178.93444444444444</v>
      </c>
      <c r="F22" s="776">
        <v>178.19777777777779</v>
      </c>
      <c r="G22" s="776"/>
      <c r="H22" s="776"/>
      <c r="I22" s="776"/>
      <c r="J22" s="776"/>
      <c r="K22" s="776"/>
      <c r="L22" s="776"/>
      <c r="M22" s="776"/>
      <c r="N22" s="792"/>
      <c r="O22" s="777">
        <v>191.16</v>
      </c>
    </row>
    <row r="23" spans="1:15" ht="15" customHeight="1" thickBot="1">
      <c r="A23" s="1102"/>
      <c r="B23" s="778" t="s">
        <v>56</v>
      </c>
      <c r="C23" s="776">
        <v>166.88</v>
      </c>
      <c r="D23" s="776">
        <v>161.96</v>
      </c>
      <c r="E23" s="776">
        <v>148.7825</v>
      </c>
      <c r="F23" s="776">
        <v>161.85000000000002</v>
      </c>
      <c r="G23" s="776"/>
      <c r="H23" s="776"/>
      <c r="I23" s="776"/>
      <c r="J23" s="776"/>
      <c r="K23" s="776"/>
      <c r="L23" s="776"/>
      <c r="M23" s="776"/>
      <c r="N23" s="792"/>
      <c r="O23" s="777">
        <v>159.87</v>
      </c>
    </row>
    <row r="24" spans="1:15" ht="15" customHeight="1" thickBot="1">
      <c r="A24" s="1103"/>
      <c r="B24" s="779" t="s">
        <v>57</v>
      </c>
      <c r="C24" s="780">
        <v>148.46</v>
      </c>
      <c r="D24" s="780">
        <v>141.47</v>
      </c>
      <c r="E24" s="780">
        <v>133.15015625000001</v>
      </c>
      <c r="F24" s="780">
        <v>135.92365079365078</v>
      </c>
      <c r="G24" s="780"/>
      <c r="H24" s="780"/>
      <c r="I24" s="780"/>
      <c r="J24" s="780"/>
      <c r="K24" s="780"/>
      <c r="L24" s="780"/>
      <c r="M24" s="780"/>
      <c r="N24" s="793"/>
      <c r="O24" s="781">
        <v>139.13999999999999</v>
      </c>
    </row>
    <row r="25" spans="1:15" ht="15" customHeight="1" thickBot="1">
      <c r="A25" s="1095" t="s">
        <v>82</v>
      </c>
      <c r="B25" s="1096"/>
      <c r="C25" s="782">
        <v>140.88</v>
      </c>
      <c r="D25" s="782">
        <v>134.46</v>
      </c>
      <c r="E25" s="782">
        <v>126.18514018691592</v>
      </c>
      <c r="F25" s="782">
        <v>129.87169811320751</v>
      </c>
      <c r="G25" s="782"/>
      <c r="H25" s="782"/>
      <c r="I25" s="782"/>
      <c r="J25" s="782"/>
      <c r="K25" s="782"/>
      <c r="L25" s="782"/>
      <c r="M25" s="782"/>
      <c r="N25" s="794"/>
      <c r="O25" s="783">
        <v>132.56</v>
      </c>
    </row>
    <row r="26" spans="1:15" ht="15" customHeight="1" thickBot="1">
      <c r="O26" s="642"/>
    </row>
    <row r="27" spans="1:15" ht="15" customHeight="1" thickBot="1">
      <c r="A27" s="785" t="s">
        <v>64</v>
      </c>
      <c r="B27" s="747" t="s">
        <v>57</v>
      </c>
      <c r="C27" s="748">
        <v>109.62</v>
      </c>
      <c r="D27" s="748">
        <v>109.77</v>
      </c>
      <c r="E27" s="748">
        <v>100.42</v>
      </c>
      <c r="F27" s="748">
        <v>100.98</v>
      </c>
      <c r="G27" s="748"/>
      <c r="H27" s="748"/>
      <c r="I27" s="748"/>
      <c r="J27" s="748"/>
      <c r="K27" s="748"/>
      <c r="L27" s="748"/>
      <c r="M27" s="748"/>
      <c r="N27" s="748"/>
      <c r="O27" s="786">
        <v>105.2</v>
      </c>
    </row>
    <row r="28" spans="1:15" ht="22.5" customHeight="1" thickBot="1">
      <c r="O28" s="642"/>
    </row>
    <row r="29" spans="1:15" ht="20.399999999999999" thickBot="1">
      <c r="A29" s="1104" t="s">
        <v>116</v>
      </c>
      <c r="B29" s="1105"/>
      <c r="C29" s="1105"/>
      <c r="D29" s="1105"/>
      <c r="E29" s="1105"/>
      <c r="F29" s="1105"/>
      <c r="G29" s="1105"/>
      <c r="H29" s="1105"/>
      <c r="I29" s="1105"/>
      <c r="J29" s="1105"/>
      <c r="K29" s="1105"/>
      <c r="L29" s="1105"/>
      <c r="M29" s="1105"/>
      <c r="N29" s="1105"/>
      <c r="O29" s="1106"/>
    </row>
    <row r="30" spans="1:15" ht="27" customHeight="1" thickBot="1">
      <c r="A30" s="787" t="s">
        <v>84</v>
      </c>
      <c r="B30" s="788" t="s">
        <v>89</v>
      </c>
      <c r="C30" s="795" t="s">
        <v>129</v>
      </c>
      <c r="D30" s="795" t="s">
        <v>130</v>
      </c>
      <c r="E30" s="795" t="s">
        <v>131</v>
      </c>
      <c r="F30" s="795" t="s">
        <v>132</v>
      </c>
      <c r="G30" s="795" t="s">
        <v>133</v>
      </c>
      <c r="H30" s="795" t="s">
        <v>134</v>
      </c>
      <c r="I30" s="795" t="s">
        <v>135</v>
      </c>
      <c r="J30" s="795" t="s">
        <v>136</v>
      </c>
      <c r="K30" s="795" t="s">
        <v>137</v>
      </c>
      <c r="L30" s="795" t="s">
        <v>138</v>
      </c>
      <c r="M30" s="795" t="s">
        <v>139</v>
      </c>
      <c r="N30" s="796" t="s">
        <v>140</v>
      </c>
      <c r="O30" s="797" t="s">
        <v>16</v>
      </c>
    </row>
    <row r="31" spans="1:15" ht="15" customHeight="1" thickBot="1">
      <c r="A31" s="1107" t="s">
        <v>85</v>
      </c>
      <c r="B31" s="798" t="s">
        <v>54</v>
      </c>
      <c r="C31" s="799">
        <v>7.1745492306239103E-3</v>
      </c>
      <c r="D31" s="799">
        <v>4.1115122342558824E-3</v>
      </c>
      <c r="E31" s="799">
        <v>4.0504430232363706E-2</v>
      </c>
      <c r="F31" s="799">
        <v>4.6385602655499909E-2</v>
      </c>
      <c r="G31" s="799"/>
      <c r="H31" s="799"/>
      <c r="I31" s="799"/>
      <c r="J31" s="799"/>
      <c r="K31" s="799"/>
      <c r="L31" s="799"/>
      <c r="M31" s="799"/>
      <c r="N31" s="800"/>
      <c r="O31" s="801">
        <v>2.066241264053471E-2</v>
      </c>
    </row>
    <row r="32" spans="1:15" ht="15" customHeight="1" thickBot="1">
      <c r="A32" s="1107"/>
      <c r="B32" s="802" t="s">
        <v>55</v>
      </c>
      <c r="C32" s="799">
        <v>0.12042502951593874</v>
      </c>
      <c r="D32" s="799">
        <v>0.10981349137179719</v>
      </c>
      <c r="E32" s="799">
        <v>9.7585742646555423E-2</v>
      </c>
      <c r="F32" s="799">
        <v>7.0599386674100983E-2</v>
      </c>
      <c r="G32" s="799"/>
      <c r="H32" s="799"/>
      <c r="I32" s="799"/>
      <c r="J32" s="799"/>
      <c r="K32" s="799"/>
      <c r="L32" s="799"/>
      <c r="M32" s="799"/>
      <c r="N32" s="800"/>
      <c r="O32" s="801">
        <v>9.9964832073149337E-2</v>
      </c>
    </row>
    <row r="33" spans="1:15" ht="15" customHeight="1" thickBot="1">
      <c r="A33" s="1107"/>
      <c r="B33" s="802" t="s">
        <v>56</v>
      </c>
      <c r="C33" s="799">
        <v>0.13368055555555564</v>
      </c>
      <c r="D33" s="799">
        <v>7.7528507684680156E-2</v>
      </c>
      <c r="E33" s="799">
        <v>8.5602439316671414E-2</v>
      </c>
      <c r="F33" s="799">
        <v>0.10251739405439575</v>
      </c>
      <c r="G33" s="799"/>
      <c r="H33" s="799"/>
      <c r="I33" s="799"/>
      <c r="J33" s="799"/>
      <c r="K33" s="799"/>
      <c r="L33" s="799"/>
      <c r="M33" s="799"/>
      <c r="N33" s="800"/>
      <c r="O33" s="801">
        <v>0.10032667420530217</v>
      </c>
    </row>
    <row r="34" spans="1:15" ht="15" customHeight="1" thickBot="1">
      <c r="A34" s="1108"/>
      <c r="B34" s="803" t="s">
        <v>57</v>
      </c>
      <c r="C34" s="804">
        <v>7.1759259259259356E-2</v>
      </c>
      <c r="D34" s="804">
        <v>4.4508950169327495E-2</v>
      </c>
      <c r="E34" s="804">
        <v>6.550631409472385E-2</v>
      </c>
      <c r="F34" s="804">
        <v>7.0698708541981958E-2</v>
      </c>
      <c r="G34" s="804"/>
      <c r="H34" s="804"/>
      <c r="I34" s="804"/>
      <c r="J34" s="804"/>
      <c r="K34" s="804"/>
      <c r="L34" s="804"/>
      <c r="M34" s="804"/>
      <c r="N34" s="805"/>
      <c r="O34" s="806">
        <v>5.9375254873175E-2</v>
      </c>
    </row>
    <row r="35" spans="1:15" ht="15" customHeight="1" thickBot="1">
      <c r="A35" s="1109" t="s">
        <v>86</v>
      </c>
      <c r="B35" s="802" t="s">
        <v>54</v>
      </c>
      <c r="C35" s="799">
        <v>6.3152618828836382E-2</v>
      </c>
      <c r="D35" s="799">
        <v>2.1527598381124603E-3</v>
      </c>
      <c r="E35" s="799">
        <v>0.10816697338949249</v>
      </c>
      <c r="F35" s="799">
        <v>8.0270788243844444E-3</v>
      </c>
      <c r="G35" s="799"/>
      <c r="H35" s="799"/>
      <c r="I35" s="799"/>
      <c r="J35" s="799"/>
      <c r="K35" s="799"/>
      <c r="L35" s="799"/>
      <c r="M35" s="799"/>
      <c r="N35" s="800"/>
      <c r="O35" s="801">
        <v>4.7734557740621943E-2</v>
      </c>
    </row>
    <row r="36" spans="1:15" ht="15" customHeight="1" thickBot="1">
      <c r="A36" s="1107"/>
      <c r="B36" s="802" t="s">
        <v>55</v>
      </c>
      <c r="C36" s="799">
        <v>4.0669630190106176E-3</v>
      </c>
      <c r="D36" s="799">
        <v>7.0029582780781335E-2</v>
      </c>
      <c r="E36" s="799">
        <v>2.1867102166528936E-2</v>
      </c>
      <c r="F36" s="799">
        <v>2.0741622915861339E-2</v>
      </c>
      <c r="G36" s="799"/>
      <c r="H36" s="799"/>
      <c r="I36" s="799"/>
      <c r="J36" s="799"/>
      <c r="K36" s="799"/>
      <c r="L36" s="799"/>
      <c r="M36" s="799"/>
      <c r="N36" s="800"/>
      <c r="O36" s="801">
        <v>2.9033270558694348E-2</v>
      </c>
    </row>
    <row r="37" spans="1:15" ht="15" customHeight="1" thickBot="1">
      <c r="A37" s="1107"/>
      <c r="B37" s="802" t="s">
        <v>56</v>
      </c>
      <c r="C37" s="799">
        <v>4.5182166826462082E-2</v>
      </c>
      <c r="D37" s="799">
        <v>1.9017041244751693E-2</v>
      </c>
      <c r="E37" s="799">
        <v>9.2954480533664813E-2</v>
      </c>
      <c r="F37" s="799">
        <v>-5.6842755637937338E-3</v>
      </c>
      <c r="G37" s="799"/>
      <c r="H37" s="799"/>
      <c r="I37" s="799"/>
      <c r="J37" s="799"/>
      <c r="K37" s="799"/>
      <c r="L37" s="799"/>
      <c r="M37" s="799"/>
      <c r="N37" s="800"/>
      <c r="O37" s="801">
        <v>3.6779883655470039E-2</v>
      </c>
    </row>
    <row r="38" spans="1:15" ht="15" customHeight="1" thickBot="1">
      <c r="A38" s="1108"/>
      <c r="B38" s="803" t="s">
        <v>57</v>
      </c>
      <c r="C38" s="804">
        <v>4.4052269971709496E-2</v>
      </c>
      <c r="D38" s="804">
        <v>3.6544850498338784E-2</v>
      </c>
      <c r="E38" s="804">
        <v>7.9067937752638276E-2</v>
      </c>
      <c r="F38" s="804">
        <v>1.7002951960276208E-2</v>
      </c>
      <c r="G38" s="804"/>
      <c r="H38" s="804"/>
      <c r="I38" s="804"/>
      <c r="J38" s="804"/>
      <c r="K38" s="804"/>
      <c r="L38" s="804"/>
      <c r="M38" s="804"/>
      <c r="N38" s="805"/>
      <c r="O38" s="806">
        <v>4.8081069426477122E-2</v>
      </c>
    </row>
    <row r="39" spans="1:15" ht="15" customHeight="1" thickBot="1">
      <c r="A39" s="1095" t="s">
        <v>82</v>
      </c>
      <c r="B39" s="1096"/>
      <c r="C39" s="807">
        <v>5.2172061328790424E-2</v>
      </c>
      <c r="D39" s="807">
        <v>3.7111408597352229E-2</v>
      </c>
      <c r="E39" s="807">
        <v>7.1940948574147637E-2</v>
      </c>
      <c r="F39" s="807">
        <v>3.6403818268357889E-2</v>
      </c>
      <c r="G39" s="807"/>
      <c r="H39" s="807"/>
      <c r="I39" s="807"/>
      <c r="J39" s="807"/>
      <c r="K39" s="807"/>
      <c r="L39" s="807"/>
      <c r="M39" s="807"/>
      <c r="N39" s="808"/>
      <c r="O39" s="809">
        <v>4.9562462281231089E-2</v>
      </c>
    </row>
    <row r="40" spans="1:15" ht="15" customHeight="1" thickBot="1"/>
    <row r="41" spans="1:15" ht="16.8" thickBot="1">
      <c r="A41" s="785" t="s">
        <v>64</v>
      </c>
      <c r="B41" s="747" t="s">
        <v>57</v>
      </c>
      <c r="C41" s="768">
        <v>-3.1928480204343052E-3</v>
      </c>
      <c r="D41" s="768">
        <v>-9.1008472260180329E-2</v>
      </c>
      <c r="E41" s="768">
        <v>-6.5425214100776813E-2</v>
      </c>
      <c r="F41" s="768">
        <v>-9.0215884333531379E-2</v>
      </c>
      <c r="G41" s="768"/>
      <c r="H41" s="768"/>
      <c r="I41" s="768"/>
      <c r="J41" s="768"/>
      <c r="K41" s="768"/>
      <c r="L41" s="768"/>
      <c r="M41" s="768"/>
      <c r="N41" s="768"/>
      <c r="O41" s="810">
        <v>-6.1882129277566589E-2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17" t="s">
        <v>141</v>
      </c>
      <c r="B1" s="1089"/>
      <c r="C1" s="1089"/>
      <c r="D1" s="1089"/>
      <c r="E1" s="1089"/>
      <c r="F1" s="1089"/>
      <c r="G1" s="1089"/>
      <c r="H1" s="1089"/>
      <c r="I1" s="1089"/>
      <c r="J1" s="1089"/>
      <c r="K1" s="1089"/>
      <c r="L1" s="1089"/>
      <c r="M1" s="1089"/>
      <c r="N1" s="1089"/>
      <c r="O1" s="1090"/>
    </row>
    <row r="2" spans="1:16">
      <c r="A2" s="1097" t="s">
        <v>50</v>
      </c>
      <c r="B2" s="1099" t="s">
        <v>89</v>
      </c>
      <c r="C2" s="728" t="s">
        <v>110</v>
      </c>
      <c r="D2" s="728" t="s">
        <v>111</v>
      </c>
      <c r="E2" s="728" t="s">
        <v>112</v>
      </c>
      <c r="F2" s="728" t="s">
        <v>113</v>
      </c>
      <c r="G2" s="728" t="s">
        <v>114</v>
      </c>
      <c r="H2" s="728" t="s">
        <v>115</v>
      </c>
      <c r="I2" s="728" t="s">
        <v>90</v>
      </c>
      <c r="J2" s="728" t="s">
        <v>91</v>
      </c>
      <c r="K2" s="728" t="s">
        <v>92</v>
      </c>
      <c r="L2" s="728" t="s">
        <v>93</v>
      </c>
      <c r="M2" s="728" t="s">
        <v>94</v>
      </c>
      <c r="N2" s="728" t="s">
        <v>95</v>
      </c>
      <c r="O2" s="729" t="s">
        <v>16</v>
      </c>
    </row>
    <row r="3" spans="1:16" ht="13.8" thickBot="1">
      <c r="A3" s="1098"/>
      <c r="B3" s="1100"/>
      <c r="C3" s="730" t="s">
        <v>102</v>
      </c>
      <c r="D3" s="730" t="s">
        <v>102</v>
      </c>
      <c r="E3" s="730" t="s">
        <v>102</v>
      </c>
      <c r="F3" s="730" t="s">
        <v>102</v>
      </c>
      <c r="G3" s="730" t="s">
        <v>102</v>
      </c>
      <c r="H3" s="730" t="s">
        <v>102</v>
      </c>
      <c r="I3" s="730" t="s">
        <v>102</v>
      </c>
      <c r="J3" s="730" t="s">
        <v>102</v>
      </c>
      <c r="K3" s="730" t="s">
        <v>102</v>
      </c>
      <c r="L3" s="730" t="s">
        <v>102</v>
      </c>
      <c r="M3" s="730" t="s">
        <v>102</v>
      </c>
      <c r="N3" s="730" t="s">
        <v>102</v>
      </c>
      <c r="O3" s="731" t="s">
        <v>102</v>
      </c>
    </row>
    <row r="4" spans="1:16" ht="13.8" thickBot="1">
      <c r="A4" s="1116" t="s">
        <v>81</v>
      </c>
      <c r="B4" s="811" t="s">
        <v>54</v>
      </c>
      <c r="C4" s="812">
        <v>137.4795</v>
      </c>
      <c r="D4" s="812">
        <v>139.11099999999999</v>
      </c>
      <c r="E4" s="812">
        <v>134.34799999999996</v>
      </c>
      <c r="F4" s="812">
        <v>123.27800000000002</v>
      </c>
      <c r="G4" s="813">
        <v>110.31409090909091</v>
      </c>
      <c r="H4" s="813">
        <v>104.5931818181818</v>
      </c>
      <c r="I4" s="813">
        <v>106.6909090909091</v>
      </c>
      <c r="J4" s="813">
        <v>100.12727272727274</v>
      </c>
      <c r="K4" s="813">
        <v>96.280476190476193</v>
      </c>
      <c r="L4" s="813">
        <v>101.23571428571428</v>
      </c>
      <c r="M4" s="813"/>
      <c r="N4" s="813"/>
      <c r="O4" s="814">
        <v>114.24</v>
      </c>
      <c r="P4" s="815"/>
    </row>
    <row r="5" spans="1:16" ht="13.8" thickBot="1">
      <c r="A5" s="1112"/>
      <c r="B5" s="816" t="s">
        <v>55</v>
      </c>
      <c r="C5" s="817">
        <v>149.76428571428571</v>
      </c>
      <c r="D5" s="817">
        <v>157.90142857142857</v>
      </c>
      <c r="E5" s="817">
        <v>156.28125000000003</v>
      </c>
      <c r="F5" s="817">
        <v>137.30250000000001</v>
      </c>
      <c r="G5" s="818">
        <v>128.69749999999999</v>
      </c>
      <c r="H5" s="818">
        <v>127.37875000000001</v>
      </c>
      <c r="I5" s="818">
        <v>133.85285714285715</v>
      </c>
      <c r="J5" s="818">
        <v>128.1142857142857</v>
      </c>
      <c r="K5" s="818">
        <v>118.98142857142859</v>
      </c>
      <c r="L5" s="818">
        <v>118.62428571428572</v>
      </c>
      <c r="M5" s="818"/>
      <c r="N5" s="818"/>
      <c r="O5" s="819">
        <v>135.56</v>
      </c>
      <c r="P5" s="815"/>
    </row>
    <row r="6" spans="1:16" ht="13.8" thickBot="1">
      <c r="A6" s="1112"/>
      <c r="B6" s="816" t="s">
        <v>56</v>
      </c>
      <c r="C6" s="817">
        <v>232.82333333333335</v>
      </c>
      <c r="D6" s="817">
        <v>251.46266666666668</v>
      </c>
      <c r="E6" s="817">
        <v>245.75133333333332</v>
      </c>
      <c r="F6" s="817">
        <v>209.95800000000003</v>
      </c>
      <c r="G6" s="818">
        <v>196.01733333333331</v>
      </c>
      <c r="H6" s="818">
        <v>185.82599999999999</v>
      </c>
      <c r="I6" s="818">
        <v>189.36733333333333</v>
      </c>
      <c r="J6" s="818">
        <v>173.86733333333331</v>
      </c>
      <c r="K6" s="818">
        <v>163.06399999999996</v>
      </c>
      <c r="L6" s="818">
        <v>174.30799999999999</v>
      </c>
      <c r="M6" s="818"/>
      <c r="N6" s="818"/>
      <c r="O6" s="819">
        <v>201.04</v>
      </c>
      <c r="P6" s="815"/>
    </row>
    <row r="7" spans="1:16" s="741" customFormat="1" ht="14.4" thickBot="1">
      <c r="A7" s="1112"/>
      <c r="B7" s="820" t="s">
        <v>57</v>
      </c>
      <c r="C7" s="821">
        <v>173.57833333333332</v>
      </c>
      <c r="D7" s="821">
        <v>182.36833333333325</v>
      </c>
      <c r="E7" s="821">
        <v>177.29023255813954</v>
      </c>
      <c r="F7" s="821">
        <v>156.12441860465117</v>
      </c>
      <c r="G7" s="822">
        <v>142.15</v>
      </c>
      <c r="H7" s="822">
        <v>135.72155555555557</v>
      </c>
      <c r="I7" s="822">
        <v>139.19727272727269</v>
      </c>
      <c r="J7" s="822">
        <v>129.71840909090909</v>
      </c>
      <c r="K7" s="822">
        <v>123.27255813953489</v>
      </c>
      <c r="L7" s="822">
        <v>129.55674418604647</v>
      </c>
      <c r="M7" s="822"/>
      <c r="N7" s="822"/>
      <c r="O7" s="823">
        <v>148.13999999999999</v>
      </c>
      <c r="P7" s="815"/>
    </row>
    <row r="8" spans="1:16" ht="13.8" thickBot="1">
      <c r="A8" s="1112" t="s">
        <v>58</v>
      </c>
      <c r="B8" s="816" t="s">
        <v>54</v>
      </c>
      <c r="C8" s="817">
        <v>121.49136363636362</v>
      </c>
      <c r="D8" s="817">
        <v>118.90363636363637</v>
      </c>
      <c r="E8" s="817">
        <v>123.08363636363634</v>
      </c>
      <c r="F8" s="817">
        <v>119.31772727272728</v>
      </c>
      <c r="G8" s="818">
        <v>115.63454545454547</v>
      </c>
      <c r="H8" s="818">
        <v>117.85636363636364</v>
      </c>
      <c r="I8" s="818">
        <v>128.29090909090914</v>
      </c>
      <c r="J8" s="818">
        <v>114.09363636363636</v>
      </c>
      <c r="K8" s="818">
        <v>116.45227272727271</v>
      </c>
      <c r="L8" s="818">
        <v>109.3319047619048</v>
      </c>
      <c r="M8" s="818"/>
      <c r="N8" s="818"/>
      <c r="O8" s="819">
        <v>118.47</v>
      </c>
      <c r="P8" s="815"/>
    </row>
    <row r="9" spans="1:16" ht="13.8" thickBot="1">
      <c r="A9" s="1112"/>
      <c r="B9" s="816" t="s">
        <v>55</v>
      </c>
      <c r="C9" s="817">
        <v>142.51</v>
      </c>
      <c r="D9" s="817">
        <v>142.49714285714285</v>
      </c>
      <c r="E9" s="817">
        <v>140.80714285714285</v>
      </c>
      <c r="F9" s="817">
        <v>141.06142857142856</v>
      </c>
      <c r="G9" s="818">
        <v>133.57571428571427</v>
      </c>
      <c r="H9" s="818">
        <v>139.79428571428571</v>
      </c>
      <c r="I9" s="818">
        <v>151.13857142857145</v>
      </c>
      <c r="J9" s="818">
        <v>129.87571428571428</v>
      </c>
      <c r="K9" s="818">
        <v>127.28</v>
      </c>
      <c r="L9" s="818">
        <v>121.70142857142856</v>
      </c>
      <c r="M9" s="818"/>
      <c r="N9" s="818"/>
      <c r="O9" s="819">
        <v>137.02000000000001</v>
      </c>
      <c r="P9" s="815"/>
    </row>
    <row r="10" spans="1:16" s="741" customFormat="1" ht="14.4" thickBot="1">
      <c r="A10" s="1112"/>
      <c r="B10" s="820" t="s">
        <v>57</v>
      </c>
      <c r="C10" s="821">
        <v>126.56482758620692</v>
      </c>
      <c r="D10" s="821">
        <v>124.59862068965518</v>
      </c>
      <c r="E10" s="821">
        <v>127.36172413793101</v>
      </c>
      <c r="F10" s="821">
        <v>124.56620689655175</v>
      </c>
      <c r="G10" s="822">
        <v>119.96517241379311</v>
      </c>
      <c r="H10" s="822">
        <v>123.15172413793105</v>
      </c>
      <c r="I10" s="822">
        <v>133.80586206896552</v>
      </c>
      <c r="J10" s="822">
        <v>117.90310344827583</v>
      </c>
      <c r="K10" s="822">
        <v>119.06586206896553</v>
      </c>
      <c r="L10" s="822">
        <v>112.42428571428573</v>
      </c>
      <c r="M10" s="822"/>
      <c r="N10" s="822"/>
      <c r="O10" s="823">
        <v>122.95</v>
      </c>
      <c r="P10" s="815"/>
    </row>
    <row r="11" spans="1:16" ht="13.8" thickBot="1">
      <c r="A11" s="1112" t="s">
        <v>59</v>
      </c>
      <c r="B11" s="816" t="s">
        <v>54</v>
      </c>
      <c r="C11" s="817">
        <v>82.323999999999998</v>
      </c>
      <c r="D11" s="817">
        <v>82.766000000000005</v>
      </c>
      <c r="E11" s="817">
        <v>88.326666666666654</v>
      </c>
      <c r="F11" s="817">
        <v>89.445000000000007</v>
      </c>
      <c r="G11" s="818">
        <v>100.16833333333334</v>
      </c>
      <c r="H11" s="818">
        <v>98.513333333333335</v>
      </c>
      <c r="I11" s="818">
        <v>90.820000000000007</v>
      </c>
      <c r="J11" s="818">
        <v>87.506666666666661</v>
      </c>
      <c r="K11" s="818">
        <v>83.743333333333339</v>
      </c>
      <c r="L11" s="818">
        <v>87.343333333333348</v>
      </c>
      <c r="M11" s="818"/>
      <c r="N11" s="818"/>
      <c r="O11" s="819">
        <v>89.89</v>
      </c>
      <c r="P11" s="815"/>
    </row>
    <row r="12" spans="1:16" ht="13.8" thickBot="1">
      <c r="A12" s="1112"/>
      <c r="B12" s="816" t="s">
        <v>55</v>
      </c>
      <c r="C12" s="817">
        <v>296.8</v>
      </c>
      <c r="D12" s="817">
        <v>322.90600000000001</v>
      </c>
      <c r="E12" s="817">
        <v>341.85800000000006</v>
      </c>
      <c r="F12" s="817">
        <v>283.87200000000001</v>
      </c>
      <c r="G12" s="818">
        <v>232.02600000000001</v>
      </c>
      <c r="H12" s="818">
        <v>233.67399999999998</v>
      </c>
      <c r="I12" s="818">
        <v>230.77999999999997</v>
      </c>
      <c r="J12" s="818">
        <v>238.54999999999995</v>
      </c>
      <c r="K12" s="818">
        <v>225.19800000000001</v>
      </c>
      <c r="L12" s="818">
        <v>222.33200000000002</v>
      </c>
      <c r="M12" s="818"/>
      <c r="N12" s="818"/>
      <c r="O12" s="819">
        <v>262.8</v>
      </c>
      <c r="P12" s="815"/>
    </row>
    <row r="13" spans="1:16" ht="13.8" thickBot="1">
      <c r="A13" s="1112"/>
      <c r="B13" s="816" t="s">
        <v>56</v>
      </c>
      <c r="C13" s="817">
        <v>213.50666666666666</v>
      </c>
      <c r="D13" s="817">
        <v>238.60333333333332</v>
      </c>
      <c r="E13" s="817">
        <v>225.59</v>
      </c>
      <c r="F13" s="817">
        <v>216.85999999999999</v>
      </c>
      <c r="G13" s="818">
        <v>170.09333333333333</v>
      </c>
      <c r="H13" s="818">
        <v>160.77666666666667</v>
      </c>
      <c r="I13" s="818">
        <v>176.04</v>
      </c>
      <c r="J13" s="818">
        <v>165.53333333333333</v>
      </c>
      <c r="K13" s="818">
        <v>159.97</v>
      </c>
      <c r="L13" s="818">
        <v>156.90666666666667</v>
      </c>
      <c r="M13" s="818"/>
      <c r="N13" s="818"/>
      <c r="O13" s="819">
        <v>188.39</v>
      </c>
      <c r="P13" s="815"/>
    </row>
    <row r="14" spans="1:16" s="741" customFormat="1" ht="14.4" thickBot="1">
      <c r="A14" s="1112"/>
      <c r="B14" s="820" t="s">
        <v>57</v>
      </c>
      <c r="C14" s="821">
        <v>195.08769230769229</v>
      </c>
      <c r="D14" s="821">
        <v>211.09000000000003</v>
      </c>
      <c r="E14" s="821">
        <v>208.28714285714287</v>
      </c>
      <c r="F14" s="821">
        <v>186.18642857142859</v>
      </c>
      <c r="G14" s="822">
        <v>162.24428571428572</v>
      </c>
      <c r="H14" s="822">
        <v>160.12714285714281</v>
      </c>
      <c r="I14" s="822">
        <v>159.06714285714287</v>
      </c>
      <c r="J14" s="822">
        <v>158.17071428571427</v>
      </c>
      <c r="K14" s="822">
        <v>150.59714285714287</v>
      </c>
      <c r="L14" s="822">
        <v>150.46</v>
      </c>
      <c r="M14" s="822"/>
      <c r="N14" s="822"/>
      <c r="O14" s="823">
        <v>172.75</v>
      </c>
      <c r="P14" s="815"/>
    </row>
    <row r="15" spans="1:16" ht="13.8" thickBot="1">
      <c r="A15" s="1112" t="s">
        <v>60</v>
      </c>
      <c r="B15" s="816" t="s">
        <v>54</v>
      </c>
      <c r="C15" s="817">
        <v>99.534999999999997</v>
      </c>
      <c r="D15" s="817">
        <v>102.49142857142859</v>
      </c>
      <c r="E15" s="817">
        <v>104.04857142857145</v>
      </c>
      <c r="F15" s="817">
        <v>103.72428571428573</v>
      </c>
      <c r="G15" s="818">
        <v>93.795714285714283</v>
      </c>
      <c r="H15" s="818">
        <v>101.89142857142858</v>
      </c>
      <c r="I15" s="818">
        <v>100.39428571428572</v>
      </c>
      <c r="J15" s="818">
        <v>99.607142857142861</v>
      </c>
      <c r="K15" s="818">
        <v>96.045714285714283</v>
      </c>
      <c r="L15" s="818">
        <v>92.795714285714283</v>
      </c>
      <c r="M15" s="818"/>
      <c r="N15" s="818"/>
      <c r="O15" s="819">
        <v>98.22</v>
      </c>
      <c r="P15" s="815"/>
    </row>
    <row r="16" spans="1:16" ht="13.8" thickBot="1">
      <c r="A16" s="1112"/>
      <c r="B16" s="816" t="s">
        <v>61</v>
      </c>
      <c r="C16" s="817">
        <v>121.29250000000002</v>
      </c>
      <c r="D16" s="817">
        <v>125.125</v>
      </c>
      <c r="E16" s="817">
        <v>121.935</v>
      </c>
      <c r="F16" s="817">
        <v>134.08500000000001</v>
      </c>
      <c r="G16" s="818">
        <v>120.9975</v>
      </c>
      <c r="H16" s="818">
        <v>123.0925</v>
      </c>
      <c r="I16" s="818">
        <v>115.27999999999999</v>
      </c>
      <c r="J16" s="818">
        <v>121.035</v>
      </c>
      <c r="K16" s="818">
        <v>123.99000000000001</v>
      </c>
      <c r="L16" s="818">
        <v>122.575</v>
      </c>
      <c r="M16" s="818"/>
      <c r="N16" s="818"/>
      <c r="O16" s="819">
        <v>122.94</v>
      </c>
      <c r="P16" s="815"/>
    </row>
    <row r="17" spans="1:16" s="741" customFormat="1" ht="14.4" thickBot="1">
      <c r="A17" s="1112"/>
      <c r="B17" s="820" t="s">
        <v>57</v>
      </c>
      <c r="C17" s="821">
        <v>106.78749999999998</v>
      </c>
      <c r="D17" s="821">
        <v>110.72181818181819</v>
      </c>
      <c r="E17" s="821">
        <v>110.55272727272727</v>
      </c>
      <c r="F17" s="821">
        <v>114.76454545454546</v>
      </c>
      <c r="G17" s="822">
        <v>103.68727272727273</v>
      </c>
      <c r="H17" s="822">
        <v>109.60090909090908</v>
      </c>
      <c r="I17" s="822">
        <v>105.80727272727272</v>
      </c>
      <c r="J17" s="822">
        <v>107.39909090909092</v>
      </c>
      <c r="K17" s="822">
        <v>106.20727272727275</v>
      </c>
      <c r="L17" s="822">
        <v>103.62454545454544</v>
      </c>
      <c r="M17" s="822"/>
      <c r="N17" s="822"/>
      <c r="O17" s="823">
        <v>106.46</v>
      </c>
      <c r="P17" s="815"/>
    </row>
    <row r="18" spans="1:16" ht="13.8" thickBot="1">
      <c r="A18" s="1112" t="s">
        <v>62</v>
      </c>
      <c r="B18" s="816" t="s">
        <v>54</v>
      </c>
      <c r="C18" s="817">
        <v>259.02199999999999</v>
      </c>
      <c r="D18" s="817">
        <v>274.59399999999994</v>
      </c>
      <c r="E18" s="817">
        <v>234.05</v>
      </c>
      <c r="F18" s="817">
        <v>231.82</v>
      </c>
      <c r="G18" s="818">
        <v>121.97399999999998</v>
      </c>
      <c r="H18" s="818">
        <v>189.666</v>
      </c>
      <c r="I18" s="818">
        <v>204.13400000000001</v>
      </c>
      <c r="J18" s="818">
        <v>184.578</v>
      </c>
      <c r="K18" s="818">
        <v>245.92200000000003</v>
      </c>
      <c r="L18" s="818">
        <v>208.98199999999997</v>
      </c>
      <c r="M18" s="818"/>
      <c r="N18" s="818"/>
      <c r="O18" s="819">
        <v>215.47</v>
      </c>
      <c r="P18" s="815"/>
    </row>
    <row r="19" spans="1:16" ht="13.8" thickBot="1">
      <c r="A19" s="1112"/>
      <c r="B19" s="816" t="s">
        <v>55</v>
      </c>
      <c r="C19" s="817">
        <v>521.22749999999996</v>
      </c>
      <c r="D19" s="817">
        <v>631.54750000000013</v>
      </c>
      <c r="E19" s="817">
        <v>682.005</v>
      </c>
      <c r="F19" s="817">
        <v>443.44499999999999</v>
      </c>
      <c r="G19" s="818">
        <v>331.72250000000003</v>
      </c>
      <c r="H19" s="818">
        <v>336.42250000000001</v>
      </c>
      <c r="I19" s="818">
        <v>361.0575</v>
      </c>
      <c r="J19" s="818">
        <v>368.92250000000001</v>
      </c>
      <c r="K19" s="818">
        <v>269.5</v>
      </c>
      <c r="L19" s="818">
        <v>280.72750000000002</v>
      </c>
      <c r="M19" s="818"/>
      <c r="N19" s="818"/>
      <c r="O19" s="819">
        <v>422.66</v>
      </c>
      <c r="P19" s="815"/>
    </row>
    <row r="20" spans="1:16" s="741" customFormat="1" ht="14.4" thickBot="1">
      <c r="A20" s="1112"/>
      <c r="B20" s="820" t="s">
        <v>57</v>
      </c>
      <c r="C20" s="821">
        <v>375.5577777777778</v>
      </c>
      <c r="D20" s="821">
        <v>433.24</v>
      </c>
      <c r="E20" s="821">
        <v>433.14111111111117</v>
      </c>
      <c r="F20" s="821">
        <v>325.87555555555559</v>
      </c>
      <c r="G20" s="822">
        <v>215.19555555555559</v>
      </c>
      <c r="H20" s="822">
        <v>254.89111111111112</v>
      </c>
      <c r="I20" s="822">
        <v>273.87777777777774</v>
      </c>
      <c r="J20" s="822">
        <v>266.50888888888881</v>
      </c>
      <c r="K20" s="822">
        <v>256.40111111111105</v>
      </c>
      <c r="L20" s="822">
        <v>240.86888888888885</v>
      </c>
      <c r="M20" s="822"/>
      <c r="N20" s="822"/>
      <c r="O20" s="823">
        <v>307.56</v>
      </c>
      <c r="P20" s="815"/>
    </row>
    <row r="21" spans="1:16" s="744" customFormat="1" ht="16.8" thickBot="1">
      <c r="A21" s="1118" t="s">
        <v>82</v>
      </c>
      <c r="B21" s="1119"/>
      <c r="C21" s="824">
        <v>172.93600000000004</v>
      </c>
      <c r="D21" s="824">
        <v>183.98173076923072</v>
      </c>
      <c r="E21" s="824">
        <v>182.52207547169814</v>
      </c>
      <c r="F21" s="824">
        <v>161.58179245283006</v>
      </c>
      <c r="G21" s="825">
        <v>140.96740740740745</v>
      </c>
      <c r="H21" s="825">
        <v>142.78037037037041</v>
      </c>
      <c r="I21" s="825">
        <v>148.23149532710278</v>
      </c>
      <c r="J21" s="825">
        <v>139.45009345794395</v>
      </c>
      <c r="K21" s="825">
        <v>135.26301886792444</v>
      </c>
      <c r="L21" s="825">
        <v>134.59952380952376</v>
      </c>
      <c r="M21" s="825"/>
      <c r="N21" s="825"/>
      <c r="O21" s="826">
        <v>153.13</v>
      </c>
      <c r="P21" s="815"/>
    </row>
    <row r="22" spans="1:16" ht="15" customHeight="1" thickBot="1"/>
    <row r="23" spans="1:16" ht="16.8" thickBot="1">
      <c r="A23" s="785" t="s">
        <v>64</v>
      </c>
      <c r="B23" s="747" t="s">
        <v>57</v>
      </c>
      <c r="C23" s="748">
        <v>96.99799999999999</v>
      </c>
      <c r="D23" s="748">
        <v>94.78</v>
      </c>
      <c r="E23" s="748">
        <v>94.79</v>
      </c>
      <c r="F23" s="748">
        <v>97.93</v>
      </c>
      <c r="G23" s="748">
        <v>96.97</v>
      </c>
      <c r="H23" s="748">
        <v>102.61</v>
      </c>
      <c r="I23" s="748">
        <v>109.27</v>
      </c>
      <c r="J23" s="748">
        <v>99.78</v>
      </c>
      <c r="K23" s="748">
        <v>93.85</v>
      </c>
      <c r="L23" s="748">
        <v>91.87</v>
      </c>
      <c r="M23" s="748"/>
      <c r="N23" s="748"/>
      <c r="O23" s="786">
        <v>97.89</v>
      </c>
    </row>
    <row r="24" spans="1:16" ht="22.5" customHeight="1" thickBot="1"/>
    <row r="25" spans="1:16" ht="24.9" customHeight="1" thickBot="1">
      <c r="A25" s="1117" t="s">
        <v>142</v>
      </c>
      <c r="B25" s="1089"/>
      <c r="C25" s="1089"/>
      <c r="D25" s="1089"/>
      <c r="E25" s="1089"/>
      <c r="F25" s="1089"/>
      <c r="G25" s="1089"/>
      <c r="H25" s="1089"/>
      <c r="I25" s="1089"/>
      <c r="J25" s="1089"/>
      <c r="K25" s="1089"/>
      <c r="L25" s="1089"/>
      <c r="M25" s="1089"/>
      <c r="N25" s="1089"/>
      <c r="O25" s="1090"/>
    </row>
    <row r="26" spans="1:16" ht="12.75" customHeight="1">
      <c r="A26" s="1097" t="s">
        <v>50</v>
      </c>
      <c r="B26" s="1099" t="s">
        <v>89</v>
      </c>
      <c r="C26" s="827" t="s">
        <v>143</v>
      </c>
      <c r="D26" s="827" t="s">
        <v>144</v>
      </c>
      <c r="E26" s="827" t="s">
        <v>145</v>
      </c>
      <c r="F26" s="827" t="s">
        <v>146</v>
      </c>
      <c r="G26" s="827" t="s">
        <v>147</v>
      </c>
      <c r="H26" s="827" t="s">
        <v>148</v>
      </c>
      <c r="I26" s="827" t="s">
        <v>104</v>
      </c>
      <c r="J26" s="827" t="s">
        <v>105</v>
      </c>
      <c r="K26" s="827" t="s">
        <v>106</v>
      </c>
      <c r="L26" s="827" t="s">
        <v>107</v>
      </c>
      <c r="M26" s="827" t="s">
        <v>108</v>
      </c>
      <c r="N26" s="827" t="s">
        <v>109</v>
      </c>
      <c r="O26" s="828" t="s">
        <v>16</v>
      </c>
    </row>
    <row r="27" spans="1:16" ht="13.8" thickBot="1">
      <c r="A27" s="1098"/>
      <c r="B27" s="1100"/>
      <c r="C27" s="730" t="s">
        <v>102</v>
      </c>
      <c r="D27" s="730" t="s">
        <v>102</v>
      </c>
      <c r="E27" s="730" t="s">
        <v>102</v>
      </c>
      <c r="F27" s="730" t="s">
        <v>102</v>
      </c>
      <c r="G27" s="730" t="s">
        <v>102</v>
      </c>
      <c r="H27" s="730" t="s">
        <v>102</v>
      </c>
      <c r="I27" s="730" t="s">
        <v>102</v>
      </c>
      <c r="J27" s="730" t="s">
        <v>102</v>
      </c>
      <c r="K27" s="730" t="s">
        <v>102</v>
      </c>
      <c r="L27" s="730" t="s">
        <v>102</v>
      </c>
      <c r="M27" s="730" t="s">
        <v>102</v>
      </c>
      <c r="N27" s="730" t="s">
        <v>102</v>
      </c>
      <c r="O27" s="731" t="s">
        <v>102</v>
      </c>
    </row>
    <row r="28" spans="1:16" ht="12.75" customHeight="1" thickBot="1">
      <c r="A28" s="1116" t="s">
        <v>81</v>
      </c>
      <c r="B28" s="811" t="s">
        <v>54</v>
      </c>
      <c r="C28" s="812">
        <v>142.24052631578951</v>
      </c>
      <c r="D28" s="812">
        <v>138.65105263157895</v>
      </c>
      <c r="E28" s="812">
        <v>132.45999999999998</v>
      </c>
      <c r="F28" s="812">
        <v>122.90899999999999</v>
      </c>
      <c r="G28" s="812">
        <v>106.11499999999998</v>
      </c>
      <c r="H28" s="812">
        <v>104.69099999999999</v>
      </c>
      <c r="I28" s="812">
        <v>105.92900000000002</v>
      </c>
      <c r="J28" s="812">
        <v>99.71850000000002</v>
      </c>
      <c r="K28" s="812">
        <v>92.532499999999999</v>
      </c>
      <c r="L28" s="812">
        <v>96.747999999999976</v>
      </c>
      <c r="M28" s="812"/>
      <c r="N28" s="812"/>
      <c r="O28" s="814">
        <v>113.66</v>
      </c>
    </row>
    <row r="29" spans="1:16" ht="13.8" thickBot="1">
      <c r="A29" s="1112"/>
      <c r="B29" s="816" t="s">
        <v>55</v>
      </c>
      <c r="C29" s="817">
        <v>148.66499999999999</v>
      </c>
      <c r="D29" s="817">
        <v>152.11142857142858</v>
      </c>
      <c r="E29" s="817">
        <v>152.24142857142857</v>
      </c>
      <c r="F29" s="817">
        <v>138.66428571428571</v>
      </c>
      <c r="G29" s="817">
        <v>119.98714285714286</v>
      </c>
      <c r="H29" s="817">
        <v>118.19571428571429</v>
      </c>
      <c r="I29" s="817">
        <v>118.5</v>
      </c>
      <c r="J29" s="817">
        <v>113.33285714285716</v>
      </c>
      <c r="K29" s="817">
        <v>107.14428571428572</v>
      </c>
      <c r="L29" s="817">
        <v>109.19428571428571</v>
      </c>
      <c r="M29" s="817"/>
      <c r="N29" s="817"/>
      <c r="O29" s="819">
        <v>127.51</v>
      </c>
    </row>
    <row r="30" spans="1:16" ht="13.8" thickBot="1">
      <c r="A30" s="1112"/>
      <c r="B30" s="816" t="s">
        <v>56</v>
      </c>
      <c r="C30" s="817">
        <v>224.87266666666662</v>
      </c>
      <c r="D30" s="817">
        <v>240.51400000000001</v>
      </c>
      <c r="E30" s="817">
        <v>231.196</v>
      </c>
      <c r="F30" s="817">
        <v>205.13</v>
      </c>
      <c r="G30" s="817">
        <v>175.5746666666667</v>
      </c>
      <c r="H30" s="817">
        <v>169.35466666666667</v>
      </c>
      <c r="I30" s="817">
        <v>167.03800000000001</v>
      </c>
      <c r="J30" s="817">
        <v>161.36333333333334</v>
      </c>
      <c r="K30" s="817">
        <v>150.20600000000002</v>
      </c>
      <c r="L30" s="817">
        <v>158.10000000000002</v>
      </c>
      <c r="M30" s="817"/>
      <c r="N30" s="817"/>
      <c r="O30" s="819">
        <v>188.33</v>
      </c>
    </row>
    <row r="31" spans="1:16" ht="14.4" thickBot="1">
      <c r="A31" s="1112"/>
      <c r="B31" s="820" t="s">
        <v>57</v>
      </c>
      <c r="C31" s="821">
        <v>174.19125000000003</v>
      </c>
      <c r="D31" s="821">
        <v>178.21609756097556</v>
      </c>
      <c r="E31" s="821">
        <v>171.01976190476185</v>
      </c>
      <c r="F31" s="821">
        <v>154.8995238095238</v>
      </c>
      <c r="G31" s="821">
        <v>133.23404761904763</v>
      </c>
      <c r="H31" s="821">
        <v>130.03595238095241</v>
      </c>
      <c r="I31" s="821">
        <v>129.84880952380951</v>
      </c>
      <c r="J31" s="821">
        <v>124.00357142857141</v>
      </c>
      <c r="K31" s="821">
        <v>115.56547619047622</v>
      </c>
      <c r="L31" s="821">
        <v>120.73380952380954</v>
      </c>
      <c r="M31" s="821"/>
      <c r="N31" s="821"/>
      <c r="O31" s="823">
        <v>142.63999999999999</v>
      </c>
    </row>
    <row r="32" spans="1:16" ht="13.8" thickBot="1">
      <c r="A32" s="1112" t="s">
        <v>58</v>
      </c>
      <c r="B32" s="816" t="s">
        <v>54</v>
      </c>
      <c r="C32" s="817">
        <v>123.73958333333337</v>
      </c>
      <c r="D32" s="817">
        <v>125.17759999999997</v>
      </c>
      <c r="E32" s="817">
        <v>119.79079999999998</v>
      </c>
      <c r="F32" s="817">
        <v>129.62499999999997</v>
      </c>
      <c r="G32" s="817">
        <v>102.21799999999999</v>
      </c>
      <c r="H32" s="817">
        <v>113.46304347826086</v>
      </c>
      <c r="I32" s="817">
        <v>127.60409090909089</v>
      </c>
      <c r="J32" s="817">
        <v>116.06695652173913</v>
      </c>
      <c r="K32" s="817">
        <v>107.33304347826086</v>
      </c>
      <c r="L32" s="817">
        <v>109.94363636363636</v>
      </c>
      <c r="M32" s="817"/>
      <c r="N32" s="817"/>
      <c r="O32" s="819">
        <v>123.99</v>
      </c>
    </row>
    <row r="33" spans="1:15" ht="13.8" thickBot="1">
      <c r="A33" s="1112"/>
      <c r="B33" s="816" t="s">
        <v>55</v>
      </c>
      <c r="C33" s="817">
        <v>136.51428571428571</v>
      </c>
      <c r="D33" s="817">
        <v>140.29142857142855</v>
      </c>
      <c r="E33" s="817">
        <v>135.89428571428573</v>
      </c>
      <c r="F33" s="817">
        <v>139.38857142857142</v>
      </c>
      <c r="G33" s="817">
        <v>132.91000000000003</v>
      </c>
      <c r="H33" s="817">
        <v>136.57571428571427</v>
      </c>
      <c r="I33" s="817">
        <v>150.58571428571432</v>
      </c>
      <c r="J33" s="817">
        <v>134.47285714285715</v>
      </c>
      <c r="K33" s="817">
        <v>121.81285714285714</v>
      </c>
      <c r="L33" s="817">
        <v>118.84428571428573</v>
      </c>
      <c r="M33" s="817"/>
      <c r="N33" s="817"/>
      <c r="O33" s="819">
        <v>134.72999999999999</v>
      </c>
    </row>
    <row r="34" spans="1:15" ht="14.4" thickBot="1">
      <c r="A34" s="1112"/>
      <c r="B34" s="820" t="s">
        <v>57</v>
      </c>
      <c r="C34" s="821">
        <v>126.62419354838713</v>
      </c>
      <c r="D34" s="821">
        <v>128.48374999999999</v>
      </c>
      <c r="E34" s="821">
        <v>123.31343749999999</v>
      </c>
      <c r="F34" s="821">
        <v>131.6960606060606</v>
      </c>
      <c r="G34" s="821">
        <v>108.93187499999999</v>
      </c>
      <c r="H34" s="821">
        <v>118.85599999999999</v>
      </c>
      <c r="I34" s="821">
        <v>133.15137931034479</v>
      </c>
      <c r="J34" s="821">
        <v>120.36166666666668</v>
      </c>
      <c r="K34" s="821">
        <v>110.71166666666664</v>
      </c>
      <c r="L34" s="821">
        <v>112.09206896551723</v>
      </c>
      <c r="M34" s="821"/>
      <c r="N34" s="821"/>
      <c r="O34" s="823">
        <v>126.2</v>
      </c>
    </row>
    <row r="35" spans="1:15" ht="13.8" thickBot="1">
      <c r="A35" s="1112" t="s">
        <v>59</v>
      </c>
      <c r="B35" s="816" t="s">
        <v>54</v>
      </c>
      <c r="C35" s="817">
        <v>79.573999999999998</v>
      </c>
      <c r="D35" s="817">
        <v>85.587999999999994</v>
      </c>
      <c r="E35" s="817">
        <v>90.821999999999989</v>
      </c>
      <c r="F35" s="817">
        <v>83.6</v>
      </c>
      <c r="G35" s="817">
        <v>85.006</v>
      </c>
      <c r="H35" s="817">
        <v>88.012</v>
      </c>
      <c r="I35" s="817">
        <v>90.658000000000001</v>
      </c>
      <c r="J35" s="817">
        <v>98.957999999999998</v>
      </c>
      <c r="K35" s="817">
        <v>94.075999999999993</v>
      </c>
      <c r="L35" s="817">
        <v>101.256</v>
      </c>
      <c r="M35" s="817"/>
      <c r="N35" s="817"/>
      <c r="O35" s="819">
        <v>89.76</v>
      </c>
    </row>
    <row r="36" spans="1:15" ht="13.8" thickBot="1">
      <c r="A36" s="1112"/>
      <c r="B36" s="816" t="s">
        <v>55</v>
      </c>
      <c r="C36" s="817">
        <v>304.98599999999999</v>
      </c>
      <c r="D36" s="817">
        <v>312.37</v>
      </c>
      <c r="E36" s="817">
        <v>318.334</v>
      </c>
      <c r="F36" s="817">
        <v>286.69400000000002</v>
      </c>
      <c r="G36" s="817">
        <v>246.08</v>
      </c>
      <c r="H36" s="817">
        <v>226.26800000000003</v>
      </c>
      <c r="I36" s="817">
        <v>228.01000000000005</v>
      </c>
      <c r="J36" s="817">
        <v>228.244</v>
      </c>
      <c r="K36" s="817">
        <v>225.89000000000001</v>
      </c>
      <c r="L36" s="817">
        <v>222.95400000000001</v>
      </c>
      <c r="M36" s="817"/>
      <c r="N36" s="817"/>
      <c r="O36" s="819">
        <v>259.98</v>
      </c>
    </row>
    <row r="37" spans="1:15" ht="13.8" thickBot="1">
      <c r="A37" s="1112"/>
      <c r="B37" s="816" t="s">
        <v>56</v>
      </c>
      <c r="C37" s="817">
        <v>210.81666666666663</v>
      </c>
      <c r="D37" s="817">
        <v>226.22</v>
      </c>
      <c r="E37" s="817">
        <v>228.35000000000002</v>
      </c>
      <c r="F37" s="817">
        <v>221.71666666666667</v>
      </c>
      <c r="G37" s="817">
        <v>163.01</v>
      </c>
      <c r="H37" s="817">
        <v>157.91999999999999</v>
      </c>
      <c r="I37" s="817">
        <v>166.34333333333333</v>
      </c>
      <c r="J37" s="817">
        <v>159.87333333333333</v>
      </c>
      <c r="K37" s="817">
        <v>144.91</v>
      </c>
      <c r="L37" s="817">
        <v>162.80000000000001</v>
      </c>
      <c r="M37" s="817"/>
      <c r="N37" s="817"/>
      <c r="O37" s="819">
        <v>184.2</v>
      </c>
    </row>
    <row r="38" spans="1:15" ht="14.4" thickBot="1">
      <c r="A38" s="1112"/>
      <c r="B38" s="820" t="s">
        <v>57</v>
      </c>
      <c r="C38" s="821">
        <v>196.55769230769232</v>
      </c>
      <c r="D38" s="821">
        <v>205.26538461538465</v>
      </c>
      <c r="E38" s="821">
        <v>210.06384615384616</v>
      </c>
      <c r="F38" s="821">
        <v>193.58615384615379</v>
      </c>
      <c r="G38" s="821">
        <v>164.95846153846156</v>
      </c>
      <c r="H38" s="821">
        <v>157.32000000000002</v>
      </c>
      <c r="I38" s="821">
        <v>160.95153846153849</v>
      </c>
      <c r="J38" s="821">
        <v>162.74076923076925</v>
      </c>
      <c r="K38" s="821">
        <v>156.50461538461539</v>
      </c>
      <c r="L38" s="821">
        <v>162.26538461538465</v>
      </c>
      <c r="M38" s="821"/>
      <c r="N38" s="821"/>
      <c r="O38" s="823">
        <v>177.02</v>
      </c>
    </row>
    <row r="39" spans="1:15" ht="13.8" thickBot="1">
      <c r="A39" s="1112" t="s">
        <v>60</v>
      </c>
      <c r="B39" s="816" t="s">
        <v>54</v>
      </c>
      <c r="C39" s="817">
        <v>89.971999999999994</v>
      </c>
      <c r="D39" s="817">
        <v>104.16222222222223</v>
      </c>
      <c r="E39" s="817">
        <v>99.826666666666654</v>
      </c>
      <c r="F39" s="817">
        <v>103.88000000000001</v>
      </c>
      <c r="G39" s="817">
        <v>95.388888888888886</v>
      </c>
      <c r="H39" s="817">
        <v>108.73777777777778</v>
      </c>
      <c r="I39" s="817">
        <v>103.41888888888889</v>
      </c>
      <c r="J39" s="817">
        <v>109.38</v>
      </c>
      <c r="K39" s="817">
        <v>96.836666666666659</v>
      </c>
      <c r="L39" s="817">
        <v>105.37777777777779</v>
      </c>
      <c r="M39" s="817"/>
      <c r="N39" s="817"/>
      <c r="O39" s="819">
        <v>97.34</v>
      </c>
    </row>
    <row r="40" spans="1:15" ht="13.8" thickBot="1">
      <c r="A40" s="1112"/>
      <c r="B40" s="816" t="s">
        <v>61</v>
      </c>
      <c r="C40" s="817">
        <v>119.92749999999999</v>
      </c>
      <c r="D40" s="817">
        <v>120.645</v>
      </c>
      <c r="E40" s="817">
        <v>121.32249999999999</v>
      </c>
      <c r="F40" s="817">
        <v>129.685</v>
      </c>
      <c r="G40" s="817">
        <v>119.08500000000001</v>
      </c>
      <c r="H40" s="817">
        <v>120.88</v>
      </c>
      <c r="I40" s="817">
        <v>120.41</v>
      </c>
      <c r="J40" s="817">
        <v>119.5575</v>
      </c>
      <c r="K40" s="817">
        <v>115.98750000000001</v>
      </c>
      <c r="L40" s="817">
        <v>114.92</v>
      </c>
      <c r="M40" s="817"/>
      <c r="N40" s="817"/>
      <c r="O40" s="819">
        <v>120.24</v>
      </c>
    </row>
    <row r="41" spans="1:15" ht="14.4" thickBot="1">
      <c r="A41" s="1112"/>
      <c r="B41" s="820" t="s">
        <v>57</v>
      </c>
      <c r="C41" s="821">
        <v>98.530714285714296</v>
      </c>
      <c r="D41" s="821">
        <v>109.23384615384614</v>
      </c>
      <c r="E41" s="821">
        <v>106.44076923076923</v>
      </c>
      <c r="F41" s="821">
        <v>111.82000000000001</v>
      </c>
      <c r="G41" s="821">
        <v>102.67999999999999</v>
      </c>
      <c r="H41" s="821">
        <v>112.47384615384614</v>
      </c>
      <c r="I41" s="821">
        <v>108.64692307692306</v>
      </c>
      <c r="J41" s="821">
        <v>112.51153846153846</v>
      </c>
      <c r="K41" s="821">
        <v>102.72923076923078</v>
      </c>
      <c r="L41" s="821">
        <v>108.31384615384614</v>
      </c>
      <c r="M41" s="821"/>
      <c r="N41" s="821"/>
      <c r="O41" s="823">
        <v>103.88</v>
      </c>
    </row>
    <row r="42" spans="1:15" ht="13.8" thickBot="1">
      <c r="A42" s="1112" t="s">
        <v>62</v>
      </c>
      <c r="B42" s="816" t="s">
        <v>54</v>
      </c>
      <c r="C42" s="817">
        <v>102.19800000000001</v>
      </c>
      <c r="D42" s="817">
        <v>98.123999999999995</v>
      </c>
      <c r="E42" s="817">
        <v>210.09333333333333</v>
      </c>
      <c r="F42" s="817">
        <v>185.13666666666666</v>
      </c>
      <c r="G42" s="817">
        <v>146.83000000000001</v>
      </c>
      <c r="H42" s="817">
        <v>134.11500000000001</v>
      </c>
      <c r="I42" s="817">
        <v>139.42333333333335</v>
      </c>
      <c r="J42" s="817">
        <v>145.73399999999998</v>
      </c>
      <c r="K42" s="817">
        <v>179.018</v>
      </c>
      <c r="L42" s="817">
        <v>166.958</v>
      </c>
      <c r="M42" s="817"/>
      <c r="N42" s="817"/>
      <c r="O42" s="819">
        <v>160.85</v>
      </c>
    </row>
    <row r="43" spans="1:15" ht="13.8" thickBot="1">
      <c r="A43" s="1112"/>
      <c r="B43" s="816" t="s">
        <v>55</v>
      </c>
      <c r="C43" s="817">
        <v>791.23666666666657</v>
      </c>
      <c r="D43" s="817">
        <v>794.44666666666672</v>
      </c>
      <c r="E43" s="817">
        <v>906.15333333333319</v>
      </c>
      <c r="F43" s="817">
        <v>637.46333333333325</v>
      </c>
      <c r="G43" s="817">
        <v>320.38499999999999</v>
      </c>
      <c r="H43" s="817">
        <v>374.63750000000005</v>
      </c>
      <c r="I43" s="817">
        <v>354.51249999999993</v>
      </c>
      <c r="J43" s="817">
        <v>315.29000000000002</v>
      </c>
      <c r="K43" s="817">
        <v>265.39499999999998</v>
      </c>
      <c r="L43" s="817">
        <v>273.14749999999998</v>
      </c>
      <c r="M43" s="817"/>
      <c r="N43" s="817"/>
      <c r="O43" s="819">
        <v>437.81</v>
      </c>
    </row>
    <row r="44" spans="1:15" ht="14.4" thickBot="1">
      <c r="A44" s="1112"/>
      <c r="B44" s="820" t="s">
        <v>57</v>
      </c>
      <c r="C44" s="821">
        <v>360.58749999999998</v>
      </c>
      <c r="D44" s="821">
        <v>359.24500000000006</v>
      </c>
      <c r="E44" s="821">
        <v>442.11333333333323</v>
      </c>
      <c r="F44" s="821">
        <v>335.91222222222223</v>
      </c>
      <c r="G44" s="821">
        <v>216.25199999999995</v>
      </c>
      <c r="H44" s="821">
        <v>230.32400000000001</v>
      </c>
      <c r="I44" s="821">
        <v>225.45899999999997</v>
      </c>
      <c r="J44" s="821">
        <v>221.0922222222222</v>
      </c>
      <c r="K44" s="821">
        <v>217.40777777777777</v>
      </c>
      <c r="L44" s="821">
        <v>214.15333333333331</v>
      </c>
      <c r="M44" s="821"/>
      <c r="N44" s="821"/>
      <c r="O44" s="823">
        <v>271.64</v>
      </c>
    </row>
    <row r="45" spans="1:15" ht="16.8" thickBot="1">
      <c r="A45" s="1118" t="s">
        <v>82</v>
      </c>
      <c r="B45" s="1119"/>
      <c r="C45" s="824">
        <v>167.09792452830183</v>
      </c>
      <c r="D45" s="824">
        <v>171.78308411214951</v>
      </c>
      <c r="E45" s="824">
        <v>176.35266055045875</v>
      </c>
      <c r="F45" s="824">
        <v>162.2294545454545</v>
      </c>
      <c r="G45" s="824">
        <v>133.84972727272728</v>
      </c>
      <c r="H45" s="824">
        <v>137.38657407407399</v>
      </c>
      <c r="I45" s="824">
        <v>140.88233644859815</v>
      </c>
      <c r="J45" s="824">
        <v>134.45897196261686</v>
      </c>
      <c r="K45" s="824">
        <v>126.18514018691592</v>
      </c>
      <c r="L45" s="824">
        <v>129.87169811320751</v>
      </c>
      <c r="M45" s="824"/>
      <c r="N45" s="824"/>
      <c r="O45" s="826">
        <v>148.26</v>
      </c>
    </row>
    <row r="46" spans="1:15" ht="15" customHeight="1" thickBot="1"/>
    <row r="47" spans="1:15" ht="16.8" thickBot="1">
      <c r="A47" s="785" t="s">
        <v>64</v>
      </c>
      <c r="B47" s="747" t="s">
        <v>57</v>
      </c>
      <c r="C47" s="748">
        <v>87.551666666666662</v>
      </c>
      <c r="D47" s="748">
        <v>88.06</v>
      </c>
      <c r="E47" s="748">
        <v>89.46</v>
      </c>
      <c r="F47" s="748">
        <v>96.41</v>
      </c>
      <c r="G47" s="748">
        <v>89.55</v>
      </c>
      <c r="H47" s="748">
        <v>103.33</v>
      </c>
      <c r="I47" s="748">
        <v>109.62</v>
      </c>
      <c r="J47" s="748">
        <v>109.77</v>
      </c>
      <c r="K47" s="748">
        <v>100.42</v>
      </c>
      <c r="L47" s="748">
        <v>100.98</v>
      </c>
      <c r="M47" s="748"/>
      <c r="N47" s="748"/>
      <c r="O47" s="786">
        <v>93.37</v>
      </c>
    </row>
    <row r="48" spans="1:15" ht="22.5" customHeight="1" thickBot="1"/>
    <row r="49" spans="1:15" ht="24.9" customHeight="1" thickBot="1">
      <c r="A49" s="1117" t="s">
        <v>149</v>
      </c>
      <c r="B49" s="1089"/>
      <c r="C49" s="1089"/>
      <c r="D49" s="1089"/>
      <c r="E49" s="1089"/>
      <c r="F49" s="1089"/>
      <c r="G49" s="1089"/>
      <c r="H49" s="1089"/>
      <c r="I49" s="1089"/>
      <c r="J49" s="1089"/>
      <c r="K49" s="1089"/>
      <c r="L49" s="1089"/>
      <c r="M49" s="1089"/>
      <c r="N49" s="1089"/>
      <c r="O49" s="1090"/>
    </row>
    <row r="50" spans="1:15" ht="12.75" customHeight="1">
      <c r="A50" s="1097" t="s">
        <v>50</v>
      </c>
      <c r="B50" s="1099" t="s">
        <v>89</v>
      </c>
      <c r="C50" s="1099" t="s">
        <v>123</v>
      </c>
      <c r="D50" s="1099" t="s">
        <v>124</v>
      </c>
      <c r="E50" s="1099" t="s">
        <v>125</v>
      </c>
      <c r="F50" s="1099" t="s">
        <v>126</v>
      </c>
      <c r="G50" s="1099" t="s">
        <v>127</v>
      </c>
      <c r="H50" s="1099" t="s">
        <v>128</v>
      </c>
      <c r="I50" s="1099" t="s">
        <v>117</v>
      </c>
      <c r="J50" s="1099" t="s">
        <v>118</v>
      </c>
      <c r="K50" s="1099" t="s">
        <v>119</v>
      </c>
      <c r="L50" s="1099" t="s">
        <v>120</v>
      </c>
      <c r="M50" s="1099" t="s">
        <v>121</v>
      </c>
      <c r="N50" s="1099" t="s">
        <v>122</v>
      </c>
      <c r="O50" s="729" t="s">
        <v>16</v>
      </c>
    </row>
    <row r="51" spans="1:15" ht="13.8" thickBot="1">
      <c r="A51" s="1098"/>
      <c r="B51" s="1100"/>
      <c r="C51" s="1100"/>
      <c r="D51" s="1100"/>
      <c r="E51" s="1100"/>
      <c r="F51" s="1100"/>
      <c r="G51" s="1100"/>
      <c r="H51" s="1100"/>
      <c r="I51" s="1100"/>
      <c r="J51" s="1100"/>
      <c r="K51" s="1100"/>
      <c r="L51" s="1100"/>
      <c r="M51" s="1100"/>
      <c r="N51" s="1100"/>
      <c r="O51" s="731" t="s">
        <v>150</v>
      </c>
    </row>
    <row r="52" spans="1:15" ht="13.8" thickBot="1">
      <c r="A52" s="1116" t="s">
        <v>81</v>
      </c>
      <c r="B52" s="811" t="s">
        <v>54</v>
      </c>
      <c r="C52" s="829">
        <v>-3.3471658458430538E-2</v>
      </c>
      <c r="D52" s="829">
        <v>3.3173016698488733E-3</v>
      </c>
      <c r="E52" s="829">
        <v>1.425335950475598E-2</v>
      </c>
      <c r="F52" s="829">
        <v>3.0022211554892497E-3</v>
      </c>
      <c r="G52" s="829">
        <v>3.9571134232586604E-2</v>
      </c>
      <c r="H52" s="829">
        <v>-9.3435139427633525E-4</v>
      </c>
      <c r="I52" s="829">
        <v>7.1926393235949137E-3</v>
      </c>
      <c r="J52" s="829">
        <v>4.0992667085116528E-3</v>
      </c>
      <c r="K52" s="829">
        <v>4.0504430232363706E-2</v>
      </c>
      <c r="L52" s="829">
        <v>4.6385602655499909E-2</v>
      </c>
      <c r="M52" s="829"/>
      <c r="N52" s="829"/>
      <c r="O52" s="830">
        <v>5.10293858877352E-3</v>
      </c>
    </row>
    <row r="53" spans="1:15" ht="13.8" thickBot="1">
      <c r="A53" s="1112"/>
      <c r="B53" s="816" t="s">
        <v>55</v>
      </c>
      <c r="C53" s="831">
        <v>7.3943814232382424E-3</v>
      </c>
      <c r="D53" s="831">
        <v>3.8064201055617072E-2</v>
      </c>
      <c r="E53" s="831">
        <v>2.6535624806463608E-2</v>
      </c>
      <c r="F53" s="831">
        <v>-9.8207386802657125E-3</v>
      </c>
      <c r="G53" s="831">
        <v>7.2594087461751777E-2</v>
      </c>
      <c r="H53" s="831">
        <v>7.7693474503547452E-2</v>
      </c>
      <c r="I53" s="831">
        <v>0.12955997588908985</v>
      </c>
      <c r="J53" s="831">
        <v>0.13042491775175491</v>
      </c>
      <c r="K53" s="831">
        <v>0.11047852695297417</v>
      </c>
      <c r="L53" s="831">
        <v>8.6359830446386579E-2</v>
      </c>
      <c r="M53" s="831"/>
      <c r="N53" s="831"/>
      <c r="O53" s="832">
        <v>6.3132303348756941E-2</v>
      </c>
    </row>
    <row r="54" spans="1:15" ht="13.8" thickBot="1">
      <c r="A54" s="1112"/>
      <c r="B54" s="816" t="s">
        <v>56</v>
      </c>
      <c r="C54" s="833">
        <v>3.5356305346136936E-2</v>
      </c>
      <c r="D54" s="831">
        <v>4.5521951598105174E-2</v>
      </c>
      <c r="E54" s="831">
        <v>6.2956683218279394E-2</v>
      </c>
      <c r="F54" s="831">
        <v>2.3536294057427153E-2</v>
      </c>
      <c r="G54" s="831">
        <v>0.11643289464691152</v>
      </c>
      <c r="H54" s="831">
        <v>9.7259400390501904E-2</v>
      </c>
      <c r="I54" s="831">
        <v>0.13367816504827237</v>
      </c>
      <c r="J54" s="831">
        <v>7.748972298539504E-2</v>
      </c>
      <c r="K54" s="831">
        <v>8.5602439316671414E-2</v>
      </c>
      <c r="L54" s="831">
        <v>0.10251739405439575</v>
      </c>
      <c r="M54" s="831"/>
      <c r="N54" s="831"/>
      <c r="O54" s="832">
        <v>6.7487920140179361E-2</v>
      </c>
    </row>
    <row r="55" spans="1:15" ht="14.4" thickBot="1">
      <c r="A55" s="1112"/>
      <c r="B55" s="820" t="s">
        <v>57</v>
      </c>
      <c r="C55" s="834">
        <v>-3.5186421055403527E-3</v>
      </c>
      <c r="D55" s="834">
        <v>2.3298881690174123E-2</v>
      </c>
      <c r="E55" s="834">
        <v>3.6665181751741709E-2</v>
      </c>
      <c r="F55" s="834">
        <v>7.9076730838346064E-3</v>
      </c>
      <c r="G55" s="834">
        <v>6.6919473965434934E-2</v>
      </c>
      <c r="H55" s="834">
        <v>4.3723317055783591E-2</v>
      </c>
      <c r="I55" s="834">
        <v>7.1994985843509163E-2</v>
      </c>
      <c r="J55" s="834">
        <v>4.6086073138865598E-2</v>
      </c>
      <c r="K55" s="834">
        <v>6.669017602069828E-2</v>
      </c>
      <c r="L55" s="834">
        <v>7.3077580315205642E-2</v>
      </c>
      <c r="M55" s="834"/>
      <c r="N55" s="834"/>
      <c r="O55" s="835">
        <v>3.8558609085810436E-2</v>
      </c>
    </row>
    <row r="56" spans="1:15" ht="13.8" thickBot="1">
      <c r="A56" s="1112" t="s">
        <v>58</v>
      </c>
      <c r="B56" s="816" t="s">
        <v>54</v>
      </c>
      <c r="C56" s="831">
        <v>-1.8168961268549243E-2</v>
      </c>
      <c r="D56" s="831">
        <v>-5.0120497887510267E-2</v>
      </c>
      <c r="E56" s="831">
        <v>2.7488224167768888E-2</v>
      </c>
      <c r="F56" s="831">
        <v>-7.9516086613482681E-2</v>
      </c>
      <c r="G56" s="831">
        <v>0.13125423559985019</v>
      </c>
      <c r="H56" s="831">
        <v>3.8720274226951505E-2</v>
      </c>
      <c r="I56" s="831">
        <v>5.3824150693378954E-3</v>
      </c>
      <c r="J56" s="831">
        <v>-1.7001567175005287E-2</v>
      </c>
      <c r="K56" s="831">
        <v>8.4961992630525313E-2</v>
      </c>
      <c r="L56" s="831">
        <v>-5.5640473788612296E-3</v>
      </c>
      <c r="M56" s="831"/>
      <c r="N56" s="831"/>
      <c r="O56" s="832">
        <v>-4.451971933220418E-2</v>
      </c>
    </row>
    <row r="57" spans="1:15" ht="13.8" thickBot="1">
      <c r="A57" s="1112"/>
      <c r="B57" s="816" t="s">
        <v>55</v>
      </c>
      <c r="C57" s="831">
        <v>4.3920050230221851E-2</v>
      </c>
      <c r="D57" s="831">
        <v>1.572237383405977E-2</v>
      </c>
      <c r="E57" s="831">
        <v>3.6152050963984439E-2</v>
      </c>
      <c r="F57" s="831">
        <v>1.2001393842495777E-2</v>
      </c>
      <c r="G57" s="831">
        <v>5.0087599557162325E-3</v>
      </c>
      <c r="H57" s="831">
        <v>2.3566206081399182E-2</v>
      </c>
      <c r="I57" s="831">
        <v>3.6713784270941533E-3</v>
      </c>
      <c r="J57" s="831">
        <v>-3.4186399804527826E-2</v>
      </c>
      <c r="K57" s="831">
        <v>4.4881492687846726E-2</v>
      </c>
      <c r="L57" s="831">
        <v>2.4041062134124876E-2</v>
      </c>
      <c r="M57" s="831"/>
      <c r="N57" s="831"/>
      <c r="O57" s="832">
        <v>1.6996956876716551E-2</v>
      </c>
    </row>
    <row r="58" spans="1:15" ht="14.4" thickBot="1">
      <c r="A58" s="1112"/>
      <c r="B58" s="820" t="s">
        <v>57</v>
      </c>
      <c r="C58" s="834">
        <v>-4.6883585606034546E-4</v>
      </c>
      <c r="D58" s="834">
        <v>-3.02382932498842E-2</v>
      </c>
      <c r="E58" s="834">
        <v>3.2829241646361647E-2</v>
      </c>
      <c r="F58" s="834">
        <v>-5.4138701466828365E-2</v>
      </c>
      <c r="G58" s="834">
        <v>0.10128621593810923</v>
      </c>
      <c r="H58" s="834">
        <v>3.6142257336028979E-2</v>
      </c>
      <c r="I58" s="834">
        <v>4.9153284180052234E-3</v>
      </c>
      <c r="J58" s="834">
        <v>-2.0426463727855074E-2</v>
      </c>
      <c r="K58" s="834">
        <v>7.5459033847371279E-2</v>
      </c>
      <c r="L58" s="834">
        <v>2.9637846087995903E-3</v>
      </c>
      <c r="M58" s="834"/>
      <c r="N58" s="834"/>
      <c r="O58" s="835">
        <v>-2.5752773375594295E-2</v>
      </c>
    </row>
    <row r="59" spans="1:15" ht="13.8" thickBot="1">
      <c r="A59" s="1112" t="s">
        <v>59</v>
      </c>
      <c r="B59" s="816" t="s">
        <v>54</v>
      </c>
      <c r="C59" s="831">
        <v>3.455902681780481E-2</v>
      </c>
      <c r="D59" s="831">
        <v>-3.2971911950273269E-2</v>
      </c>
      <c r="E59" s="831">
        <v>-2.7474987704887967E-2</v>
      </c>
      <c r="F59" s="831">
        <v>6.991626794258389E-2</v>
      </c>
      <c r="G59" s="831">
        <v>0.17836780148852241</v>
      </c>
      <c r="H59" s="831">
        <v>0.11931706282476634</v>
      </c>
      <c r="I59" s="831">
        <v>1.7869355158949695E-3</v>
      </c>
      <c r="J59" s="831">
        <v>-0.11571912663284765</v>
      </c>
      <c r="K59" s="831">
        <v>-0.1098331845174822</v>
      </c>
      <c r="L59" s="831">
        <v>-0.13740091122172171</v>
      </c>
      <c r="M59" s="831"/>
      <c r="N59" s="831"/>
      <c r="O59" s="832">
        <v>1.4483065953653682E-3</v>
      </c>
    </row>
    <row r="60" spans="1:15" ht="13.8" thickBot="1">
      <c r="A60" s="1112"/>
      <c r="B60" s="816" t="s">
        <v>55</v>
      </c>
      <c r="C60" s="831">
        <v>-2.6840576288747611E-2</v>
      </c>
      <c r="D60" s="831">
        <v>3.3729231360245866E-2</v>
      </c>
      <c r="E60" s="831">
        <v>7.3897227440361563E-2</v>
      </c>
      <c r="F60" s="831">
        <v>-9.8432475043077373E-3</v>
      </c>
      <c r="G60" s="831">
        <v>-5.7111508452535764E-2</v>
      </c>
      <c r="H60" s="831">
        <v>3.2731097636430909E-2</v>
      </c>
      <c r="I60" s="831">
        <v>1.2148589974123609E-2</v>
      </c>
      <c r="J60" s="831">
        <v>4.5153432291757743E-2</v>
      </c>
      <c r="K60" s="831">
        <v>-3.0634379565275456E-3</v>
      </c>
      <c r="L60" s="831">
        <v>-2.7898131453124217E-3</v>
      </c>
      <c r="M60" s="831"/>
      <c r="N60" s="831"/>
      <c r="O60" s="832">
        <v>1.0846988229863809E-2</v>
      </c>
    </row>
    <row r="61" spans="1:15" ht="13.8" thickBot="1">
      <c r="A61" s="1112"/>
      <c r="B61" s="816" t="s">
        <v>56</v>
      </c>
      <c r="C61" s="831">
        <v>1.2759901968535188E-2</v>
      </c>
      <c r="D61" s="831">
        <v>5.4740223381369135E-2</v>
      </c>
      <c r="E61" s="831">
        <v>-1.2086708999343197E-2</v>
      </c>
      <c r="F61" s="831">
        <v>-2.1904833496203938E-2</v>
      </c>
      <c r="G61" s="831">
        <v>4.3453366869108292E-2</v>
      </c>
      <c r="H61" s="831">
        <v>1.8089327929753568E-2</v>
      </c>
      <c r="I61" s="831">
        <v>5.8293088591868172E-2</v>
      </c>
      <c r="J61" s="831">
        <v>3.5403027396689025E-2</v>
      </c>
      <c r="K61" s="831">
        <v>0.103926575115589</v>
      </c>
      <c r="L61" s="831">
        <v>-3.6199836199836272E-2</v>
      </c>
      <c r="M61" s="831"/>
      <c r="N61" s="831"/>
      <c r="O61" s="832">
        <v>2.2747014115092279E-2</v>
      </c>
    </row>
    <row r="62" spans="1:15" ht="14.4" thickBot="1">
      <c r="A62" s="1112"/>
      <c r="B62" s="820" t="s">
        <v>57</v>
      </c>
      <c r="C62" s="834">
        <v>-7.4787202817729586E-3</v>
      </c>
      <c r="D62" s="834">
        <v>2.8376023534261458E-2</v>
      </c>
      <c r="E62" s="834">
        <v>-8.4579204334003788E-3</v>
      </c>
      <c r="F62" s="834">
        <v>-3.8224455250068588E-2</v>
      </c>
      <c r="G62" s="834">
        <v>-1.6453692637906938E-2</v>
      </c>
      <c r="H62" s="834">
        <v>1.7843521848098096E-2</v>
      </c>
      <c r="I62" s="834">
        <v>-1.1707844624585073E-2</v>
      </c>
      <c r="J62" s="834">
        <v>-2.8081807445401463E-2</v>
      </c>
      <c r="K62" s="834">
        <v>-3.77463151035815E-2</v>
      </c>
      <c r="L62" s="834">
        <v>-7.2753561354855667E-2</v>
      </c>
      <c r="M62" s="834"/>
      <c r="N62" s="834"/>
      <c r="O62" s="835">
        <v>-2.4121568184386002E-2</v>
      </c>
    </row>
    <row r="63" spans="1:15" ht="13.8" thickBot="1">
      <c r="A63" s="1112" t="s">
        <v>60</v>
      </c>
      <c r="B63" s="816" t="s">
        <v>54</v>
      </c>
      <c r="C63" s="831">
        <v>0.10628862312719516</v>
      </c>
      <c r="D63" s="831">
        <v>-1.6040303433898798E-2</v>
      </c>
      <c r="E63" s="831">
        <v>4.2292354366616762E-2</v>
      </c>
      <c r="F63" s="831">
        <v>-1.4989823422630162E-3</v>
      </c>
      <c r="G63" s="831">
        <v>-1.6701888676262582E-2</v>
      </c>
      <c r="H63" s="831">
        <v>-6.2962011421097461E-2</v>
      </c>
      <c r="I63" s="831">
        <v>-2.9246138757618473E-2</v>
      </c>
      <c r="J63" s="831">
        <v>-8.9347752266018779E-2</v>
      </c>
      <c r="K63" s="831">
        <v>-8.1679017688104667E-3</v>
      </c>
      <c r="L63" s="831">
        <v>-0.11939959028740151</v>
      </c>
      <c r="M63" s="831"/>
      <c r="N63" s="831"/>
      <c r="O63" s="832">
        <v>9.0404766796794277E-3</v>
      </c>
    </row>
    <row r="64" spans="1:15" ht="13.8" thickBot="1">
      <c r="A64" s="1112"/>
      <c r="B64" s="816" t="s">
        <v>61</v>
      </c>
      <c r="C64" s="831">
        <v>1.1381876550416071E-2</v>
      </c>
      <c r="D64" s="831">
        <v>3.7133739483608971E-2</v>
      </c>
      <c r="E64" s="831">
        <v>5.0485276844774172E-3</v>
      </c>
      <c r="F64" s="831">
        <v>3.3928364884142387E-2</v>
      </c>
      <c r="G64" s="831">
        <v>1.6059957173447489E-2</v>
      </c>
      <c r="H64" s="831">
        <v>1.8303275976174767E-2</v>
      </c>
      <c r="I64" s="831">
        <v>-4.2604434847604102E-2</v>
      </c>
      <c r="J64" s="831">
        <v>1.2358070384542934E-2</v>
      </c>
      <c r="K64" s="831">
        <v>6.8994503718073044E-2</v>
      </c>
      <c r="L64" s="831">
        <v>6.6611555864949545E-2</v>
      </c>
      <c r="M64" s="831"/>
      <c r="N64" s="831"/>
      <c r="O64" s="832">
        <v>2.2455089820359306E-2</v>
      </c>
    </row>
    <row r="65" spans="1:15" ht="14.4" thickBot="1">
      <c r="A65" s="1112"/>
      <c r="B65" s="820" t="s">
        <v>57</v>
      </c>
      <c r="C65" s="834">
        <v>8.379910542760384E-2</v>
      </c>
      <c r="D65" s="834">
        <v>1.3621895413957801E-2</v>
      </c>
      <c r="E65" s="834">
        <v>3.8631419818501031E-2</v>
      </c>
      <c r="F65" s="834">
        <v>2.6332905156013664E-2</v>
      </c>
      <c r="G65" s="834">
        <v>9.8098239898006916E-3</v>
      </c>
      <c r="H65" s="834">
        <v>-2.5543156575328088E-2</v>
      </c>
      <c r="I65" s="834">
        <v>-2.6136500410967385E-2</v>
      </c>
      <c r="J65" s="834">
        <v>-4.5439317801126811E-2</v>
      </c>
      <c r="K65" s="834">
        <v>3.3856400286448027E-2</v>
      </c>
      <c r="L65" s="834">
        <v>-4.329364034068315E-2</v>
      </c>
      <c r="M65" s="834"/>
      <c r="N65" s="834"/>
      <c r="O65" s="835">
        <v>2.4836349634193285E-2</v>
      </c>
    </row>
    <row r="66" spans="1:15" ht="13.8" thickBot="1">
      <c r="A66" s="1112" t="s">
        <v>62</v>
      </c>
      <c r="B66" s="816" t="s">
        <v>54</v>
      </c>
      <c r="C66" s="836">
        <v>1.5345114385800112</v>
      </c>
      <c r="D66" s="836">
        <v>1.7984387102034156</v>
      </c>
      <c r="E66" s="836">
        <v>0.11402868566351468</v>
      </c>
      <c r="F66" s="836">
        <v>0.25215606488900094</v>
      </c>
      <c r="G66" s="836">
        <v>-0.16928420622488616</v>
      </c>
      <c r="H66" s="836">
        <v>0.41420422771502058</v>
      </c>
      <c r="I66" s="836">
        <v>0.46413082458698923</v>
      </c>
      <c r="J66" s="836">
        <v>0.26654040923875022</v>
      </c>
      <c r="K66" s="836">
        <v>0.37372778156386521</v>
      </c>
      <c r="L66" s="836">
        <v>0.25170402137064396</v>
      </c>
      <c r="M66" s="836"/>
      <c r="N66" s="836"/>
      <c r="O66" s="837">
        <v>0.33957102890892138</v>
      </c>
    </row>
    <row r="67" spans="1:15" ht="13.8" thickBot="1">
      <c r="A67" s="1113"/>
      <c r="B67" s="838" t="s">
        <v>55</v>
      </c>
      <c r="C67" s="836">
        <v>-0.34124956292049152</v>
      </c>
      <c r="D67" s="836">
        <v>-0.20504732853894103</v>
      </c>
      <c r="E67" s="836">
        <v>-0.24736247728493327</v>
      </c>
      <c r="F67" s="836">
        <v>-0.30435998933271974</v>
      </c>
      <c r="G67" s="836">
        <v>3.5387112380417418E-2</v>
      </c>
      <c r="H67" s="836">
        <v>-0.10200527176270402</v>
      </c>
      <c r="I67" s="836">
        <v>1.8461972426924506E-2</v>
      </c>
      <c r="J67" s="836">
        <v>0.17010529988264769</v>
      </c>
      <c r="K67" s="836">
        <v>1.5467510691610687E-2</v>
      </c>
      <c r="L67" s="836">
        <v>2.7750574323396851E-2</v>
      </c>
      <c r="M67" s="836"/>
      <c r="N67" s="836"/>
      <c r="O67" s="837">
        <v>-3.4604051986021282E-2</v>
      </c>
    </row>
    <row r="68" spans="1:15" ht="14.4" thickBot="1">
      <c r="A68" s="1113"/>
      <c r="B68" s="839" t="s">
        <v>57</v>
      </c>
      <c r="C68" s="840">
        <v>4.1516352557362149E-2</v>
      </c>
      <c r="D68" s="840">
        <v>0.20597363915990463</v>
      </c>
      <c r="E68" s="840">
        <v>-2.0293941724343817E-2</v>
      </c>
      <c r="F68" s="840">
        <v>-2.9878837394689651E-2</v>
      </c>
      <c r="G68" s="840">
        <v>-4.88524704716889E-3</v>
      </c>
      <c r="H68" s="840">
        <v>0.10666327048466986</v>
      </c>
      <c r="I68" s="840">
        <v>0.21475646471321955</v>
      </c>
      <c r="J68" s="840">
        <v>0.20541955845474208</v>
      </c>
      <c r="K68" s="840">
        <v>0.17935574215376102</v>
      </c>
      <c r="L68" s="840">
        <v>0.12474966016042498</v>
      </c>
      <c r="M68" s="840"/>
      <c r="N68" s="840"/>
      <c r="O68" s="841">
        <v>0.13223383890443241</v>
      </c>
    </row>
    <row r="69" spans="1:15" ht="16.8" thickBot="1">
      <c r="A69" s="1114" t="s">
        <v>82</v>
      </c>
      <c r="B69" s="1115"/>
      <c r="C69" s="842">
        <v>3.4938048980431194E-2</v>
      </c>
      <c r="D69" s="842">
        <v>7.1011920179039636E-2</v>
      </c>
      <c r="E69" s="842">
        <v>3.4983395781965965E-2</v>
      </c>
      <c r="F69" s="842">
        <v>-3.9922595711062905E-3</v>
      </c>
      <c r="G69" s="842">
        <v>5.3176650260761814E-2</v>
      </c>
      <c r="H69" s="842">
        <v>3.9259995619282784E-2</v>
      </c>
      <c r="I69" s="842">
        <v>5.2165225703692197E-2</v>
      </c>
      <c r="J69" s="842">
        <v>3.7120033140776623E-2</v>
      </c>
      <c r="K69" s="842">
        <v>7.1940948574147637E-2</v>
      </c>
      <c r="L69" s="842">
        <v>3.6403818268357889E-2</v>
      </c>
      <c r="M69" s="842"/>
      <c r="N69" s="842"/>
      <c r="O69" s="843">
        <v>3.2847699986510215E-2</v>
      </c>
    </row>
    <row r="70" spans="1:15" ht="15" customHeight="1" thickBot="1"/>
    <row r="71" spans="1:15" ht="16.8" thickBot="1">
      <c r="A71" s="785" t="s">
        <v>64</v>
      </c>
      <c r="B71" s="747" t="s">
        <v>57</v>
      </c>
      <c r="C71" s="844">
        <v>0.1078943861719746</v>
      </c>
      <c r="D71" s="844">
        <v>7.631160572337041E-2</v>
      </c>
      <c r="E71" s="844">
        <v>5.9579700424770989E-2</v>
      </c>
      <c r="F71" s="844">
        <v>1.5765999377658026E-2</v>
      </c>
      <c r="G71" s="844">
        <v>8.2858738135120069E-2</v>
      </c>
      <c r="H71" s="844">
        <v>-6.9679667086034926E-3</v>
      </c>
      <c r="I71" s="844">
        <v>-3.1928480204343052E-3</v>
      </c>
      <c r="J71" s="844">
        <v>-9.1008472260180329E-2</v>
      </c>
      <c r="K71" s="844">
        <v>-6.5425214100776813E-2</v>
      </c>
      <c r="L71" s="844">
        <v>-9.0215884333531379E-2</v>
      </c>
      <c r="M71" s="844"/>
      <c r="N71" s="844"/>
      <c r="O71" s="845">
        <v>4.84095533897397E-2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04" t="s">
        <v>141</v>
      </c>
      <c r="B1" s="1105"/>
      <c r="C1" s="1105"/>
      <c r="D1" s="1105"/>
      <c r="E1" s="1105"/>
      <c r="F1" s="1105"/>
      <c r="G1" s="1105"/>
      <c r="H1" s="1105"/>
      <c r="I1" s="1105"/>
      <c r="J1" s="1105"/>
      <c r="K1" s="1105"/>
      <c r="L1" s="1105"/>
      <c r="M1" s="1105"/>
      <c r="N1" s="1105"/>
      <c r="O1" s="1106"/>
    </row>
    <row r="2" spans="1:15" s="774" customFormat="1" ht="27" customHeight="1" thickBot="1">
      <c r="A2" s="846" t="s">
        <v>84</v>
      </c>
      <c r="B2" s="771" t="s">
        <v>89</v>
      </c>
      <c r="C2" s="847" t="s">
        <v>110</v>
      </c>
      <c r="D2" s="847" t="s">
        <v>111</v>
      </c>
      <c r="E2" s="847" t="s">
        <v>112</v>
      </c>
      <c r="F2" s="847" t="s">
        <v>113</v>
      </c>
      <c r="G2" s="847" t="s">
        <v>114</v>
      </c>
      <c r="H2" s="847" t="s">
        <v>115</v>
      </c>
      <c r="I2" s="847" t="s">
        <v>90</v>
      </c>
      <c r="J2" s="847" t="s">
        <v>91</v>
      </c>
      <c r="K2" s="847" t="s">
        <v>92</v>
      </c>
      <c r="L2" s="847" t="s">
        <v>93</v>
      </c>
      <c r="M2" s="847" t="s">
        <v>94</v>
      </c>
      <c r="N2" s="847" t="s">
        <v>95</v>
      </c>
      <c r="O2" s="848" t="s">
        <v>16</v>
      </c>
    </row>
    <row r="3" spans="1:15" ht="15" customHeight="1" thickBot="1">
      <c r="A3" s="1102" t="s">
        <v>85</v>
      </c>
      <c r="B3" s="775" t="s">
        <v>54</v>
      </c>
      <c r="C3" s="776">
        <v>137.4795</v>
      </c>
      <c r="D3" s="776">
        <v>139.11099999999999</v>
      </c>
      <c r="E3" s="776">
        <v>134.34799999999996</v>
      </c>
      <c r="F3" s="776">
        <v>123.27800000000002</v>
      </c>
      <c r="G3" s="776">
        <v>110.31409090909091</v>
      </c>
      <c r="H3" s="776">
        <v>104.59</v>
      </c>
      <c r="I3" s="776">
        <v>106.69</v>
      </c>
      <c r="J3" s="776">
        <v>100.13</v>
      </c>
      <c r="K3" s="776">
        <v>96.280476190476193</v>
      </c>
      <c r="L3" s="776">
        <v>101.23571428571428</v>
      </c>
      <c r="M3" s="776"/>
      <c r="N3" s="776"/>
      <c r="O3" s="777">
        <v>114.24</v>
      </c>
    </row>
    <row r="4" spans="1:15" ht="15" customHeight="1" thickBot="1">
      <c r="A4" s="1102"/>
      <c r="B4" s="778" t="s">
        <v>55</v>
      </c>
      <c r="C4" s="776">
        <v>148.4025</v>
      </c>
      <c r="D4" s="776">
        <v>156.89875000000001</v>
      </c>
      <c r="E4" s="776">
        <v>155.65555555555557</v>
      </c>
      <c r="F4" s="776">
        <v>136.27444444444444</v>
      </c>
      <c r="G4" s="776">
        <v>129.25777777777779</v>
      </c>
      <c r="H4" s="776">
        <v>127.34</v>
      </c>
      <c r="I4" s="776">
        <v>132.86000000000001</v>
      </c>
      <c r="J4" s="776">
        <v>127.34</v>
      </c>
      <c r="K4" s="776">
        <v>120.24875</v>
      </c>
      <c r="L4" s="776">
        <v>120.00750000000001</v>
      </c>
      <c r="M4" s="776"/>
      <c r="N4" s="776"/>
      <c r="O4" s="777">
        <v>135.33000000000001</v>
      </c>
    </row>
    <row r="5" spans="1:15" ht="15" customHeight="1" thickBot="1">
      <c r="A5" s="1102"/>
      <c r="B5" s="778" t="s">
        <v>56</v>
      </c>
      <c r="C5" s="776">
        <v>232.82333333333335</v>
      </c>
      <c r="D5" s="776">
        <v>251.46266666666668</v>
      </c>
      <c r="E5" s="776">
        <v>245.75133333333332</v>
      </c>
      <c r="F5" s="776">
        <v>209.95800000000003</v>
      </c>
      <c r="G5" s="776">
        <v>196.01733333333331</v>
      </c>
      <c r="H5" s="776">
        <v>185.83</v>
      </c>
      <c r="I5" s="776">
        <v>189.37</v>
      </c>
      <c r="J5" s="776">
        <v>173.87</v>
      </c>
      <c r="K5" s="776">
        <v>163.06399999999996</v>
      </c>
      <c r="L5" s="776">
        <v>174.30799999999999</v>
      </c>
      <c r="M5" s="776"/>
      <c r="N5" s="776"/>
      <c r="O5" s="777">
        <v>201.04</v>
      </c>
    </row>
    <row r="6" spans="1:15" ht="15" customHeight="1" thickBot="1">
      <c r="A6" s="1103"/>
      <c r="B6" s="779" t="s">
        <v>57</v>
      </c>
      <c r="C6" s="780">
        <v>172.77116279069764</v>
      </c>
      <c r="D6" s="780">
        <v>181.61279069767434</v>
      </c>
      <c r="E6" s="780">
        <v>176.6847727272727</v>
      </c>
      <c r="F6" s="780">
        <v>155.48636363636365</v>
      </c>
      <c r="G6" s="780">
        <v>141.9671739130435</v>
      </c>
      <c r="H6" s="780">
        <v>135.53</v>
      </c>
      <c r="I6" s="780">
        <v>138.9</v>
      </c>
      <c r="J6" s="780">
        <v>129.54</v>
      </c>
      <c r="K6" s="780">
        <v>123.40545454545455</v>
      </c>
      <c r="L6" s="780">
        <v>129.5597727272727</v>
      </c>
      <c r="M6" s="780"/>
      <c r="N6" s="780"/>
      <c r="O6" s="781">
        <v>147.83000000000001</v>
      </c>
    </row>
    <row r="7" spans="1:15" ht="15" customHeight="1" thickBot="1">
      <c r="A7" s="1101" t="s">
        <v>86</v>
      </c>
      <c r="B7" s="778" t="s">
        <v>54</v>
      </c>
      <c r="C7" s="776">
        <v>129.39550000000003</v>
      </c>
      <c r="D7" s="776">
        <v>131.28512820512819</v>
      </c>
      <c r="E7" s="776">
        <v>128.40974999999997</v>
      </c>
      <c r="F7" s="776">
        <v>126.17075000000003</v>
      </c>
      <c r="G7" s="776">
        <v>110.28525000000002</v>
      </c>
      <c r="H7" s="776">
        <v>121.14</v>
      </c>
      <c r="I7" s="776">
        <v>127.27</v>
      </c>
      <c r="J7" s="776">
        <v>116.38</v>
      </c>
      <c r="K7" s="776">
        <v>124.1585</v>
      </c>
      <c r="L7" s="776">
        <v>115.75666666666667</v>
      </c>
      <c r="M7" s="776"/>
      <c r="N7" s="776"/>
      <c r="O7" s="777">
        <v>122.17</v>
      </c>
    </row>
    <row r="8" spans="1:15" ht="15" customHeight="1" thickBot="1">
      <c r="A8" s="1102"/>
      <c r="B8" s="778" t="s">
        <v>55</v>
      </c>
      <c r="C8" s="776">
        <v>263.17</v>
      </c>
      <c r="D8" s="776">
        <v>295.23611111111109</v>
      </c>
      <c r="E8" s="776">
        <v>310.32888888888886</v>
      </c>
      <c r="F8" s="776">
        <v>244.52499999999998</v>
      </c>
      <c r="G8" s="776">
        <v>200.1216666666667</v>
      </c>
      <c r="H8" s="776">
        <v>204.78</v>
      </c>
      <c r="I8" s="776">
        <v>212.32</v>
      </c>
      <c r="J8" s="776">
        <v>209.79</v>
      </c>
      <c r="K8" s="776">
        <v>182.8472222222222</v>
      </c>
      <c r="L8" s="776">
        <v>181.89388888888891</v>
      </c>
      <c r="M8" s="776"/>
      <c r="N8" s="776"/>
      <c r="O8" s="777">
        <v>230.5</v>
      </c>
    </row>
    <row r="9" spans="1:15" ht="15" customHeight="1" thickBot="1">
      <c r="A9" s="1102"/>
      <c r="B9" s="778" t="s">
        <v>56</v>
      </c>
      <c r="C9" s="776">
        <v>204.06</v>
      </c>
      <c r="D9" s="776">
        <v>222.595</v>
      </c>
      <c r="E9" s="776">
        <v>212.72499999999999</v>
      </c>
      <c r="F9" s="776">
        <v>209.4975</v>
      </c>
      <c r="G9" s="776">
        <v>170.0975</v>
      </c>
      <c r="H9" s="776">
        <v>163.58000000000001</v>
      </c>
      <c r="I9" s="776">
        <v>174.42</v>
      </c>
      <c r="J9" s="776">
        <v>165.04</v>
      </c>
      <c r="K9" s="776">
        <v>162.61249999999998</v>
      </c>
      <c r="L9" s="776">
        <v>160.93</v>
      </c>
      <c r="M9" s="776"/>
      <c r="N9" s="776"/>
      <c r="O9" s="777">
        <v>184.56</v>
      </c>
    </row>
    <row r="10" spans="1:15" ht="15" customHeight="1" thickBot="1">
      <c r="A10" s="1103"/>
      <c r="B10" s="779" t="s">
        <v>57</v>
      </c>
      <c r="C10" s="780">
        <v>173.05032258064529</v>
      </c>
      <c r="D10" s="780">
        <v>185.65163934426235</v>
      </c>
      <c r="E10" s="780">
        <v>186.6646774193548</v>
      </c>
      <c r="F10" s="780">
        <v>165.90758064516123</v>
      </c>
      <c r="G10" s="780">
        <v>140.22564516129029</v>
      </c>
      <c r="H10" s="780">
        <v>148.16</v>
      </c>
      <c r="I10" s="780">
        <v>155</v>
      </c>
      <c r="J10" s="780">
        <v>146.63999999999999</v>
      </c>
      <c r="K10" s="780">
        <v>143.67806451612907</v>
      </c>
      <c r="L10" s="780">
        <v>138.23475409836058</v>
      </c>
      <c r="M10" s="780"/>
      <c r="N10" s="780"/>
      <c r="O10" s="781">
        <v>157.08000000000001</v>
      </c>
    </row>
    <row r="11" spans="1:15" ht="15" customHeight="1" thickBot="1">
      <c r="A11" s="1095" t="s">
        <v>82</v>
      </c>
      <c r="B11" s="1096"/>
      <c r="C11" s="782">
        <v>172.93600000000004</v>
      </c>
      <c r="D11" s="782">
        <v>183.98173076923072</v>
      </c>
      <c r="E11" s="782">
        <v>182.52207547169814</v>
      </c>
      <c r="F11" s="782">
        <v>161.58179245283006</v>
      </c>
      <c r="G11" s="782">
        <v>140.96740740740745</v>
      </c>
      <c r="H11" s="782">
        <v>142.78</v>
      </c>
      <c r="I11" s="782">
        <v>148.22999999999999</v>
      </c>
      <c r="J11" s="782">
        <v>139.44999999999999</v>
      </c>
      <c r="K11" s="782">
        <v>135.26301886792444</v>
      </c>
      <c r="L11" s="782">
        <v>134.59952380952376</v>
      </c>
      <c r="M11" s="782"/>
      <c r="N11" s="782"/>
      <c r="O11" s="783">
        <v>153.13</v>
      </c>
    </row>
    <row r="12" spans="1:15" ht="15" customHeight="1" thickBot="1">
      <c r="O12" s="642"/>
    </row>
    <row r="13" spans="1:15" ht="22.5" customHeight="1" thickBot="1">
      <c r="A13" s="849" t="s">
        <v>64</v>
      </c>
      <c r="B13" s="747" t="s">
        <v>57</v>
      </c>
      <c r="C13" s="748">
        <v>97</v>
      </c>
      <c r="D13" s="748">
        <v>94.78</v>
      </c>
      <c r="E13" s="748">
        <v>94.79</v>
      </c>
      <c r="F13" s="748">
        <v>97.93</v>
      </c>
      <c r="G13" s="748">
        <v>96.97</v>
      </c>
      <c r="H13" s="748">
        <v>102.61</v>
      </c>
      <c r="I13" s="748">
        <v>109.27</v>
      </c>
      <c r="J13" s="748">
        <v>99.78</v>
      </c>
      <c r="K13" s="748">
        <v>93.85</v>
      </c>
      <c r="L13" s="748">
        <v>91.87</v>
      </c>
      <c r="M13" s="748"/>
      <c r="N13" s="748"/>
      <c r="O13" s="850">
        <v>97.89</v>
      </c>
    </row>
    <row r="14" spans="1:15" ht="22.5" customHeight="1">
      <c r="O14" s="642"/>
    </row>
    <row r="15" spans="1:15" ht="20.399999999999999" thickBot="1">
      <c r="A15" s="1111" t="s">
        <v>142</v>
      </c>
      <c r="B15" s="1111"/>
      <c r="C15" s="1111"/>
      <c r="D15" s="1111"/>
      <c r="E15" s="1111"/>
      <c r="F15" s="1111"/>
      <c r="G15" s="1111"/>
      <c r="H15" s="1111"/>
      <c r="I15" s="1111"/>
      <c r="J15" s="1111"/>
      <c r="K15" s="1111"/>
      <c r="L15" s="1111"/>
      <c r="M15" s="1111"/>
      <c r="N15" s="1111"/>
      <c r="O15" s="1111"/>
    </row>
    <row r="16" spans="1:15" ht="27" customHeight="1" thickBot="1">
      <c r="A16" s="851" t="s">
        <v>84</v>
      </c>
      <c r="B16" s="788" t="s">
        <v>89</v>
      </c>
      <c r="C16" s="852" t="s">
        <v>143</v>
      </c>
      <c r="D16" s="852" t="s">
        <v>144</v>
      </c>
      <c r="E16" s="852" t="s">
        <v>145</v>
      </c>
      <c r="F16" s="852" t="s">
        <v>146</v>
      </c>
      <c r="G16" s="852" t="s">
        <v>147</v>
      </c>
      <c r="H16" s="852" t="s">
        <v>148</v>
      </c>
      <c r="I16" s="852" t="s">
        <v>104</v>
      </c>
      <c r="J16" s="852" t="s">
        <v>105</v>
      </c>
      <c r="K16" s="852" t="s">
        <v>106</v>
      </c>
      <c r="L16" s="852" t="s">
        <v>107</v>
      </c>
      <c r="M16" s="852" t="s">
        <v>108</v>
      </c>
      <c r="N16" s="853" t="s">
        <v>109</v>
      </c>
      <c r="O16" s="854" t="s">
        <v>16</v>
      </c>
    </row>
    <row r="17" spans="1:18" ht="15" customHeight="1" thickBot="1">
      <c r="A17" s="1102" t="s">
        <v>85</v>
      </c>
      <c r="B17" s="775" t="s">
        <v>54</v>
      </c>
      <c r="C17" s="776">
        <v>142.24052631578951</v>
      </c>
      <c r="D17" s="776">
        <v>138.65105263157895</v>
      </c>
      <c r="E17" s="776">
        <v>132.45999999999998</v>
      </c>
      <c r="F17" s="776">
        <v>122.90899999999999</v>
      </c>
      <c r="G17" s="776">
        <v>106.11499999999998</v>
      </c>
      <c r="H17" s="776">
        <v>104.69</v>
      </c>
      <c r="I17" s="776">
        <v>105.93</v>
      </c>
      <c r="J17" s="776">
        <v>99.72</v>
      </c>
      <c r="K17" s="776">
        <v>92.532499999999999</v>
      </c>
      <c r="L17" s="776">
        <v>96.747999999999976</v>
      </c>
      <c r="M17" s="776"/>
      <c r="N17" s="792"/>
      <c r="O17" s="777">
        <v>113.66</v>
      </c>
    </row>
    <row r="18" spans="1:18" ht="15" customHeight="1" thickBot="1">
      <c r="A18" s="1102"/>
      <c r="B18" s="778" t="s">
        <v>55</v>
      </c>
      <c r="C18" s="776">
        <v>148.24285714285716</v>
      </c>
      <c r="D18" s="776">
        <v>150.7525</v>
      </c>
      <c r="E18" s="776">
        <v>151.14750000000001</v>
      </c>
      <c r="F18" s="776">
        <v>138.63375000000002</v>
      </c>
      <c r="G18" s="776">
        <v>121.3475</v>
      </c>
      <c r="H18" s="776">
        <v>118.6</v>
      </c>
      <c r="I18" s="776">
        <v>118.58</v>
      </c>
      <c r="J18" s="776">
        <v>114.74</v>
      </c>
      <c r="K18" s="776">
        <v>109.5575</v>
      </c>
      <c r="L18" s="776">
        <v>112.09375</v>
      </c>
      <c r="M18" s="776"/>
      <c r="N18" s="792"/>
      <c r="O18" s="777">
        <v>128.12</v>
      </c>
    </row>
    <row r="19" spans="1:18" ht="15" customHeight="1" thickBot="1">
      <c r="A19" s="1102"/>
      <c r="B19" s="778" t="s">
        <v>56</v>
      </c>
      <c r="C19" s="776">
        <v>224.87266666666662</v>
      </c>
      <c r="D19" s="776">
        <v>240.51400000000001</v>
      </c>
      <c r="E19" s="776">
        <v>231.196</v>
      </c>
      <c r="F19" s="776">
        <v>205.13</v>
      </c>
      <c r="G19" s="776">
        <v>175.5746666666667</v>
      </c>
      <c r="H19" s="776">
        <v>169.35</v>
      </c>
      <c r="I19" s="776">
        <v>167.04</v>
      </c>
      <c r="J19" s="776">
        <v>161.36000000000001</v>
      </c>
      <c r="K19" s="776">
        <v>150.20600000000002</v>
      </c>
      <c r="L19" s="776">
        <v>158.10000000000002</v>
      </c>
      <c r="M19" s="776"/>
      <c r="N19" s="792"/>
      <c r="O19" s="777">
        <v>188.33</v>
      </c>
    </row>
    <row r="20" spans="1:18" ht="15" customHeight="1" thickBot="1">
      <c r="A20" s="1103"/>
      <c r="B20" s="779" t="s">
        <v>57</v>
      </c>
      <c r="C20" s="780">
        <v>173.49658536585366</v>
      </c>
      <c r="D20" s="780">
        <v>177.33571428571426</v>
      </c>
      <c r="E20" s="780">
        <v>170.37953488372091</v>
      </c>
      <c r="F20" s="780">
        <v>154.51627906976745</v>
      </c>
      <c r="G20" s="780">
        <v>133.17906976744189</v>
      </c>
      <c r="H20" s="780">
        <v>129.84</v>
      </c>
      <c r="I20" s="780">
        <v>129.6</v>
      </c>
      <c r="J20" s="780">
        <v>124.02</v>
      </c>
      <c r="K20" s="780">
        <v>115.81860465116283</v>
      </c>
      <c r="L20" s="780">
        <v>121.00488372093024</v>
      </c>
      <c r="M20" s="780"/>
      <c r="N20" s="793"/>
      <c r="O20" s="781">
        <v>142.4</v>
      </c>
    </row>
    <row r="21" spans="1:18" ht="15" customHeight="1" thickBot="1">
      <c r="A21" s="1101" t="s">
        <v>86</v>
      </c>
      <c r="B21" s="778" t="s">
        <v>54</v>
      </c>
      <c r="C21" s="776">
        <v>108.59840909090912</v>
      </c>
      <c r="D21" s="776">
        <v>113.30590909090914</v>
      </c>
      <c r="E21" s="776">
        <v>124.61955555555556</v>
      </c>
      <c r="F21" s="776">
        <v>126.82586956521739</v>
      </c>
      <c r="G21" s="776">
        <v>104.88800000000001</v>
      </c>
      <c r="H21" s="776">
        <v>112.4</v>
      </c>
      <c r="I21" s="776">
        <v>119.71</v>
      </c>
      <c r="J21" s="776">
        <v>116.13</v>
      </c>
      <c r="K21" s="776">
        <v>112.03952380952383</v>
      </c>
      <c r="L21" s="776">
        <v>114.83487804878054</v>
      </c>
      <c r="M21" s="776"/>
      <c r="N21" s="792"/>
      <c r="O21" s="777">
        <v>119.48</v>
      </c>
      <c r="R21" s="971"/>
    </row>
    <row r="22" spans="1:18" ht="15" customHeight="1" thickBot="1">
      <c r="A22" s="1102"/>
      <c r="B22" s="778" t="s">
        <v>55</v>
      </c>
      <c r="C22" s="776">
        <v>294.71588235294109</v>
      </c>
      <c r="D22" s="776">
        <v>299.41176470588232</v>
      </c>
      <c r="E22" s="776">
        <v>319.40000000000003</v>
      </c>
      <c r="F22" s="776">
        <v>265.76000000000005</v>
      </c>
      <c r="G22" s="776">
        <v>200.95055555555555</v>
      </c>
      <c r="H22" s="776">
        <v>210.32</v>
      </c>
      <c r="I22" s="776">
        <v>211.46</v>
      </c>
      <c r="J22" s="776">
        <v>196.06</v>
      </c>
      <c r="K22" s="776">
        <v>178.93444444444444</v>
      </c>
      <c r="L22" s="776">
        <v>178.19777777777779</v>
      </c>
      <c r="M22" s="776"/>
      <c r="N22" s="792"/>
      <c r="O22" s="777">
        <v>231.81</v>
      </c>
    </row>
    <row r="23" spans="1:18" ht="15" customHeight="1" thickBot="1">
      <c r="A23" s="1102"/>
      <c r="B23" s="778" t="s">
        <v>56</v>
      </c>
      <c r="C23" s="776">
        <v>202.63</v>
      </c>
      <c r="D23" s="776">
        <v>214.3075</v>
      </c>
      <c r="E23" s="776">
        <v>214.61</v>
      </c>
      <c r="F23" s="776">
        <v>212.28249999999997</v>
      </c>
      <c r="G23" s="776">
        <v>164.92499999999998</v>
      </c>
      <c r="H23" s="776">
        <v>159</v>
      </c>
      <c r="I23" s="776">
        <v>166.88</v>
      </c>
      <c r="J23" s="776">
        <v>161.96</v>
      </c>
      <c r="K23" s="776">
        <v>148.7825</v>
      </c>
      <c r="L23" s="776">
        <v>161.85000000000002</v>
      </c>
      <c r="M23" s="776"/>
      <c r="N23" s="792"/>
      <c r="O23" s="777">
        <v>180.72</v>
      </c>
    </row>
    <row r="24" spans="1:18" ht="15" customHeight="1" thickBot="1">
      <c r="A24" s="1103"/>
      <c r="B24" s="779" t="s">
        <v>57</v>
      </c>
      <c r="C24" s="780">
        <v>163.06184615384609</v>
      </c>
      <c r="D24" s="780">
        <v>168.19523076923073</v>
      </c>
      <c r="E24" s="780">
        <v>180.2442424242424</v>
      </c>
      <c r="F24" s="780">
        <v>167.17970149253728</v>
      </c>
      <c r="G24" s="780">
        <v>134.28014925373134</v>
      </c>
      <c r="H24" s="780">
        <v>142.38</v>
      </c>
      <c r="I24" s="780">
        <v>148.46</v>
      </c>
      <c r="J24" s="780">
        <v>141.47</v>
      </c>
      <c r="K24" s="780">
        <v>133.15015625000001</v>
      </c>
      <c r="L24" s="780">
        <v>135.92365079365078</v>
      </c>
      <c r="M24" s="780"/>
      <c r="N24" s="793"/>
      <c r="O24" s="781">
        <v>151.86000000000001</v>
      </c>
    </row>
    <row r="25" spans="1:18" ht="15" customHeight="1" thickBot="1">
      <c r="A25" s="1095" t="s">
        <v>82</v>
      </c>
      <c r="B25" s="1096"/>
      <c r="C25" s="782">
        <v>167.09792452830183</v>
      </c>
      <c r="D25" s="782">
        <v>171.78308411214951</v>
      </c>
      <c r="E25" s="782">
        <v>176.35266055045875</v>
      </c>
      <c r="F25" s="782">
        <v>162.2294545454545</v>
      </c>
      <c r="G25" s="782">
        <v>133.84972727272728</v>
      </c>
      <c r="H25" s="782">
        <v>137.38999999999999</v>
      </c>
      <c r="I25" s="782">
        <v>140.88</v>
      </c>
      <c r="J25" s="782">
        <v>134.46</v>
      </c>
      <c r="K25" s="782">
        <v>126.18514018691592</v>
      </c>
      <c r="L25" s="782">
        <v>129.87169811320751</v>
      </c>
      <c r="M25" s="782"/>
      <c r="N25" s="794"/>
      <c r="O25" s="783">
        <v>148.26</v>
      </c>
    </row>
    <row r="26" spans="1:18" ht="15" customHeight="1" thickBot="1">
      <c r="O26" s="642"/>
    </row>
    <row r="27" spans="1:18" ht="22.5" customHeight="1" thickBot="1">
      <c r="A27" s="849" t="s">
        <v>64</v>
      </c>
      <c r="B27" s="747" t="s">
        <v>57</v>
      </c>
      <c r="C27" s="748">
        <v>87.55</v>
      </c>
      <c r="D27" s="748">
        <v>88.06</v>
      </c>
      <c r="E27" s="748">
        <v>89.46</v>
      </c>
      <c r="F27" s="748">
        <v>96.41</v>
      </c>
      <c r="G27" s="748">
        <v>89.55</v>
      </c>
      <c r="H27" s="748">
        <v>103.33</v>
      </c>
      <c r="I27" s="748">
        <v>109.62</v>
      </c>
      <c r="J27" s="748">
        <v>109.77</v>
      </c>
      <c r="K27" s="748">
        <v>100.42</v>
      </c>
      <c r="L27" s="748">
        <v>100.98</v>
      </c>
      <c r="M27" s="748"/>
      <c r="N27" s="748"/>
      <c r="O27" s="850">
        <v>93.37</v>
      </c>
    </row>
    <row r="28" spans="1:18" ht="22.5" customHeight="1" thickBot="1">
      <c r="O28" s="642"/>
    </row>
    <row r="29" spans="1:18" ht="20.399999999999999" thickBot="1">
      <c r="A29" s="1120" t="s">
        <v>149</v>
      </c>
      <c r="B29" s="1105"/>
      <c r="C29" s="1105"/>
      <c r="D29" s="1105"/>
      <c r="E29" s="1105"/>
      <c r="F29" s="1105"/>
      <c r="G29" s="1105"/>
      <c r="H29" s="1105"/>
      <c r="I29" s="1105"/>
      <c r="J29" s="1105"/>
      <c r="K29" s="1105"/>
      <c r="L29" s="1105"/>
      <c r="M29" s="1105"/>
      <c r="N29" s="1105"/>
      <c r="O29" s="1106"/>
    </row>
    <row r="30" spans="1:18" ht="27" customHeight="1" thickBot="1">
      <c r="A30" s="851" t="s">
        <v>84</v>
      </c>
      <c r="B30" s="788" t="s">
        <v>89</v>
      </c>
      <c r="C30" s="855" t="s">
        <v>135</v>
      </c>
      <c r="D30" s="855" t="s">
        <v>136</v>
      </c>
      <c r="E30" s="855" t="s">
        <v>137</v>
      </c>
      <c r="F30" s="855" t="s">
        <v>138</v>
      </c>
      <c r="G30" s="855" t="s">
        <v>139</v>
      </c>
      <c r="H30" s="855" t="s">
        <v>140</v>
      </c>
      <c r="I30" s="855" t="s">
        <v>151</v>
      </c>
      <c r="J30" s="855" t="s">
        <v>130</v>
      </c>
      <c r="K30" s="855" t="s">
        <v>131</v>
      </c>
      <c r="L30" s="855" t="s">
        <v>132</v>
      </c>
      <c r="M30" s="855" t="s">
        <v>133</v>
      </c>
      <c r="N30" s="855" t="s">
        <v>134</v>
      </c>
      <c r="O30" s="856" t="s">
        <v>16</v>
      </c>
    </row>
    <row r="31" spans="1:18" ht="15" customHeight="1" thickBot="1">
      <c r="A31" s="1107" t="s">
        <v>85</v>
      </c>
      <c r="B31" s="798" t="s">
        <v>54</v>
      </c>
      <c r="C31" s="799">
        <v>-3.3471658458430538E-2</v>
      </c>
      <c r="D31" s="799">
        <v>3.3173016698488733E-3</v>
      </c>
      <c r="E31" s="799">
        <v>1.425335950475598E-2</v>
      </c>
      <c r="F31" s="799">
        <v>3.0022211554892497E-3</v>
      </c>
      <c r="G31" s="799">
        <v>3.9571134232586604E-2</v>
      </c>
      <c r="H31" s="799">
        <v>-9.5520106982514396E-4</v>
      </c>
      <c r="I31" s="799">
        <v>7.1745492306239103E-3</v>
      </c>
      <c r="J31" s="799">
        <v>4.1115122342558824E-3</v>
      </c>
      <c r="K31" s="799">
        <v>4.0504430232363706E-2</v>
      </c>
      <c r="L31" s="799">
        <v>4.6385602655499909E-2</v>
      </c>
      <c r="M31" s="799"/>
      <c r="N31" s="800"/>
      <c r="O31" s="801">
        <v>5.10293858877352E-3</v>
      </c>
    </row>
    <row r="32" spans="1:18" ht="15" customHeight="1" thickBot="1">
      <c r="A32" s="1107"/>
      <c r="B32" s="802" t="s">
        <v>55</v>
      </c>
      <c r="C32" s="799">
        <v>1.0769008383924958E-3</v>
      </c>
      <c r="D32" s="799">
        <v>4.0770468151440337E-2</v>
      </c>
      <c r="E32" s="799">
        <v>2.9825538335437617E-2</v>
      </c>
      <c r="F32" s="799">
        <v>-1.7018262548301397E-2</v>
      </c>
      <c r="G32" s="799">
        <v>6.518698595173196E-2</v>
      </c>
      <c r="H32" s="799">
        <v>7.3693086003372765E-2</v>
      </c>
      <c r="I32" s="799">
        <v>0.12042502951593874</v>
      </c>
      <c r="J32" s="799">
        <v>0.10981349137179719</v>
      </c>
      <c r="K32" s="799">
        <v>9.7585742646555423E-2</v>
      </c>
      <c r="L32" s="799">
        <v>7.0599386674100983E-2</v>
      </c>
      <c r="M32" s="799"/>
      <c r="N32" s="800"/>
      <c r="O32" s="801">
        <v>5.6275366843584203E-2</v>
      </c>
    </row>
    <row r="33" spans="1:15" ht="15" customHeight="1" thickBot="1">
      <c r="A33" s="1107"/>
      <c r="B33" s="802" t="s">
        <v>56</v>
      </c>
      <c r="C33" s="799">
        <v>3.5356305346136936E-2</v>
      </c>
      <c r="D33" s="799">
        <v>4.5521951598105174E-2</v>
      </c>
      <c r="E33" s="799">
        <v>6.2956683218279394E-2</v>
      </c>
      <c r="F33" s="799">
        <v>2.3536294057427153E-2</v>
      </c>
      <c r="G33" s="799">
        <v>0.11643289464691152</v>
      </c>
      <c r="H33" s="799">
        <v>9.7313256569235423E-2</v>
      </c>
      <c r="I33" s="799">
        <v>0.13368055555555564</v>
      </c>
      <c r="J33" s="799">
        <v>7.7528507684680156E-2</v>
      </c>
      <c r="K33" s="799">
        <v>8.5602439316671414E-2</v>
      </c>
      <c r="L33" s="799">
        <v>0.10251739405439575</v>
      </c>
      <c r="M33" s="799"/>
      <c r="N33" s="800"/>
      <c r="O33" s="801">
        <v>6.7487920140179361E-2</v>
      </c>
    </row>
    <row r="34" spans="1:15" ht="15" customHeight="1" thickBot="1">
      <c r="A34" s="1108"/>
      <c r="B34" s="803" t="s">
        <v>57</v>
      </c>
      <c r="C34" s="804">
        <v>-4.1811922328402751E-3</v>
      </c>
      <c r="D34" s="804">
        <v>2.4118528121577776E-2</v>
      </c>
      <c r="E34" s="804">
        <v>3.7007014063367032E-2</v>
      </c>
      <c r="F34" s="804">
        <v>6.2782029986509381E-3</v>
      </c>
      <c r="G34" s="804">
        <v>6.5987126662976764E-2</v>
      </c>
      <c r="H34" s="804">
        <v>4.382316697473812E-2</v>
      </c>
      <c r="I34" s="804">
        <v>7.1759259259259356E-2</v>
      </c>
      <c r="J34" s="804">
        <v>4.4508950169327495E-2</v>
      </c>
      <c r="K34" s="804">
        <v>6.550631409472385E-2</v>
      </c>
      <c r="L34" s="804">
        <v>7.0698708541981958E-2</v>
      </c>
      <c r="M34" s="804"/>
      <c r="N34" s="805"/>
      <c r="O34" s="806">
        <v>3.8132022471910158E-2</v>
      </c>
    </row>
    <row r="35" spans="1:15" ht="15" customHeight="1" thickBot="1">
      <c r="A35" s="1109" t="s">
        <v>86</v>
      </c>
      <c r="B35" s="802" t="s">
        <v>54</v>
      </c>
      <c r="C35" s="799">
        <v>0.19150456330977558</v>
      </c>
      <c r="D35" s="799">
        <v>0.15867856547352457</v>
      </c>
      <c r="E35" s="799">
        <v>3.0414122627445386E-2</v>
      </c>
      <c r="F35" s="799">
        <v>-5.1655042260954588E-3</v>
      </c>
      <c r="G35" s="799">
        <v>5.1457268705667129E-2</v>
      </c>
      <c r="H35" s="799">
        <v>7.7758007117437675E-2</v>
      </c>
      <c r="I35" s="799">
        <v>6.3152618828836382E-2</v>
      </c>
      <c r="J35" s="799">
        <v>2.1527598381124603E-3</v>
      </c>
      <c r="K35" s="799">
        <v>0.10816697338949249</v>
      </c>
      <c r="L35" s="799">
        <v>8.0270788243844444E-3</v>
      </c>
      <c r="M35" s="799"/>
      <c r="N35" s="800"/>
      <c r="O35" s="801">
        <v>2.2514228322731818E-2</v>
      </c>
    </row>
    <row r="36" spans="1:15" ht="15" customHeight="1" thickBot="1">
      <c r="A36" s="1107"/>
      <c r="B36" s="802" t="s">
        <v>55</v>
      </c>
      <c r="C36" s="799">
        <v>-0.10703828413007911</v>
      </c>
      <c r="D36" s="799">
        <v>-1.3946190788037521E-2</v>
      </c>
      <c r="E36" s="799">
        <v>-2.8400473109302375E-2</v>
      </c>
      <c r="F36" s="799">
        <v>-7.9902919927754612E-2</v>
      </c>
      <c r="G36" s="799">
        <v>-4.1248399965716801E-3</v>
      </c>
      <c r="H36" s="799">
        <v>-2.6340813997717726E-2</v>
      </c>
      <c r="I36" s="799">
        <v>4.0669630190106176E-3</v>
      </c>
      <c r="J36" s="799">
        <v>7.0029582780781335E-2</v>
      </c>
      <c r="K36" s="799">
        <v>2.1867102166528936E-2</v>
      </c>
      <c r="L36" s="799">
        <v>2.0741622915861339E-2</v>
      </c>
      <c r="M36" s="799"/>
      <c r="N36" s="800"/>
      <c r="O36" s="801">
        <v>-5.6511798455631864E-3</v>
      </c>
    </row>
    <row r="37" spans="1:15" ht="15" customHeight="1" thickBot="1">
      <c r="A37" s="1107"/>
      <c r="B37" s="802" t="s">
        <v>56</v>
      </c>
      <c r="C37" s="799">
        <v>7.0571978482949554E-3</v>
      </c>
      <c r="D37" s="799">
        <v>3.8671068441375099E-2</v>
      </c>
      <c r="E37" s="799">
        <v>-8.7833744932669464E-3</v>
      </c>
      <c r="F37" s="799">
        <v>-1.3119310352949342E-2</v>
      </c>
      <c r="G37" s="799">
        <v>3.1362740639684791E-2</v>
      </c>
      <c r="H37" s="799">
        <v>2.8805031446540959E-2</v>
      </c>
      <c r="I37" s="799">
        <v>4.5182166826462082E-2</v>
      </c>
      <c r="J37" s="799">
        <v>1.9017041244751693E-2</v>
      </c>
      <c r="K37" s="799">
        <v>9.2954480533664813E-2</v>
      </c>
      <c r="L37" s="799">
        <v>-5.6842755637937338E-3</v>
      </c>
      <c r="M37" s="799"/>
      <c r="N37" s="800"/>
      <c r="O37" s="801">
        <v>2.1248339973439594E-2</v>
      </c>
    </row>
    <row r="38" spans="1:15" ht="15" customHeight="1" thickBot="1">
      <c r="A38" s="1108"/>
      <c r="B38" s="803" t="s">
        <v>57</v>
      </c>
      <c r="C38" s="804">
        <v>6.1255754564284996E-2</v>
      </c>
      <c r="D38" s="804">
        <v>0.1037865847634073</v>
      </c>
      <c r="E38" s="804">
        <v>3.5620749427327444E-2</v>
      </c>
      <c r="F38" s="804">
        <v>-7.6093020625044618E-3</v>
      </c>
      <c r="G38" s="804">
        <v>4.4276804431640428E-2</v>
      </c>
      <c r="H38" s="804">
        <v>4.0595589268155652E-2</v>
      </c>
      <c r="I38" s="804">
        <v>4.4052269971709496E-2</v>
      </c>
      <c r="J38" s="804">
        <v>3.6544850498338784E-2</v>
      </c>
      <c r="K38" s="804">
        <v>7.9067937752638276E-2</v>
      </c>
      <c r="L38" s="804">
        <v>1.7002951960276208E-2</v>
      </c>
      <c r="M38" s="804"/>
      <c r="N38" s="805"/>
      <c r="O38" s="806">
        <v>3.4373765310154077E-2</v>
      </c>
    </row>
    <row r="39" spans="1:15" ht="15" customHeight="1" thickBot="1">
      <c r="A39" s="1095" t="s">
        <v>82</v>
      </c>
      <c r="B39" s="1096"/>
      <c r="C39" s="807">
        <v>3.4938048980431194E-2</v>
      </c>
      <c r="D39" s="807">
        <v>7.1011920179039636E-2</v>
      </c>
      <c r="E39" s="807">
        <v>3.4983395781965965E-2</v>
      </c>
      <c r="F39" s="807">
        <v>-3.9922595711062905E-3</v>
      </c>
      <c r="G39" s="807">
        <v>5.3176650260761814E-2</v>
      </c>
      <c r="H39" s="807">
        <v>3.9231385108086582E-2</v>
      </c>
      <c r="I39" s="807">
        <v>5.2172061328790424E-2</v>
      </c>
      <c r="J39" s="807">
        <v>3.7111408597352229E-2</v>
      </c>
      <c r="K39" s="807">
        <v>7.1940948574147637E-2</v>
      </c>
      <c r="L39" s="807">
        <v>3.6403818268357889E-2</v>
      </c>
      <c r="M39" s="807"/>
      <c r="N39" s="808"/>
      <c r="O39" s="809">
        <v>3.2847699986510215E-2</v>
      </c>
    </row>
    <row r="40" spans="1:15" ht="15" customHeight="1" thickBot="1"/>
    <row r="41" spans="1:15" ht="16.8" thickBot="1">
      <c r="A41" s="849" t="s">
        <v>64</v>
      </c>
      <c r="B41" s="747" t="s">
        <v>57</v>
      </c>
      <c r="C41" s="768">
        <v>0.10793832095945177</v>
      </c>
      <c r="D41" s="768">
        <v>7.631160572337041E-2</v>
      </c>
      <c r="E41" s="768">
        <v>5.9579700424770989E-2</v>
      </c>
      <c r="F41" s="768">
        <v>1.5765999377658026E-2</v>
      </c>
      <c r="G41" s="768">
        <v>8.2858738135120069E-2</v>
      </c>
      <c r="H41" s="768">
        <v>-6.9679667086034926E-3</v>
      </c>
      <c r="I41" s="768">
        <v>-3.1928480204343052E-3</v>
      </c>
      <c r="J41" s="768">
        <v>-9.1008472260180329E-2</v>
      </c>
      <c r="K41" s="768">
        <v>-6.5425214100776813E-2</v>
      </c>
      <c r="L41" s="768">
        <v>-9.0215884333531379E-2</v>
      </c>
      <c r="M41" s="768"/>
      <c r="N41" s="768"/>
      <c r="O41" s="857">
        <v>4.84095533897397E-2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43" customWidth="1"/>
    <col min="2" max="2" width="14.33203125" style="943" customWidth="1"/>
    <col min="3" max="3" width="19.5546875" style="943" customWidth="1"/>
    <col min="4" max="4" width="12.88671875" style="943" customWidth="1"/>
    <col min="5" max="7" width="16.88671875" style="943" customWidth="1"/>
    <col min="8" max="8" width="51.33203125" style="943" customWidth="1"/>
    <col min="9" max="256" width="9.109375" style="943"/>
    <col min="257" max="257" width="16.88671875" style="943" customWidth="1"/>
    <col min="258" max="258" width="14.33203125" style="943" customWidth="1"/>
    <col min="259" max="259" width="19.5546875" style="943" customWidth="1"/>
    <col min="260" max="260" width="12.88671875" style="943" customWidth="1"/>
    <col min="261" max="263" width="16.88671875" style="943" customWidth="1"/>
    <col min="264" max="264" width="51.33203125" style="943" customWidth="1"/>
    <col min="265" max="512" width="9.109375" style="943"/>
    <col min="513" max="513" width="16.88671875" style="943" customWidth="1"/>
    <col min="514" max="514" width="14.33203125" style="943" customWidth="1"/>
    <col min="515" max="515" width="19.5546875" style="943" customWidth="1"/>
    <col min="516" max="516" width="12.88671875" style="943" customWidth="1"/>
    <col min="517" max="519" width="16.88671875" style="943" customWidth="1"/>
    <col min="520" max="520" width="51.33203125" style="943" customWidth="1"/>
    <col min="521" max="768" width="9.109375" style="943"/>
    <col min="769" max="769" width="16.88671875" style="943" customWidth="1"/>
    <col min="770" max="770" width="14.33203125" style="943" customWidth="1"/>
    <col min="771" max="771" width="19.5546875" style="943" customWidth="1"/>
    <col min="772" max="772" width="12.88671875" style="943" customWidth="1"/>
    <col min="773" max="775" width="16.88671875" style="943" customWidth="1"/>
    <col min="776" max="776" width="51.33203125" style="943" customWidth="1"/>
    <col min="777" max="1024" width="9.109375" style="943"/>
    <col min="1025" max="1025" width="16.88671875" style="943" customWidth="1"/>
    <col min="1026" max="1026" width="14.33203125" style="943" customWidth="1"/>
    <col min="1027" max="1027" width="19.5546875" style="943" customWidth="1"/>
    <col min="1028" max="1028" width="12.88671875" style="943" customWidth="1"/>
    <col min="1029" max="1031" width="16.88671875" style="943" customWidth="1"/>
    <col min="1032" max="1032" width="51.33203125" style="943" customWidth="1"/>
    <col min="1033" max="1280" width="9.109375" style="943"/>
    <col min="1281" max="1281" width="16.88671875" style="943" customWidth="1"/>
    <col min="1282" max="1282" width="14.33203125" style="943" customWidth="1"/>
    <col min="1283" max="1283" width="19.5546875" style="943" customWidth="1"/>
    <col min="1284" max="1284" width="12.88671875" style="943" customWidth="1"/>
    <col min="1285" max="1287" width="16.88671875" style="943" customWidth="1"/>
    <col min="1288" max="1288" width="51.33203125" style="943" customWidth="1"/>
    <col min="1289" max="1536" width="9.109375" style="943"/>
    <col min="1537" max="1537" width="16.88671875" style="943" customWidth="1"/>
    <col min="1538" max="1538" width="14.33203125" style="943" customWidth="1"/>
    <col min="1539" max="1539" width="19.5546875" style="943" customWidth="1"/>
    <col min="1540" max="1540" width="12.88671875" style="943" customWidth="1"/>
    <col min="1541" max="1543" width="16.88671875" style="943" customWidth="1"/>
    <col min="1544" max="1544" width="51.33203125" style="943" customWidth="1"/>
    <col min="1545" max="1792" width="9.109375" style="943"/>
    <col min="1793" max="1793" width="16.88671875" style="943" customWidth="1"/>
    <col min="1794" max="1794" width="14.33203125" style="943" customWidth="1"/>
    <col min="1795" max="1795" width="19.5546875" style="943" customWidth="1"/>
    <col min="1796" max="1796" width="12.88671875" style="943" customWidth="1"/>
    <col min="1797" max="1799" width="16.88671875" style="943" customWidth="1"/>
    <col min="1800" max="1800" width="51.33203125" style="943" customWidth="1"/>
    <col min="1801" max="2048" width="9.109375" style="943"/>
    <col min="2049" max="2049" width="16.88671875" style="943" customWidth="1"/>
    <col min="2050" max="2050" width="14.33203125" style="943" customWidth="1"/>
    <col min="2051" max="2051" width="19.5546875" style="943" customWidth="1"/>
    <col min="2052" max="2052" width="12.88671875" style="943" customWidth="1"/>
    <col min="2053" max="2055" width="16.88671875" style="943" customWidth="1"/>
    <col min="2056" max="2056" width="51.33203125" style="943" customWidth="1"/>
    <col min="2057" max="2304" width="9.109375" style="943"/>
    <col min="2305" max="2305" width="16.88671875" style="943" customWidth="1"/>
    <col min="2306" max="2306" width="14.33203125" style="943" customWidth="1"/>
    <col min="2307" max="2307" width="19.5546875" style="943" customWidth="1"/>
    <col min="2308" max="2308" width="12.88671875" style="943" customWidth="1"/>
    <col min="2309" max="2311" width="16.88671875" style="943" customWidth="1"/>
    <col min="2312" max="2312" width="51.33203125" style="943" customWidth="1"/>
    <col min="2313" max="2560" width="9.109375" style="943"/>
    <col min="2561" max="2561" width="16.88671875" style="943" customWidth="1"/>
    <col min="2562" max="2562" width="14.33203125" style="943" customWidth="1"/>
    <col min="2563" max="2563" width="19.5546875" style="943" customWidth="1"/>
    <col min="2564" max="2564" width="12.88671875" style="943" customWidth="1"/>
    <col min="2565" max="2567" width="16.88671875" style="943" customWidth="1"/>
    <col min="2568" max="2568" width="51.33203125" style="943" customWidth="1"/>
    <col min="2569" max="2816" width="9.109375" style="943"/>
    <col min="2817" max="2817" width="16.88671875" style="943" customWidth="1"/>
    <col min="2818" max="2818" width="14.33203125" style="943" customWidth="1"/>
    <col min="2819" max="2819" width="19.5546875" style="943" customWidth="1"/>
    <col min="2820" max="2820" width="12.88671875" style="943" customWidth="1"/>
    <col min="2821" max="2823" width="16.88671875" style="943" customWidth="1"/>
    <col min="2824" max="2824" width="51.33203125" style="943" customWidth="1"/>
    <col min="2825" max="3072" width="9.109375" style="943"/>
    <col min="3073" max="3073" width="16.88671875" style="943" customWidth="1"/>
    <col min="3074" max="3074" width="14.33203125" style="943" customWidth="1"/>
    <col min="3075" max="3075" width="19.5546875" style="943" customWidth="1"/>
    <col min="3076" max="3076" width="12.88671875" style="943" customWidth="1"/>
    <col min="3077" max="3079" width="16.88671875" style="943" customWidth="1"/>
    <col min="3080" max="3080" width="51.33203125" style="943" customWidth="1"/>
    <col min="3081" max="3328" width="9.109375" style="943"/>
    <col min="3329" max="3329" width="16.88671875" style="943" customWidth="1"/>
    <col min="3330" max="3330" width="14.33203125" style="943" customWidth="1"/>
    <col min="3331" max="3331" width="19.5546875" style="943" customWidth="1"/>
    <col min="3332" max="3332" width="12.88671875" style="943" customWidth="1"/>
    <col min="3333" max="3335" width="16.88671875" style="943" customWidth="1"/>
    <col min="3336" max="3336" width="51.33203125" style="943" customWidth="1"/>
    <col min="3337" max="3584" width="9.109375" style="943"/>
    <col min="3585" max="3585" width="16.88671875" style="943" customWidth="1"/>
    <col min="3586" max="3586" width="14.33203125" style="943" customWidth="1"/>
    <col min="3587" max="3587" width="19.5546875" style="943" customWidth="1"/>
    <col min="3588" max="3588" width="12.88671875" style="943" customWidth="1"/>
    <col min="3589" max="3591" width="16.88671875" style="943" customWidth="1"/>
    <col min="3592" max="3592" width="51.33203125" style="943" customWidth="1"/>
    <col min="3593" max="3840" width="9.109375" style="943"/>
    <col min="3841" max="3841" width="16.88671875" style="943" customWidth="1"/>
    <col min="3842" max="3842" width="14.33203125" style="943" customWidth="1"/>
    <col min="3843" max="3843" width="19.5546875" style="943" customWidth="1"/>
    <col min="3844" max="3844" width="12.88671875" style="943" customWidth="1"/>
    <col min="3845" max="3847" width="16.88671875" style="943" customWidth="1"/>
    <col min="3848" max="3848" width="51.33203125" style="943" customWidth="1"/>
    <col min="3849" max="4096" width="9.109375" style="943"/>
    <col min="4097" max="4097" width="16.88671875" style="943" customWidth="1"/>
    <col min="4098" max="4098" width="14.33203125" style="943" customWidth="1"/>
    <col min="4099" max="4099" width="19.5546875" style="943" customWidth="1"/>
    <col min="4100" max="4100" width="12.88671875" style="943" customWidth="1"/>
    <col min="4101" max="4103" width="16.88671875" style="943" customWidth="1"/>
    <col min="4104" max="4104" width="51.33203125" style="943" customWidth="1"/>
    <col min="4105" max="4352" width="9.109375" style="943"/>
    <col min="4353" max="4353" width="16.88671875" style="943" customWidth="1"/>
    <col min="4354" max="4354" width="14.33203125" style="943" customWidth="1"/>
    <col min="4355" max="4355" width="19.5546875" style="943" customWidth="1"/>
    <col min="4356" max="4356" width="12.88671875" style="943" customWidth="1"/>
    <col min="4357" max="4359" width="16.88671875" style="943" customWidth="1"/>
    <col min="4360" max="4360" width="51.33203125" style="943" customWidth="1"/>
    <col min="4361" max="4608" width="9.109375" style="943"/>
    <col min="4609" max="4609" width="16.88671875" style="943" customWidth="1"/>
    <col min="4610" max="4610" width="14.33203125" style="943" customWidth="1"/>
    <col min="4611" max="4611" width="19.5546875" style="943" customWidth="1"/>
    <col min="4612" max="4612" width="12.88671875" style="943" customWidth="1"/>
    <col min="4613" max="4615" width="16.88671875" style="943" customWidth="1"/>
    <col min="4616" max="4616" width="51.33203125" style="943" customWidth="1"/>
    <col min="4617" max="4864" width="9.109375" style="943"/>
    <col min="4865" max="4865" width="16.88671875" style="943" customWidth="1"/>
    <col min="4866" max="4866" width="14.33203125" style="943" customWidth="1"/>
    <col min="4867" max="4867" width="19.5546875" style="943" customWidth="1"/>
    <col min="4868" max="4868" width="12.88671875" style="943" customWidth="1"/>
    <col min="4869" max="4871" width="16.88671875" style="943" customWidth="1"/>
    <col min="4872" max="4872" width="51.33203125" style="943" customWidth="1"/>
    <col min="4873" max="5120" width="9.109375" style="943"/>
    <col min="5121" max="5121" width="16.88671875" style="943" customWidth="1"/>
    <col min="5122" max="5122" width="14.33203125" style="943" customWidth="1"/>
    <col min="5123" max="5123" width="19.5546875" style="943" customWidth="1"/>
    <col min="5124" max="5124" width="12.88671875" style="943" customWidth="1"/>
    <col min="5125" max="5127" width="16.88671875" style="943" customWidth="1"/>
    <col min="5128" max="5128" width="51.33203125" style="943" customWidth="1"/>
    <col min="5129" max="5376" width="9.109375" style="943"/>
    <col min="5377" max="5377" width="16.88671875" style="943" customWidth="1"/>
    <col min="5378" max="5378" width="14.33203125" style="943" customWidth="1"/>
    <col min="5379" max="5379" width="19.5546875" style="943" customWidth="1"/>
    <col min="5380" max="5380" width="12.88671875" style="943" customWidth="1"/>
    <col min="5381" max="5383" width="16.88671875" style="943" customWidth="1"/>
    <col min="5384" max="5384" width="51.33203125" style="943" customWidth="1"/>
    <col min="5385" max="5632" width="9.109375" style="943"/>
    <col min="5633" max="5633" width="16.88671875" style="943" customWidth="1"/>
    <col min="5634" max="5634" width="14.33203125" style="943" customWidth="1"/>
    <col min="5635" max="5635" width="19.5546875" style="943" customWidth="1"/>
    <col min="5636" max="5636" width="12.88671875" style="943" customWidth="1"/>
    <col min="5637" max="5639" width="16.88671875" style="943" customWidth="1"/>
    <col min="5640" max="5640" width="51.33203125" style="943" customWidth="1"/>
    <col min="5641" max="5888" width="9.109375" style="943"/>
    <col min="5889" max="5889" width="16.88671875" style="943" customWidth="1"/>
    <col min="5890" max="5890" width="14.33203125" style="943" customWidth="1"/>
    <col min="5891" max="5891" width="19.5546875" style="943" customWidth="1"/>
    <col min="5892" max="5892" width="12.88671875" style="943" customWidth="1"/>
    <col min="5893" max="5895" width="16.88671875" style="943" customWidth="1"/>
    <col min="5896" max="5896" width="51.33203125" style="943" customWidth="1"/>
    <col min="5897" max="6144" width="9.109375" style="943"/>
    <col min="6145" max="6145" width="16.88671875" style="943" customWidth="1"/>
    <col min="6146" max="6146" width="14.33203125" style="943" customWidth="1"/>
    <col min="6147" max="6147" width="19.5546875" style="943" customWidth="1"/>
    <col min="6148" max="6148" width="12.88671875" style="943" customWidth="1"/>
    <col min="6149" max="6151" width="16.88671875" style="943" customWidth="1"/>
    <col min="6152" max="6152" width="51.33203125" style="943" customWidth="1"/>
    <col min="6153" max="6400" width="9.109375" style="943"/>
    <col min="6401" max="6401" width="16.88671875" style="943" customWidth="1"/>
    <col min="6402" max="6402" width="14.33203125" style="943" customWidth="1"/>
    <col min="6403" max="6403" width="19.5546875" style="943" customWidth="1"/>
    <col min="6404" max="6404" width="12.88671875" style="943" customWidth="1"/>
    <col min="6405" max="6407" width="16.88671875" style="943" customWidth="1"/>
    <col min="6408" max="6408" width="51.33203125" style="943" customWidth="1"/>
    <col min="6409" max="6656" width="9.109375" style="943"/>
    <col min="6657" max="6657" width="16.88671875" style="943" customWidth="1"/>
    <col min="6658" max="6658" width="14.33203125" style="943" customWidth="1"/>
    <col min="6659" max="6659" width="19.5546875" style="943" customWidth="1"/>
    <col min="6660" max="6660" width="12.88671875" style="943" customWidth="1"/>
    <col min="6661" max="6663" width="16.88671875" style="943" customWidth="1"/>
    <col min="6664" max="6664" width="51.33203125" style="943" customWidth="1"/>
    <col min="6665" max="6912" width="9.109375" style="943"/>
    <col min="6913" max="6913" width="16.88671875" style="943" customWidth="1"/>
    <col min="6914" max="6914" width="14.33203125" style="943" customWidth="1"/>
    <col min="6915" max="6915" width="19.5546875" style="943" customWidth="1"/>
    <col min="6916" max="6916" width="12.88671875" style="943" customWidth="1"/>
    <col min="6917" max="6919" width="16.88671875" style="943" customWidth="1"/>
    <col min="6920" max="6920" width="51.33203125" style="943" customWidth="1"/>
    <col min="6921" max="7168" width="9.109375" style="943"/>
    <col min="7169" max="7169" width="16.88671875" style="943" customWidth="1"/>
    <col min="7170" max="7170" width="14.33203125" style="943" customWidth="1"/>
    <col min="7171" max="7171" width="19.5546875" style="943" customWidth="1"/>
    <col min="7172" max="7172" width="12.88671875" style="943" customWidth="1"/>
    <col min="7173" max="7175" width="16.88671875" style="943" customWidth="1"/>
    <col min="7176" max="7176" width="51.33203125" style="943" customWidth="1"/>
    <col min="7177" max="7424" width="9.109375" style="943"/>
    <col min="7425" max="7425" width="16.88671875" style="943" customWidth="1"/>
    <col min="7426" max="7426" width="14.33203125" style="943" customWidth="1"/>
    <col min="7427" max="7427" width="19.5546875" style="943" customWidth="1"/>
    <col min="7428" max="7428" width="12.88671875" style="943" customWidth="1"/>
    <col min="7429" max="7431" width="16.88671875" style="943" customWidth="1"/>
    <col min="7432" max="7432" width="51.33203125" style="943" customWidth="1"/>
    <col min="7433" max="7680" width="9.109375" style="943"/>
    <col min="7681" max="7681" width="16.88671875" style="943" customWidth="1"/>
    <col min="7682" max="7682" width="14.33203125" style="943" customWidth="1"/>
    <col min="7683" max="7683" width="19.5546875" style="943" customWidth="1"/>
    <col min="7684" max="7684" width="12.88671875" style="943" customWidth="1"/>
    <col min="7685" max="7687" width="16.88671875" style="943" customWidth="1"/>
    <col min="7688" max="7688" width="51.33203125" style="943" customWidth="1"/>
    <col min="7689" max="7936" width="9.109375" style="943"/>
    <col min="7937" max="7937" width="16.88671875" style="943" customWidth="1"/>
    <col min="7938" max="7938" width="14.33203125" style="943" customWidth="1"/>
    <col min="7939" max="7939" width="19.5546875" style="943" customWidth="1"/>
    <col min="7940" max="7940" width="12.88671875" style="943" customWidth="1"/>
    <col min="7941" max="7943" width="16.88671875" style="943" customWidth="1"/>
    <col min="7944" max="7944" width="51.33203125" style="943" customWidth="1"/>
    <col min="7945" max="8192" width="9.109375" style="943"/>
    <col min="8193" max="8193" width="16.88671875" style="943" customWidth="1"/>
    <col min="8194" max="8194" width="14.33203125" style="943" customWidth="1"/>
    <col min="8195" max="8195" width="19.5546875" style="943" customWidth="1"/>
    <col min="8196" max="8196" width="12.88671875" style="943" customWidth="1"/>
    <col min="8197" max="8199" width="16.88671875" style="943" customWidth="1"/>
    <col min="8200" max="8200" width="51.33203125" style="943" customWidth="1"/>
    <col min="8201" max="8448" width="9.109375" style="943"/>
    <col min="8449" max="8449" width="16.88671875" style="943" customWidth="1"/>
    <col min="8450" max="8450" width="14.33203125" style="943" customWidth="1"/>
    <col min="8451" max="8451" width="19.5546875" style="943" customWidth="1"/>
    <col min="8452" max="8452" width="12.88671875" style="943" customWidth="1"/>
    <col min="8453" max="8455" width="16.88671875" style="943" customWidth="1"/>
    <col min="8456" max="8456" width="51.33203125" style="943" customWidth="1"/>
    <col min="8457" max="8704" width="9.109375" style="943"/>
    <col min="8705" max="8705" width="16.88671875" style="943" customWidth="1"/>
    <col min="8706" max="8706" width="14.33203125" style="943" customWidth="1"/>
    <col min="8707" max="8707" width="19.5546875" style="943" customWidth="1"/>
    <col min="8708" max="8708" width="12.88671875" style="943" customWidth="1"/>
    <col min="8709" max="8711" width="16.88671875" style="943" customWidth="1"/>
    <col min="8712" max="8712" width="51.33203125" style="943" customWidth="1"/>
    <col min="8713" max="8960" width="9.109375" style="943"/>
    <col min="8961" max="8961" width="16.88671875" style="943" customWidth="1"/>
    <col min="8962" max="8962" width="14.33203125" style="943" customWidth="1"/>
    <col min="8963" max="8963" width="19.5546875" style="943" customWidth="1"/>
    <col min="8964" max="8964" width="12.88671875" style="943" customWidth="1"/>
    <col min="8965" max="8967" width="16.88671875" style="943" customWidth="1"/>
    <col min="8968" max="8968" width="51.33203125" style="943" customWidth="1"/>
    <col min="8969" max="9216" width="9.109375" style="943"/>
    <col min="9217" max="9217" width="16.88671875" style="943" customWidth="1"/>
    <col min="9218" max="9218" width="14.33203125" style="943" customWidth="1"/>
    <col min="9219" max="9219" width="19.5546875" style="943" customWidth="1"/>
    <col min="9220" max="9220" width="12.88671875" style="943" customWidth="1"/>
    <col min="9221" max="9223" width="16.88671875" style="943" customWidth="1"/>
    <col min="9224" max="9224" width="51.33203125" style="943" customWidth="1"/>
    <col min="9225" max="9472" width="9.109375" style="943"/>
    <col min="9473" max="9473" width="16.88671875" style="943" customWidth="1"/>
    <col min="9474" max="9474" width="14.33203125" style="943" customWidth="1"/>
    <col min="9475" max="9475" width="19.5546875" style="943" customWidth="1"/>
    <col min="9476" max="9476" width="12.88671875" style="943" customWidth="1"/>
    <col min="9477" max="9479" width="16.88671875" style="943" customWidth="1"/>
    <col min="9480" max="9480" width="51.33203125" style="943" customWidth="1"/>
    <col min="9481" max="9728" width="9.109375" style="943"/>
    <col min="9729" max="9729" width="16.88671875" style="943" customWidth="1"/>
    <col min="9730" max="9730" width="14.33203125" style="943" customWidth="1"/>
    <col min="9731" max="9731" width="19.5546875" style="943" customWidth="1"/>
    <col min="9732" max="9732" width="12.88671875" style="943" customWidth="1"/>
    <col min="9733" max="9735" width="16.88671875" style="943" customWidth="1"/>
    <col min="9736" max="9736" width="51.33203125" style="943" customWidth="1"/>
    <col min="9737" max="9984" width="9.109375" style="943"/>
    <col min="9985" max="9985" width="16.88671875" style="943" customWidth="1"/>
    <col min="9986" max="9986" width="14.33203125" style="943" customWidth="1"/>
    <col min="9987" max="9987" width="19.5546875" style="943" customWidth="1"/>
    <col min="9988" max="9988" width="12.88671875" style="943" customWidth="1"/>
    <col min="9989" max="9991" width="16.88671875" style="943" customWidth="1"/>
    <col min="9992" max="9992" width="51.33203125" style="943" customWidth="1"/>
    <col min="9993" max="10240" width="9.109375" style="943"/>
    <col min="10241" max="10241" width="16.88671875" style="943" customWidth="1"/>
    <col min="10242" max="10242" width="14.33203125" style="943" customWidth="1"/>
    <col min="10243" max="10243" width="19.5546875" style="943" customWidth="1"/>
    <col min="10244" max="10244" width="12.88671875" style="943" customWidth="1"/>
    <col min="10245" max="10247" width="16.88671875" style="943" customWidth="1"/>
    <col min="10248" max="10248" width="51.33203125" style="943" customWidth="1"/>
    <col min="10249" max="10496" width="9.109375" style="943"/>
    <col min="10497" max="10497" width="16.88671875" style="943" customWidth="1"/>
    <col min="10498" max="10498" width="14.33203125" style="943" customWidth="1"/>
    <col min="10499" max="10499" width="19.5546875" style="943" customWidth="1"/>
    <col min="10500" max="10500" width="12.88671875" style="943" customWidth="1"/>
    <col min="10501" max="10503" width="16.88671875" style="943" customWidth="1"/>
    <col min="10504" max="10504" width="51.33203125" style="943" customWidth="1"/>
    <col min="10505" max="10752" width="9.109375" style="943"/>
    <col min="10753" max="10753" width="16.88671875" style="943" customWidth="1"/>
    <col min="10754" max="10754" width="14.33203125" style="943" customWidth="1"/>
    <col min="10755" max="10755" width="19.5546875" style="943" customWidth="1"/>
    <col min="10756" max="10756" width="12.88671875" style="943" customWidth="1"/>
    <col min="10757" max="10759" width="16.88671875" style="943" customWidth="1"/>
    <col min="10760" max="10760" width="51.33203125" style="943" customWidth="1"/>
    <col min="10761" max="11008" width="9.109375" style="943"/>
    <col min="11009" max="11009" width="16.88671875" style="943" customWidth="1"/>
    <col min="11010" max="11010" width="14.33203125" style="943" customWidth="1"/>
    <col min="11011" max="11011" width="19.5546875" style="943" customWidth="1"/>
    <col min="11012" max="11012" width="12.88671875" style="943" customWidth="1"/>
    <col min="11013" max="11015" width="16.88671875" style="943" customWidth="1"/>
    <col min="11016" max="11016" width="51.33203125" style="943" customWidth="1"/>
    <col min="11017" max="11264" width="9.109375" style="943"/>
    <col min="11265" max="11265" width="16.88671875" style="943" customWidth="1"/>
    <col min="11266" max="11266" width="14.33203125" style="943" customWidth="1"/>
    <col min="11267" max="11267" width="19.5546875" style="943" customWidth="1"/>
    <col min="11268" max="11268" width="12.88671875" style="943" customWidth="1"/>
    <col min="11269" max="11271" width="16.88671875" style="943" customWidth="1"/>
    <col min="11272" max="11272" width="51.33203125" style="943" customWidth="1"/>
    <col min="11273" max="11520" width="9.109375" style="943"/>
    <col min="11521" max="11521" width="16.88671875" style="943" customWidth="1"/>
    <col min="11522" max="11522" width="14.33203125" style="943" customWidth="1"/>
    <col min="11523" max="11523" width="19.5546875" style="943" customWidth="1"/>
    <col min="11524" max="11524" width="12.88671875" style="943" customWidth="1"/>
    <col min="11525" max="11527" width="16.88671875" style="943" customWidth="1"/>
    <col min="11528" max="11528" width="51.33203125" style="943" customWidth="1"/>
    <col min="11529" max="11776" width="9.109375" style="943"/>
    <col min="11777" max="11777" width="16.88671875" style="943" customWidth="1"/>
    <col min="11778" max="11778" width="14.33203125" style="943" customWidth="1"/>
    <col min="11779" max="11779" width="19.5546875" style="943" customWidth="1"/>
    <col min="11780" max="11780" width="12.88671875" style="943" customWidth="1"/>
    <col min="11781" max="11783" width="16.88671875" style="943" customWidth="1"/>
    <col min="11784" max="11784" width="51.33203125" style="943" customWidth="1"/>
    <col min="11785" max="12032" width="9.109375" style="943"/>
    <col min="12033" max="12033" width="16.88671875" style="943" customWidth="1"/>
    <col min="12034" max="12034" width="14.33203125" style="943" customWidth="1"/>
    <col min="12035" max="12035" width="19.5546875" style="943" customWidth="1"/>
    <col min="12036" max="12036" width="12.88671875" style="943" customWidth="1"/>
    <col min="12037" max="12039" width="16.88671875" style="943" customWidth="1"/>
    <col min="12040" max="12040" width="51.33203125" style="943" customWidth="1"/>
    <col min="12041" max="12288" width="9.109375" style="943"/>
    <col min="12289" max="12289" width="16.88671875" style="943" customWidth="1"/>
    <col min="12290" max="12290" width="14.33203125" style="943" customWidth="1"/>
    <col min="12291" max="12291" width="19.5546875" style="943" customWidth="1"/>
    <col min="12292" max="12292" width="12.88671875" style="943" customWidth="1"/>
    <col min="12293" max="12295" width="16.88671875" style="943" customWidth="1"/>
    <col min="12296" max="12296" width="51.33203125" style="943" customWidth="1"/>
    <col min="12297" max="12544" width="9.109375" style="943"/>
    <col min="12545" max="12545" width="16.88671875" style="943" customWidth="1"/>
    <col min="12546" max="12546" width="14.33203125" style="943" customWidth="1"/>
    <col min="12547" max="12547" width="19.5546875" style="943" customWidth="1"/>
    <col min="12548" max="12548" width="12.88671875" style="943" customWidth="1"/>
    <col min="12549" max="12551" width="16.88671875" style="943" customWidth="1"/>
    <col min="12552" max="12552" width="51.33203125" style="943" customWidth="1"/>
    <col min="12553" max="12800" width="9.109375" style="943"/>
    <col min="12801" max="12801" width="16.88671875" style="943" customWidth="1"/>
    <col min="12802" max="12802" width="14.33203125" style="943" customWidth="1"/>
    <col min="12803" max="12803" width="19.5546875" style="943" customWidth="1"/>
    <col min="12804" max="12804" width="12.88671875" style="943" customWidth="1"/>
    <col min="12805" max="12807" width="16.88671875" style="943" customWidth="1"/>
    <col min="12808" max="12808" width="51.33203125" style="943" customWidth="1"/>
    <col min="12809" max="13056" width="9.109375" style="943"/>
    <col min="13057" max="13057" width="16.88671875" style="943" customWidth="1"/>
    <col min="13058" max="13058" width="14.33203125" style="943" customWidth="1"/>
    <col min="13059" max="13059" width="19.5546875" style="943" customWidth="1"/>
    <col min="13060" max="13060" width="12.88671875" style="943" customWidth="1"/>
    <col min="13061" max="13063" width="16.88671875" style="943" customWidth="1"/>
    <col min="13064" max="13064" width="51.33203125" style="943" customWidth="1"/>
    <col min="13065" max="13312" width="9.109375" style="943"/>
    <col min="13313" max="13313" width="16.88671875" style="943" customWidth="1"/>
    <col min="13314" max="13314" width="14.33203125" style="943" customWidth="1"/>
    <col min="13315" max="13315" width="19.5546875" style="943" customWidth="1"/>
    <col min="13316" max="13316" width="12.88671875" style="943" customWidth="1"/>
    <col min="13317" max="13319" width="16.88671875" style="943" customWidth="1"/>
    <col min="13320" max="13320" width="51.33203125" style="943" customWidth="1"/>
    <col min="13321" max="13568" width="9.109375" style="943"/>
    <col min="13569" max="13569" width="16.88671875" style="943" customWidth="1"/>
    <col min="13570" max="13570" width="14.33203125" style="943" customWidth="1"/>
    <col min="13571" max="13571" width="19.5546875" style="943" customWidth="1"/>
    <col min="13572" max="13572" width="12.88671875" style="943" customWidth="1"/>
    <col min="13573" max="13575" width="16.88671875" style="943" customWidth="1"/>
    <col min="13576" max="13576" width="51.33203125" style="943" customWidth="1"/>
    <col min="13577" max="13824" width="9.109375" style="943"/>
    <col min="13825" max="13825" width="16.88671875" style="943" customWidth="1"/>
    <col min="13826" max="13826" width="14.33203125" style="943" customWidth="1"/>
    <col min="13827" max="13827" width="19.5546875" style="943" customWidth="1"/>
    <col min="13828" max="13828" width="12.88671875" style="943" customWidth="1"/>
    <col min="13829" max="13831" width="16.88671875" style="943" customWidth="1"/>
    <col min="13832" max="13832" width="51.33203125" style="943" customWidth="1"/>
    <col min="13833" max="14080" width="9.109375" style="943"/>
    <col min="14081" max="14081" width="16.88671875" style="943" customWidth="1"/>
    <col min="14082" max="14082" width="14.33203125" style="943" customWidth="1"/>
    <col min="14083" max="14083" width="19.5546875" style="943" customWidth="1"/>
    <col min="14084" max="14084" width="12.88671875" style="943" customWidth="1"/>
    <col min="14085" max="14087" width="16.88671875" style="943" customWidth="1"/>
    <col min="14088" max="14088" width="51.33203125" style="943" customWidth="1"/>
    <col min="14089" max="14336" width="9.109375" style="943"/>
    <col min="14337" max="14337" width="16.88671875" style="943" customWidth="1"/>
    <col min="14338" max="14338" width="14.33203125" style="943" customWidth="1"/>
    <col min="14339" max="14339" width="19.5546875" style="943" customWidth="1"/>
    <col min="14340" max="14340" width="12.88671875" style="943" customWidth="1"/>
    <col min="14341" max="14343" width="16.88671875" style="943" customWidth="1"/>
    <col min="14344" max="14344" width="51.33203125" style="943" customWidth="1"/>
    <col min="14345" max="14592" width="9.109375" style="943"/>
    <col min="14593" max="14593" width="16.88671875" style="943" customWidth="1"/>
    <col min="14594" max="14594" width="14.33203125" style="943" customWidth="1"/>
    <col min="14595" max="14595" width="19.5546875" style="943" customWidth="1"/>
    <col min="14596" max="14596" width="12.88671875" style="943" customWidth="1"/>
    <col min="14597" max="14599" width="16.88671875" style="943" customWidth="1"/>
    <col min="14600" max="14600" width="51.33203125" style="943" customWidth="1"/>
    <col min="14601" max="14848" width="9.109375" style="943"/>
    <col min="14849" max="14849" width="16.88671875" style="943" customWidth="1"/>
    <col min="14850" max="14850" width="14.33203125" style="943" customWidth="1"/>
    <col min="14851" max="14851" width="19.5546875" style="943" customWidth="1"/>
    <col min="14852" max="14852" width="12.88671875" style="943" customWidth="1"/>
    <col min="14853" max="14855" width="16.88671875" style="943" customWidth="1"/>
    <col min="14856" max="14856" width="51.33203125" style="943" customWidth="1"/>
    <col min="14857" max="15104" width="9.109375" style="943"/>
    <col min="15105" max="15105" width="16.88671875" style="943" customWidth="1"/>
    <col min="15106" max="15106" width="14.33203125" style="943" customWidth="1"/>
    <col min="15107" max="15107" width="19.5546875" style="943" customWidth="1"/>
    <col min="15108" max="15108" width="12.88671875" style="943" customWidth="1"/>
    <col min="15109" max="15111" width="16.88671875" style="943" customWidth="1"/>
    <col min="15112" max="15112" width="51.33203125" style="943" customWidth="1"/>
    <col min="15113" max="15360" width="9.109375" style="943"/>
    <col min="15361" max="15361" width="16.88671875" style="943" customWidth="1"/>
    <col min="15362" max="15362" width="14.33203125" style="943" customWidth="1"/>
    <col min="15363" max="15363" width="19.5546875" style="943" customWidth="1"/>
    <col min="15364" max="15364" width="12.88671875" style="943" customWidth="1"/>
    <col min="15365" max="15367" width="16.88671875" style="943" customWidth="1"/>
    <col min="15368" max="15368" width="51.33203125" style="943" customWidth="1"/>
    <col min="15369" max="15616" width="9.109375" style="943"/>
    <col min="15617" max="15617" width="16.88671875" style="943" customWidth="1"/>
    <col min="15618" max="15618" width="14.33203125" style="943" customWidth="1"/>
    <col min="15619" max="15619" width="19.5546875" style="943" customWidth="1"/>
    <col min="15620" max="15620" width="12.88671875" style="943" customWidth="1"/>
    <col min="15621" max="15623" width="16.88671875" style="943" customWidth="1"/>
    <col min="15624" max="15624" width="51.33203125" style="943" customWidth="1"/>
    <col min="15625" max="15872" width="9.109375" style="943"/>
    <col min="15873" max="15873" width="16.88671875" style="943" customWidth="1"/>
    <col min="15874" max="15874" width="14.33203125" style="943" customWidth="1"/>
    <col min="15875" max="15875" width="19.5546875" style="943" customWidth="1"/>
    <col min="15876" max="15876" width="12.88671875" style="943" customWidth="1"/>
    <col min="15877" max="15879" width="16.88671875" style="943" customWidth="1"/>
    <col min="15880" max="15880" width="51.33203125" style="943" customWidth="1"/>
    <col min="15881" max="16128" width="9.109375" style="943"/>
    <col min="16129" max="16129" width="16.88671875" style="943" customWidth="1"/>
    <col min="16130" max="16130" width="14.33203125" style="943" customWidth="1"/>
    <col min="16131" max="16131" width="19.5546875" style="943" customWidth="1"/>
    <col min="16132" max="16132" width="12.88671875" style="943" customWidth="1"/>
    <col min="16133" max="16135" width="16.88671875" style="943" customWidth="1"/>
    <col min="16136" max="16136" width="51.33203125" style="943" customWidth="1"/>
    <col min="16137" max="16384" width="9.109375" style="943"/>
  </cols>
  <sheetData>
    <row r="1" spans="1:8" ht="15" thickBot="1">
      <c r="A1" s="942" t="s">
        <v>164</v>
      </c>
      <c r="G1" s="944"/>
    </row>
    <row r="2" spans="1:8" ht="17.100000000000001" customHeight="1" thickBot="1">
      <c r="A2" s="1131" t="s">
        <v>165</v>
      </c>
      <c r="B2" s="1132"/>
      <c r="C2" s="945" t="s">
        <v>166</v>
      </c>
      <c r="D2" s="946" t="s">
        <v>167</v>
      </c>
      <c r="E2" s="1144" t="s">
        <v>168</v>
      </c>
      <c r="F2" s="1145"/>
      <c r="G2" s="944"/>
    </row>
    <row r="3" spans="1:8" ht="17.100000000000001" customHeight="1" thickBot="1">
      <c r="A3" s="1131" t="s">
        <v>169</v>
      </c>
      <c r="B3" s="1132"/>
      <c r="C3" s="1146" t="s">
        <v>170</v>
      </c>
      <c r="D3" s="1147"/>
      <c r="E3" s="1147"/>
      <c r="F3" s="1148"/>
      <c r="G3" s="944"/>
    </row>
    <row r="4" spans="1:8" ht="17.100000000000001" customHeight="1" thickBot="1">
      <c r="A4" s="1149" t="s">
        <v>171</v>
      </c>
      <c r="B4" s="1150"/>
      <c r="C4" s="1146" t="s">
        <v>172</v>
      </c>
      <c r="D4" s="1151"/>
      <c r="E4" s="1151"/>
      <c r="F4" s="1152"/>
      <c r="G4" s="944"/>
    </row>
    <row r="5" spans="1:8" ht="17.100000000000001" customHeight="1" thickBot="1">
      <c r="A5" s="1129" t="s">
        <v>173</v>
      </c>
      <c r="B5" s="1130"/>
      <c r="C5" s="947" t="s">
        <v>174</v>
      </c>
      <c r="D5" s="948" t="s">
        <v>175</v>
      </c>
      <c r="E5" s="949" t="s">
        <v>176</v>
      </c>
      <c r="F5" s="950"/>
      <c r="G5" s="944"/>
    </row>
    <row r="6" spans="1:8" ht="17.100000000000001" customHeight="1" thickBot="1">
      <c r="A6" s="1131" t="s">
        <v>177</v>
      </c>
      <c r="B6" s="1132"/>
      <c r="C6" s="951" t="s">
        <v>178</v>
      </c>
      <c r="D6" s="952"/>
      <c r="E6" s="952"/>
      <c r="F6" s="953"/>
      <c r="G6" s="944"/>
    </row>
    <row r="7" spans="1:8" ht="14.4">
      <c r="A7" s="954"/>
      <c r="B7" s="955"/>
      <c r="C7" s="955"/>
      <c r="D7" s="955"/>
      <c r="G7" s="944"/>
    </row>
    <row r="8" spans="1:8" ht="15" thickBot="1">
      <c r="A8" s="956" t="s">
        <v>179</v>
      </c>
      <c r="B8" s="955"/>
      <c r="C8" s="955"/>
      <c r="D8" s="955"/>
      <c r="G8" s="944"/>
    </row>
    <row r="9" spans="1:8" ht="20.25" customHeight="1" thickBot="1">
      <c r="A9" s="1133" t="s">
        <v>203</v>
      </c>
      <c r="B9" s="1134"/>
      <c r="C9" s="1134"/>
      <c r="D9" s="1135"/>
      <c r="G9" s="944"/>
    </row>
    <row r="10" spans="1:8" ht="14.4">
      <c r="A10" s="956"/>
      <c r="B10" s="955"/>
      <c r="C10" s="955"/>
      <c r="D10" s="955"/>
      <c r="G10" s="944"/>
    </row>
    <row r="11" spans="1:8" ht="14.4" hidden="1">
      <c r="A11" s="956" t="s">
        <v>180</v>
      </c>
      <c r="B11" s="955"/>
      <c r="C11" s="955"/>
      <c r="D11" s="955"/>
      <c r="G11" s="944"/>
    </row>
    <row r="12" spans="1:8" ht="25.5" hidden="1" customHeight="1" thickBot="1">
      <c r="A12" s="957" t="s">
        <v>181</v>
      </c>
      <c r="B12" s="1136" t="s">
        <v>182</v>
      </c>
      <c r="C12" s="1137"/>
      <c r="D12" s="1137"/>
      <c r="E12" s="1137"/>
      <c r="F12" s="1137"/>
      <c r="G12" s="1137"/>
      <c r="H12" s="1138"/>
    </row>
    <row r="13" spans="1:8" ht="14.4">
      <c r="A13" s="942"/>
      <c r="G13" s="944"/>
    </row>
    <row r="14" spans="1:8" ht="15" thickBot="1">
      <c r="A14" s="942" t="s">
        <v>183</v>
      </c>
      <c r="G14" s="944"/>
    </row>
    <row r="15" spans="1:8" ht="13.8">
      <c r="A15" s="958" t="s">
        <v>184</v>
      </c>
      <c r="B15" s="959"/>
      <c r="C15" s="960" t="s">
        <v>185</v>
      </c>
      <c r="D15" s="961"/>
      <c r="E15" s="961"/>
      <c r="F15" s="961"/>
      <c r="G15" s="961"/>
      <c r="H15" s="962"/>
    </row>
    <row r="16" spans="1:8">
      <c r="A16" s="1139" t="s">
        <v>186</v>
      </c>
      <c r="B16" s="1140"/>
      <c r="C16" s="1140"/>
      <c r="D16" s="1140"/>
      <c r="E16" s="1140"/>
      <c r="F16" s="1140"/>
      <c r="G16" s="1140"/>
      <c r="H16" s="1141"/>
    </row>
    <row r="17" spans="1:8">
      <c r="A17" s="1139"/>
      <c r="B17" s="1140"/>
      <c r="C17" s="1140"/>
      <c r="D17" s="1140"/>
      <c r="E17" s="1140"/>
      <c r="F17" s="1140"/>
      <c r="G17" s="1140"/>
      <c r="H17" s="1141"/>
    </row>
    <row r="18" spans="1:8">
      <c r="A18" s="1139"/>
      <c r="B18" s="1140"/>
      <c r="C18" s="1140"/>
      <c r="D18" s="1140"/>
      <c r="E18" s="1140"/>
      <c r="F18" s="1140"/>
      <c r="G18" s="1140"/>
      <c r="H18" s="1141"/>
    </row>
    <row r="19" spans="1:8" ht="13.8">
      <c r="A19" s="1142" t="s">
        <v>187</v>
      </c>
      <c r="B19" s="1143"/>
      <c r="C19" s="1143"/>
      <c r="D19" s="1143"/>
      <c r="E19" s="1143"/>
      <c r="F19" s="1143"/>
      <c r="G19" s="1143"/>
      <c r="H19" s="963"/>
    </row>
    <row r="20" spans="1:8" ht="15.75" customHeight="1" thickBot="1">
      <c r="A20" s="1121" t="s">
        <v>188</v>
      </c>
      <c r="B20" s="1122"/>
      <c r="C20" s="1122"/>
      <c r="D20" s="1122"/>
      <c r="E20" s="1122"/>
      <c r="F20" s="1122"/>
      <c r="G20" s="1122"/>
      <c r="H20" s="964"/>
    </row>
    <row r="21" spans="1:8" ht="14.4">
      <c r="A21" s="965"/>
      <c r="G21" s="944"/>
    </row>
    <row r="22" spans="1:8" ht="15" thickBot="1">
      <c r="A22" s="942" t="s">
        <v>189</v>
      </c>
      <c r="G22" s="944"/>
    </row>
    <row r="23" spans="1:8" ht="29.25" customHeight="1" thickBot="1">
      <c r="A23" s="1123" t="s">
        <v>190</v>
      </c>
      <c r="B23" s="1124"/>
      <c r="C23" s="1124"/>
      <c r="D23" s="1124"/>
      <c r="E23" s="1124"/>
      <c r="F23" s="1124"/>
      <c r="G23" s="1124"/>
      <c r="H23" s="1125"/>
    </row>
    <row r="24" spans="1:8" ht="14.4">
      <c r="A24" s="966"/>
      <c r="G24" s="944"/>
    </row>
    <row r="25" spans="1:8" ht="15" thickBot="1">
      <c r="A25" s="942" t="s">
        <v>191</v>
      </c>
      <c r="G25" s="944"/>
    </row>
    <row r="26" spans="1:8" ht="156" customHeight="1" thickBot="1">
      <c r="A26" s="1126" t="s">
        <v>192</v>
      </c>
      <c r="B26" s="1127"/>
      <c r="C26" s="1127"/>
      <c r="D26" s="1127"/>
      <c r="E26" s="1127"/>
      <c r="F26" s="1127"/>
      <c r="G26" s="1127"/>
      <c r="H26" s="1128"/>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9" customWidth="1"/>
    <col min="2" max="16384" width="9.109375" style="489"/>
  </cols>
  <sheetData>
    <row r="1" spans="1:1" ht="18.600000000000001" thickTop="1" thickBot="1">
      <c r="A1" s="967" t="s">
        <v>193</v>
      </c>
    </row>
    <row r="2" spans="1:1" ht="16.2" thickTop="1">
      <c r="A2" s="968"/>
    </row>
    <row r="3" spans="1:1" ht="15">
      <c r="A3" s="969"/>
    </row>
    <row r="4" spans="1:1" ht="43.5" customHeight="1">
      <c r="A4" s="969" t="s">
        <v>194</v>
      </c>
    </row>
    <row r="5" spans="1:1" ht="30.6">
      <c r="A5" s="969" t="s">
        <v>195</v>
      </c>
    </row>
    <row r="6" spans="1:1" ht="30.6">
      <c r="A6" s="969" t="s">
        <v>196</v>
      </c>
    </row>
    <row r="7" spans="1:1" ht="30.6">
      <c r="A7" s="969" t="s">
        <v>197</v>
      </c>
    </row>
    <row r="8" spans="1:1" ht="30.6">
      <c r="A8" s="969" t="s">
        <v>198</v>
      </c>
    </row>
    <row r="9" spans="1:1" ht="30.6">
      <c r="A9" s="969" t="s">
        <v>199</v>
      </c>
    </row>
    <row r="10" spans="1:1" ht="33" customHeight="1">
      <c r="A10" s="969" t="s">
        <v>200</v>
      </c>
    </row>
    <row r="11" spans="1:1" ht="45.6">
      <c r="A11" s="969" t="s">
        <v>201</v>
      </c>
    </row>
    <row r="12" spans="1:1" ht="30.6">
      <c r="A12" s="970" t="s">
        <v>202</v>
      </c>
    </row>
    <row r="13" spans="1:1" ht="15.6">
      <c r="A13" s="9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OCTOBER 2015</vt:lpstr>
      <vt:lpstr>REG+OCC BY CLASS FY 2015-2016</vt:lpstr>
      <vt:lpstr>REG+OCC BY CLASS CY 2015</vt:lpstr>
      <vt:lpstr>REG+OCC BY REGION OCTOBER 2015</vt:lpstr>
      <vt:lpstr>REG+OCC BY REGION FY 2015-2016</vt:lpstr>
      <vt:lpstr>REG+OCC BY REGION CY 2015</vt:lpstr>
      <vt:lpstr>ARR$ OCTOBER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OCTOBER 2015'!Print_Area</vt:lpstr>
      <vt:lpstr>'SUMMARY DASHBOARD'!Print_Area</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2016-02-22T20:46:23Z</dcterms:created>
  <dcterms:modified xsi:type="dcterms:W3CDTF">2016-02-25T17:52:17Z</dcterms:modified>
</cp:coreProperties>
</file>