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95" windowHeight="9975" firstSheet="1" activeTab="4"/>
  </bookViews>
  <sheets>
    <sheet name="TRIMESTRE 2010" sheetId="1" r:id="rId1"/>
    <sheet name="2da. Quincena Sept" sheetId="2" r:id="rId2"/>
    <sheet name="AREAS Y PRECINTOS 2010" sheetId="3" r:id="rId3"/>
    <sheet name="TABLA DELITOS Y MESES PR2010" sheetId="4" r:id="rId4"/>
    <sheet name="TIPO I POR MUNICIPIOS 2010" sheetId="5" r:id="rId5"/>
  </sheets>
  <definedNames>
    <definedName name="_xlnm.Print_Area" localSheetId="1">'2da. Quincena Sept'!$A$1:$I$250</definedName>
    <definedName name="_xlnm.Print_Area" localSheetId="2">'AREAS Y PRECINTOS 2010'!$A$1:$S$482</definedName>
    <definedName name="_xlnm.Print_Area" localSheetId="3">'TABLA DELITOS Y MESES PR2010'!$A$1:$O$502</definedName>
    <definedName name="_xlnm.Print_Area" localSheetId="4">'TIPO I POR MUNICIPIOS 2010'!$A$1:$I$81</definedName>
    <definedName name="_xlnm.Print_Area" localSheetId="0">'TRIMESTRE 2010'!$A$1:$G$490</definedName>
  </definedNames>
  <calcPr fullCalcOnLoad="1"/>
</workbook>
</file>

<file path=xl/sharedStrings.xml><?xml version="1.0" encoding="utf-8"?>
<sst xmlns="http://schemas.openxmlformats.org/spreadsheetml/2006/main" count="2167" uniqueCount="249">
  <si>
    <t>TRIMESTRES</t>
  </si>
  <si>
    <t>TOTAL</t>
  </si>
  <si>
    <t>Puerto Rico</t>
  </si>
  <si>
    <t>AÑO</t>
  </si>
  <si>
    <t>ENE-MAR</t>
  </si>
  <si>
    <t>ABR-JUN</t>
  </si>
  <si>
    <t>JUL-SEP</t>
  </si>
  <si>
    <t>OCT-DIC</t>
  </si>
  <si>
    <t>TOTAL DELITOS TIPO I</t>
  </si>
  <si>
    <t>CAMBIO</t>
  </si>
  <si>
    <t>%</t>
  </si>
  <si>
    <t>ASESINATOS, HOMICIDIOS VOLUNTARIOS</t>
  </si>
  <si>
    <t>VIOLACION POR LA FUERZA</t>
  </si>
  <si>
    <t>ROBOS</t>
  </si>
  <si>
    <t>AGRESION AGRAVADA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</si>
  <si>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</si>
  <si>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</si>
  <si>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ESCALAMIENTO</t>
  </si>
  <si>
    <t>APROPIACION ILEGAL</t>
  </si>
  <si>
    <t>HURTO DE AUTO</t>
  </si>
  <si>
    <t>San Juan</t>
  </si>
  <si>
    <t>Arecibo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</si>
  <si>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</si>
  <si>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Ponce</t>
  </si>
  <si>
    <t>Humacao</t>
  </si>
  <si>
    <t>Mayagüez</t>
  </si>
  <si>
    <t>Caguas</t>
  </si>
  <si>
    <t>Bayamón</t>
  </si>
  <si>
    <t>Carolina</t>
  </si>
  <si>
    <t>Guayama</t>
  </si>
  <si>
    <t>Aguadilla</t>
  </si>
  <si>
    <t>Utuado</t>
  </si>
  <si>
    <t>Fajardo</t>
  </si>
  <si>
    <t>Aibonito</t>
  </si>
  <si>
    <t>RELACION DE DELITOS TIPO I INFORMADOS EN LA REGION DE SAN JUAN</t>
  </si>
  <si>
    <t xml:space="preserve">  Años 2009 y 2010</t>
  </si>
  <si>
    <t>Datos Preliminares</t>
  </si>
  <si>
    <t xml:space="preserve">     Mes del 1 al 30 de septiembre</t>
  </si>
  <si>
    <t>Acumulado al 30 de septiembre</t>
  </si>
  <si>
    <t xml:space="preserve">          cambio</t>
  </si>
  <si>
    <t>TIPO DE DELITO</t>
  </si>
  <si>
    <t>número</t>
  </si>
  <si>
    <t>TOTAL TIPO I</t>
  </si>
  <si>
    <t>DELITOS DE VIOLENCIA</t>
  </si>
  <si>
    <t>Asesinatos y Homicidios</t>
  </si>
  <si>
    <t>Violaciones por la Fuerza</t>
  </si>
  <si>
    <t>Robos</t>
  </si>
  <si>
    <t>Agresiones Agravadas</t>
  </si>
  <si>
    <t>DELITOS CONTRA LA PROPIEDAD</t>
  </si>
  <si>
    <t>Escalamientos</t>
  </si>
  <si>
    <t>Apropiaciones Ilegales</t>
  </si>
  <si>
    <t>Hurto de Autos</t>
  </si>
  <si>
    <t>RELACION DE DELITOS TIPO I INFORMADOS EN LA REGION DE ARECIBO</t>
  </si>
  <si>
    <t>RELACION DE DELITOS TIPO I INFORMADOS EN LA REGION DE PONCE</t>
  </si>
  <si>
    <t/>
  </si>
  <si>
    <t>RELACION DE DELITOS TIPO I INFORMADOS EN LA REGION DE HUMACAO</t>
  </si>
  <si>
    <t>RELACION DE DELITOS TIPO I INFORMADOS EN LA REGION DE MAYAGUEZ</t>
  </si>
  <si>
    <t>RELACION DE DELITOS TIPO I INFORMADOS EN LA REGION DE CAGUAS</t>
  </si>
  <si>
    <t>RELACION DE DELITOS TIPO I INFORMADOS EN LA REGION DE BAYAMON</t>
  </si>
  <si>
    <t>RELACION DE DELITOS TIPO I INFORMADOS EN LA REGION DE CAROLINA</t>
  </si>
  <si>
    <t>RELACION DE DELITOS TIPO I INFORMADOS EN LA REGION DE GUAYAMA</t>
  </si>
  <si>
    <t>RELACION DE DELITOS TIPO I INFORMADOS EN LA REGION DE AGUADILLA</t>
  </si>
  <si>
    <t>RELACION DE DELITOS TIPO I INFORMADOS EN LA REGION DE UTUADO</t>
  </si>
  <si>
    <t>RELACION DE DELITOS TIPO I INFORMADOS EN LA REGION DE FAJARDO</t>
  </si>
  <si>
    <t>RELACION DE DELITOS TIPO I INFORMADOS EN LA  REGION DE AIBONITO</t>
  </si>
  <si>
    <t>RELACION DE DELITOS TIPO I INFORMADOS EN PUERTO RICO</t>
  </si>
  <si>
    <t>SAN JUAN</t>
  </si>
  <si>
    <t>ARECIBO</t>
  </si>
  <si>
    <t>PONCE</t>
  </si>
  <si>
    <t>HUMACAO</t>
  </si>
  <si>
    <t>MAYAGÜEZ</t>
  </si>
  <si>
    <t>CAGUAS</t>
  </si>
  <si>
    <t>BAYAMON</t>
  </si>
  <si>
    <t>CAROLINA</t>
  </si>
  <si>
    <t>GUAYAMA</t>
  </si>
  <si>
    <t>AGUADILLA</t>
  </si>
  <si>
    <t>UTUADO</t>
  </si>
  <si>
    <t>FAJARDO</t>
  </si>
  <si>
    <t>AIBONITO</t>
  </si>
  <si>
    <t xml:space="preserve">TOTAL </t>
  </si>
  <si>
    <t>cambio</t>
  </si>
  <si>
    <t>Asesinato,</t>
  </si>
  <si>
    <t>Homicidio</t>
  </si>
  <si>
    <t>Violación por</t>
  </si>
  <si>
    <t>la Fuerza</t>
  </si>
  <si>
    <t>Robo</t>
  </si>
  <si>
    <t>Agresión</t>
  </si>
  <si>
    <t>Agravada</t>
  </si>
  <si>
    <t>Escalamiento</t>
  </si>
  <si>
    <t>Apropiación</t>
  </si>
  <si>
    <t>Ilegal</t>
  </si>
  <si>
    <t>Hurto de</t>
  </si>
  <si>
    <t>Auto</t>
  </si>
  <si>
    <t>REGION DE SAN JUAN</t>
  </si>
  <si>
    <t>Parada  19</t>
  </si>
  <si>
    <t>Calle Loiza</t>
  </si>
  <si>
    <t>Barrio
Obrero</t>
  </si>
  <si>
    <t>Rio Piedras</t>
  </si>
  <si>
    <t>Cupey</t>
  </si>
  <si>
    <t>Monte
Hatillo</t>
  </si>
  <si>
    <t>Caimito</t>
  </si>
  <si>
    <t>Hato Rey E
Este</t>
  </si>
  <si>
    <t>Puerto
Nuevo</t>
  </si>
  <si>
    <t>Hato Rey O
Oeste</t>
  </si>
  <si>
    <t>REGION DE ARECIBO</t>
  </si>
  <si>
    <t>Sabana
Hoyos</t>
  </si>
  <si>
    <t>Barceloneta</t>
  </si>
  <si>
    <t>Camuy</t>
  </si>
  <si>
    <t>Ciales</t>
  </si>
  <si>
    <t>Florida</t>
  </si>
  <si>
    <t>Hatillo</t>
  </si>
  <si>
    <t>Manatí</t>
  </si>
  <si>
    <t>Morovis</t>
  </si>
  <si>
    <t>Quebradillas</t>
  </si>
  <si>
    <t>REGION DE PONCE</t>
  </si>
  <si>
    <t>Guánica</t>
  </si>
  <si>
    <t>Guayanilla</t>
  </si>
  <si>
    <t>Juana Díaz</t>
  </si>
  <si>
    <t>Peñuelas</t>
  </si>
  <si>
    <t>Santa
Isabel</t>
  </si>
  <si>
    <t>Villalba</t>
  </si>
  <si>
    <t>Yauco</t>
  </si>
  <si>
    <t>La Playa</t>
  </si>
  <si>
    <t>El Tuque</t>
  </si>
  <si>
    <t>La Rambla</t>
  </si>
  <si>
    <t>Morell
Campos</t>
  </si>
  <si>
    <t>REGION DE HUMACAO</t>
  </si>
  <si>
    <t>Las Piedras</t>
  </si>
  <si>
    <t>Maunabo</t>
  </si>
  <si>
    <t>Naguabo</t>
  </si>
  <si>
    <t>Yabucoa</t>
  </si>
  <si>
    <t>REGION DE MAYAGUEZ</t>
  </si>
  <si>
    <t>Añasco</t>
  </si>
  <si>
    <t>Cabo Rojo</t>
  </si>
  <si>
    <t>Hormigueros</t>
  </si>
  <si>
    <t>Lajas</t>
  </si>
  <si>
    <t>Las Marías</t>
  </si>
  <si>
    <t>Maricao</t>
  </si>
  <si>
    <t>Mayagüez
Norte</t>
  </si>
  <si>
    <t>Mayagüez
Sur</t>
  </si>
  <si>
    <t>Sabana Grande</t>
  </si>
  <si>
    <t>San Germán</t>
  </si>
  <si>
    <t>REGION DE CAGUAS</t>
  </si>
  <si>
    <t>Aguas
Buenas</t>
  </si>
  <si>
    <t>Cidra</t>
  </si>
  <si>
    <t>Gurabo</t>
  </si>
  <si>
    <t>Juncos</t>
  </si>
  <si>
    <t>San Lorenzo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</si>
  <si>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</si>
  <si>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 DE BAYAMON</t>
  </si>
  <si>
    <t>Bayamón
Norte</t>
  </si>
  <si>
    <t>Bayamón
Sur</t>
  </si>
  <si>
    <t>Bayamón
Oeste</t>
  </si>
  <si>
    <t>Dajaos</t>
  </si>
  <si>
    <t>Cataño</t>
  </si>
  <si>
    <t>Corozal</t>
  </si>
  <si>
    <t>Dorado</t>
  </si>
  <si>
    <t>Guaynabo</t>
  </si>
  <si>
    <t>Juan
Domingo</t>
  </si>
  <si>
    <t>Naranjito</t>
  </si>
  <si>
    <t>Cedro Arriba</t>
  </si>
  <si>
    <t>Toa Alta</t>
  </si>
  <si>
    <t>Toa Baja</t>
  </si>
  <si>
    <t>Levittown</t>
  </si>
  <si>
    <t>Vega Alta</t>
  </si>
  <si>
    <t>Vega Baja</t>
  </si>
  <si>
    <t>REGION DE CAROLINA</t>
  </si>
  <si>
    <t>Aeropuerto</t>
  </si>
  <si>
    <t>Carolina 
Norte</t>
  </si>
  <si>
    <t>Carolina
Sur</t>
  </si>
  <si>
    <t>Carolina
Oeste</t>
  </si>
  <si>
    <t>Zona
Turística</t>
  </si>
  <si>
    <t>Trujillo Alto N</t>
  </si>
  <si>
    <t>Trujillo Alto S</t>
  </si>
  <si>
    <t>Canóvanas</t>
  </si>
  <si>
    <t>Loiza</t>
  </si>
  <si>
    <t>REGION DE GUAYAMA</t>
  </si>
  <si>
    <t>Arroyo</t>
  </si>
  <si>
    <t>Cayey</t>
  </si>
  <si>
    <t xml:space="preserve">Patillas </t>
  </si>
  <si>
    <t>Salinas</t>
  </si>
  <si>
    <t>REGION DE AGUADILLA</t>
  </si>
  <si>
    <t>Aguada</t>
  </si>
  <si>
    <t>Base
Ramey</t>
  </si>
  <si>
    <t>Isabela</t>
  </si>
  <si>
    <t>Moca</t>
  </si>
  <si>
    <t>Rincón</t>
  </si>
  <si>
    <t>San
Sebastían</t>
  </si>
  <si>
    <t>REGION DE UTUADO</t>
  </si>
  <si>
    <t>Adjuntas</t>
  </si>
  <si>
    <t>Jayuya</t>
  </si>
  <si>
    <t>Lares</t>
  </si>
  <si>
    <t>Castañer</t>
  </si>
  <si>
    <t>Mameyes</t>
  </si>
  <si>
    <t>Angeles</t>
  </si>
  <si>
    <t xml:space="preserve">                                                                                                                                                                                           </t>
  </si>
  <si>
    <t>REGION DE FAJARDO</t>
  </si>
  <si>
    <t>Ceiba</t>
  </si>
  <si>
    <t>Culebra</t>
  </si>
  <si>
    <t>Luquillo</t>
  </si>
  <si>
    <t>Rio Grande</t>
  </si>
  <si>
    <t>Vieques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</si>
  <si>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</si>
  <si>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</si>
  <si>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 DE AIBONITO</t>
  </si>
  <si>
    <t>Barranquitas</t>
  </si>
  <si>
    <t>Coamo</t>
  </si>
  <si>
    <t>Comerío</t>
  </si>
  <si>
    <t>Orocovis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</si>
  <si>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</si>
  <si>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</si>
  <si>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</si>
  <si>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</si>
  <si>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</si>
  <si>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</si>
  <si>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</si>
  <si>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</si>
  <si>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</si>
  <si>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</si>
  <si>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</si>
  <si>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</si>
  <si>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I</t>
  </si>
  <si>
    <t>ASE</t>
  </si>
  <si>
    <t>HOM</t>
  </si>
  <si>
    <t>VIOL. POR</t>
  </si>
  <si>
    <t>FUERZA</t>
  </si>
  <si>
    <t>ROBO</t>
  </si>
  <si>
    <t>AGR.</t>
  </si>
  <si>
    <t>GRAVE</t>
  </si>
  <si>
    <t>ESC.</t>
  </si>
  <si>
    <t>APR.</t>
  </si>
  <si>
    <t>ILEGAL</t>
  </si>
  <si>
    <t>HURTO</t>
  </si>
  <si>
    <t>AUTO</t>
  </si>
  <si>
    <t>REGION  DE HUMACAO</t>
  </si>
  <si>
    <t>Distrito</t>
  </si>
  <si>
    <t>Tipo I</t>
  </si>
  <si>
    <t>Ases.</t>
  </si>
  <si>
    <t>Viol.</t>
  </si>
  <si>
    <t>Agr. Grave</t>
  </si>
  <si>
    <t>Esc.</t>
  </si>
  <si>
    <t>Apr. I</t>
  </si>
  <si>
    <t>H. Auto</t>
  </si>
  <si>
    <t xml:space="preserve">Aguada </t>
  </si>
  <si>
    <t>Aguas Buenas</t>
  </si>
  <si>
    <t>Patillas</t>
  </si>
  <si>
    <t>San Sebastián</t>
  </si>
  <si>
    <t>Santa Isabel</t>
  </si>
  <si>
    <t>Trujillo Alto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</si>
</sst>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18" fillId="0" borderId="0" xfId="55">
      <alignment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8" fillId="0" borderId="11" xfId="55" applyBorder="1" applyAlignment="1">
      <alignment horizontal="center" vertical="center" wrapText="1"/>
      <protection/>
    </xf>
    <xf numFmtId="0" fontId="18" fillId="0" borderId="12" xfId="55" applyBorder="1" applyAlignment="1">
      <alignment horizontal="center" vertical="center" wrapText="1"/>
      <protection/>
    </xf>
    <xf numFmtId="0" fontId="19" fillId="0" borderId="13" xfId="55" applyFont="1" applyBorder="1" applyAlignment="1">
      <alignment horizontal="center" vertical="center" wrapText="1"/>
      <protection/>
    </xf>
    <xf numFmtId="0" fontId="20" fillId="0" borderId="14" xfId="55" applyFont="1" applyBorder="1" applyAlignment="1">
      <alignment horizontal="center"/>
      <protection/>
    </xf>
    <xf numFmtId="0" fontId="21" fillId="0" borderId="14" xfId="55" applyFont="1" applyBorder="1" applyAlignment="1">
      <alignment horizontal="center"/>
      <protection/>
    </xf>
    <xf numFmtId="0" fontId="18" fillId="0" borderId="15" xfId="55" applyBorder="1" applyAlignment="1">
      <alignment horizontal="center" vertical="center" wrapText="1"/>
      <protection/>
    </xf>
    <xf numFmtId="0" fontId="20" fillId="0" borderId="16" xfId="55" applyFont="1" applyBorder="1">
      <alignment/>
      <protection/>
    </xf>
    <xf numFmtId="0" fontId="18" fillId="0" borderId="16" xfId="55" applyBorder="1">
      <alignment/>
      <protection/>
    </xf>
    <xf numFmtId="0" fontId="18" fillId="0" borderId="13" xfId="55" applyBorder="1">
      <alignment/>
      <protection/>
    </xf>
    <xf numFmtId="0" fontId="18" fillId="0" borderId="17" xfId="55" applyBorder="1" applyAlignment="1">
      <alignment horizontal="center" vertical="center" wrapText="1"/>
      <protection/>
    </xf>
    <xf numFmtId="0" fontId="20" fillId="0" borderId="18" xfId="55" applyFont="1" applyBorder="1">
      <alignment/>
      <protection/>
    </xf>
    <xf numFmtId="0" fontId="18" fillId="0" borderId="18" xfId="55" applyBorder="1">
      <alignment/>
      <protection/>
    </xf>
    <xf numFmtId="0" fontId="20" fillId="0" borderId="17" xfId="55" applyFont="1" applyBorder="1" applyAlignment="1">
      <alignment horizontal="right"/>
      <protection/>
    </xf>
    <xf numFmtId="0" fontId="18" fillId="0" borderId="17" xfId="55" applyBorder="1">
      <alignment/>
      <protection/>
    </xf>
    <xf numFmtId="0" fontId="20" fillId="0" borderId="19" xfId="55" applyFont="1" applyBorder="1" applyAlignment="1">
      <alignment horizontal="right"/>
      <protection/>
    </xf>
    <xf numFmtId="164" fontId="18" fillId="0" borderId="19" xfId="55" applyNumberFormat="1" applyBorder="1">
      <alignment/>
      <protection/>
    </xf>
    <xf numFmtId="0" fontId="20" fillId="0" borderId="18" xfId="55" applyFont="1" applyBorder="1" applyAlignment="1">
      <alignment horizontal="right"/>
      <protection/>
    </xf>
    <xf numFmtId="0" fontId="18" fillId="0" borderId="20" xfId="55" applyBorder="1">
      <alignment/>
      <protection/>
    </xf>
    <xf numFmtId="0" fontId="18" fillId="0" borderId="0" xfId="55" applyBorder="1">
      <alignment/>
      <protection/>
    </xf>
    <xf numFmtId="0" fontId="18" fillId="0" borderId="21" xfId="55" applyBorder="1">
      <alignment/>
      <protection/>
    </xf>
    <xf numFmtId="0" fontId="19" fillId="0" borderId="13" xfId="55" applyFont="1" applyBorder="1" applyAlignment="1">
      <alignment horizontal="center" vertical="center" wrapText="1"/>
      <protection/>
    </xf>
    <xf numFmtId="0" fontId="19" fillId="0" borderId="15" xfId="55" applyFont="1" applyBorder="1" applyAlignment="1">
      <alignment horizontal="center" vertical="center" wrapText="1"/>
      <protection/>
    </xf>
    <xf numFmtId="0" fontId="18" fillId="0" borderId="22" xfId="55" applyBorder="1">
      <alignment/>
      <protection/>
    </xf>
    <xf numFmtId="0" fontId="18" fillId="0" borderId="0" xfId="55" applyFill="1" applyBorder="1">
      <alignment/>
      <protection/>
    </xf>
    <xf numFmtId="0" fontId="18" fillId="0" borderId="0" xfId="55" applyBorder="1" applyAlignment="1">
      <alignment horizontal="right"/>
      <protection/>
    </xf>
    <xf numFmtId="164" fontId="18" fillId="0" borderId="0" xfId="55" applyNumberFormat="1" applyBorder="1">
      <alignment/>
      <protection/>
    </xf>
    <xf numFmtId="0" fontId="22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18" fillId="0" borderId="23" xfId="55" applyBorder="1">
      <alignment/>
      <protection/>
    </xf>
    <xf numFmtId="0" fontId="18" fillId="0" borderId="24" xfId="55" applyBorder="1">
      <alignment/>
      <protection/>
    </xf>
    <xf numFmtId="0" fontId="25" fillId="0" borderId="24" xfId="55" applyFont="1" applyBorder="1" applyAlignment="1">
      <alignment horizontal="centerContinuous"/>
      <protection/>
    </xf>
    <xf numFmtId="0" fontId="18" fillId="0" borderId="25" xfId="55" applyBorder="1">
      <alignment/>
      <protection/>
    </xf>
    <xf numFmtId="0" fontId="22" fillId="0" borderId="26" xfId="55" applyFont="1" applyBorder="1" applyAlignment="1" quotePrefix="1">
      <alignment horizontal="left" vertical="center"/>
      <protection/>
    </xf>
    <xf numFmtId="0" fontId="18" fillId="0" borderId="0" xfId="55" applyAlignment="1">
      <alignment/>
      <protection/>
    </xf>
    <xf numFmtId="0" fontId="18" fillId="0" borderId="0" xfId="55" applyAlignment="1">
      <alignment vertical="center"/>
      <protection/>
    </xf>
    <xf numFmtId="0" fontId="18" fillId="0" borderId="27" xfId="55" applyBorder="1" applyAlignment="1">
      <alignment/>
      <protection/>
    </xf>
    <xf numFmtId="0" fontId="25" fillId="0" borderId="28" xfId="55" applyFont="1" applyBorder="1" applyAlignment="1">
      <alignment horizontal="left" vertical="center"/>
      <protection/>
    </xf>
    <xf numFmtId="0" fontId="22" fillId="0" borderId="29" xfId="55" applyFont="1" applyBorder="1" applyAlignment="1">
      <alignment vertical="center"/>
      <protection/>
    </xf>
    <xf numFmtId="0" fontId="18" fillId="0" borderId="29" xfId="55" applyBorder="1" applyAlignment="1">
      <alignment vertical="center"/>
      <protection/>
    </xf>
    <xf numFmtId="0" fontId="22" fillId="0" borderId="30" xfId="55" applyFont="1" applyBorder="1" applyAlignment="1">
      <alignment horizontal="center" vertical="center"/>
      <protection/>
    </xf>
    <xf numFmtId="0" fontId="25" fillId="0" borderId="29" xfId="55" applyFont="1" applyBorder="1" applyAlignment="1">
      <alignment horizontal="left" vertical="center"/>
      <protection/>
    </xf>
    <xf numFmtId="0" fontId="18" fillId="0" borderId="29" xfId="55" applyBorder="1">
      <alignment/>
      <protection/>
    </xf>
    <xf numFmtId="0" fontId="18" fillId="0" borderId="31" xfId="55" applyBorder="1">
      <alignment/>
      <protection/>
    </xf>
    <xf numFmtId="0" fontId="25" fillId="0" borderId="26" xfId="55" applyFont="1" applyBorder="1" applyAlignment="1">
      <alignment horizontal="center"/>
      <protection/>
    </xf>
    <xf numFmtId="0" fontId="25" fillId="0" borderId="32" xfId="55" applyFont="1" applyBorder="1" applyAlignment="1">
      <alignment horizontal="center"/>
      <protection/>
    </xf>
    <xf numFmtId="0" fontId="25" fillId="0" borderId="0" xfId="55" applyFont="1" applyAlignment="1" quotePrefix="1">
      <alignment horizontal="left" vertical="center"/>
      <protection/>
    </xf>
    <xf numFmtId="0" fontId="25" fillId="0" borderId="0" xfId="55" applyFont="1" applyAlignment="1">
      <alignment vertical="center"/>
      <protection/>
    </xf>
    <xf numFmtId="0" fontId="25" fillId="0" borderId="0" xfId="55" applyFont="1" applyAlignment="1">
      <alignment horizontal="center"/>
      <protection/>
    </xf>
    <xf numFmtId="0" fontId="25" fillId="0" borderId="27" xfId="55" applyFont="1" applyBorder="1">
      <alignment/>
      <protection/>
    </xf>
    <xf numFmtId="0" fontId="25" fillId="0" borderId="33" xfId="55" applyFont="1" applyBorder="1" applyAlignment="1">
      <alignment horizontal="center" vertical="top"/>
      <protection/>
    </xf>
    <xf numFmtId="0" fontId="25" fillId="0" borderId="34" xfId="55" applyFont="1" applyBorder="1" applyAlignment="1">
      <alignment horizontal="center" vertical="top"/>
      <protection/>
    </xf>
    <xf numFmtId="0" fontId="25" fillId="0" borderId="29" xfId="55" applyFont="1" applyBorder="1" applyAlignment="1">
      <alignment horizontal="center" vertical="center"/>
      <protection/>
    </xf>
    <xf numFmtId="0" fontId="25" fillId="0" borderId="28" xfId="55" applyFont="1" applyBorder="1" applyAlignment="1">
      <alignment horizontal="center" vertical="center"/>
      <protection/>
    </xf>
    <xf numFmtId="0" fontId="25" fillId="0" borderId="34" xfId="55" applyFont="1" applyBorder="1" applyAlignment="1">
      <alignment horizontal="center" vertical="center"/>
      <protection/>
    </xf>
    <xf numFmtId="0" fontId="25" fillId="0" borderId="31" xfId="55" applyFont="1" applyBorder="1" applyAlignment="1">
      <alignment horizontal="center" vertical="center"/>
      <protection/>
    </xf>
    <xf numFmtId="0" fontId="26" fillId="0" borderId="26" xfId="55" applyFont="1" applyBorder="1">
      <alignment/>
      <protection/>
    </xf>
    <xf numFmtId="0" fontId="26" fillId="0" borderId="32" xfId="55" applyFont="1" applyBorder="1">
      <alignment/>
      <protection/>
    </xf>
    <xf numFmtId="0" fontId="26" fillId="0" borderId="0" xfId="55" applyFont="1">
      <alignment/>
      <protection/>
    </xf>
    <xf numFmtId="164" fontId="26" fillId="0" borderId="26" xfId="59" applyNumberFormat="1" applyFont="1" applyBorder="1" applyAlignment="1" quotePrefix="1">
      <alignment horizontal="right"/>
    </xf>
    <xf numFmtId="0" fontId="25" fillId="0" borderId="32" xfId="55" applyFont="1" applyBorder="1" applyAlignment="1" quotePrefix="1">
      <alignment horizontal="center" vertical="center"/>
      <protection/>
    </xf>
    <xf numFmtId="0" fontId="26" fillId="0" borderId="27" xfId="55" applyFont="1" applyBorder="1">
      <alignment/>
      <protection/>
    </xf>
    <xf numFmtId="164" fontId="26" fillId="0" borderId="27" xfId="55" applyNumberFormat="1" applyFont="1" applyBorder="1" applyAlignment="1" quotePrefix="1">
      <alignment horizontal="right"/>
      <protection/>
    </xf>
    <xf numFmtId="0" fontId="26" fillId="0" borderId="28" xfId="55" applyFont="1" applyBorder="1" applyAlignment="1" quotePrefix="1">
      <alignment horizontal="right"/>
      <protection/>
    </xf>
    <xf numFmtId="0" fontId="26" fillId="0" borderId="35" xfId="55" applyFont="1" applyBorder="1">
      <alignment/>
      <protection/>
    </xf>
    <xf numFmtId="0" fontId="26" fillId="0" borderId="29" xfId="55" applyFont="1" applyBorder="1">
      <alignment/>
      <protection/>
    </xf>
    <xf numFmtId="164" fontId="26" fillId="0" borderId="28" xfId="55" applyNumberFormat="1" applyFont="1" applyBorder="1" applyAlignment="1" quotePrefix="1">
      <alignment horizontal="right"/>
      <protection/>
    </xf>
    <xf numFmtId="0" fontId="25" fillId="0" borderId="35" xfId="55" applyFont="1" applyBorder="1" applyAlignment="1" quotePrefix="1">
      <alignment horizontal="center" vertical="center"/>
      <protection/>
    </xf>
    <xf numFmtId="0" fontId="26" fillId="0" borderId="31" xfId="55" applyFont="1" applyBorder="1">
      <alignment/>
      <protection/>
    </xf>
    <xf numFmtId="164" fontId="26" fillId="0" borderId="31" xfId="55" applyNumberFormat="1" applyFont="1" applyBorder="1" applyAlignment="1" quotePrefix="1">
      <alignment horizontal="right"/>
      <protection/>
    </xf>
    <xf numFmtId="164" fontId="26" fillId="0" borderId="26" xfId="55" applyNumberFormat="1" applyFont="1" applyBorder="1" applyAlignment="1" quotePrefix="1">
      <alignment horizontal="right"/>
      <protection/>
    </xf>
    <xf numFmtId="0" fontId="26" fillId="0" borderId="32" xfId="55" applyFont="1" applyBorder="1" applyAlignment="1">
      <alignment horizontal="center" vertical="center"/>
      <protection/>
    </xf>
    <xf numFmtId="0" fontId="26" fillId="0" borderId="27" xfId="55" applyFont="1" applyBorder="1" applyAlignment="1">
      <alignment/>
      <protection/>
    </xf>
    <xf numFmtId="0" fontId="26" fillId="0" borderId="28" xfId="55" applyFont="1" applyBorder="1">
      <alignment/>
      <protection/>
    </xf>
    <xf numFmtId="0" fontId="26" fillId="0" borderId="33" xfId="55" applyFont="1" applyBorder="1">
      <alignment/>
      <protection/>
    </xf>
    <xf numFmtId="0" fontId="26" fillId="0" borderId="34" xfId="55" applyFont="1" applyBorder="1">
      <alignment/>
      <protection/>
    </xf>
    <xf numFmtId="0" fontId="26" fillId="0" borderId="36" xfId="55" applyFont="1" applyBorder="1">
      <alignment/>
      <protection/>
    </xf>
    <xf numFmtId="164" fontId="26" fillId="0" borderId="33" xfId="55" applyNumberFormat="1" applyFont="1" applyBorder="1" applyAlignment="1" quotePrefix="1">
      <alignment horizontal="right"/>
      <protection/>
    </xf>
    <xf numFmtId="0" fontId="26" fillId="0" borderId="34" xfId="55" applyFont="1" applyBorder="1" applyAlignment="1">
      <alignment horizontal="center" vertical="center"/>
      <protection/>
    </xf>
    <xf numFmtId="0" fontId="26" fillId="0" borderId="37" xfId="55" applyFont="1" applyBorder="1">
      <alignment/>
      <protection/>
    </xf>
    <xf numFmtId="164" fontId="26" fillId="0" borderId="37" xfId="55" applyNumberFormat="1" applyFont="1" applyBorder="1" applyAlignment="1" quotePrefix="1">
      <alignment horizontal="right"/>
      <protection/>
    </xf>
    <xf numFmtId="0" fontId="18" fillId="0" borderId="0" xfId="55" applyAlignment="1">
      <alignment horizontal="right"/>
      <protection/>
    </xf>
    <xf numFmtId="0" fontId="22" fillId="0" borderId="24" xfId="55" applyFont="1" applyBorder="1">
      <alignment/>
      <protection/>
    </xf>
    <xf numFmtId="164" fontId="26" fillId="0" borderId="33" xfId="55" applyNumberFormat="1" applyFont="1" applyBorder="1">
      <alignment/>
      <protection/>
    </xf>
    <xf numFmtId="164" fontId="26" fillId="0" borderId="37" xfId="55" applyNumberFormat="1" applyFont="1" applyBorder="1">
      <alignment/>
      <protection/>
    </xf>
    <xf numFmtId="164" fontId="26" fillId="0" borderId="26" xfId="55" applyNumberFormat="1" applyFont="1" applyBorder="1">
      <alignment/>
      <protection/>
    </xf>
    <xf numFmtId="164" fontId="26" fillId="0" borderId="27" xfId="55" applyNumberFormat="1" applyFont="1" applyBorder="1">
      <alignment/>
      <protection/>
    </xf>
    <xf numFmtId="164" fontId="26" fillId="0" borderId="28" xfId="55" applyNumberFormat="1" applyFont="1" applyBorder="1">
      <alignment/>
      <protection/>
    </xf>
    <xf numFmtId="0" fontId="25" fillId="0" borderId="35" xfId="55" applyFont="1" applyBorder="1" applyAlignment="1">
      <alignment horizontal="center" vertical="center"/>
      <protection/>
    </xf>
    <xf numFmtId="164" fontId="26" fillId="0" borderId="31" xfId="55" applyNumberFormat="1" applyFont="1" applyBorder="1">
      <alignment/>
      <protection/>
    </xf>
    <xf numFmtId="0" fontId="25" fillId="0" borderId="24" xfId="55" applyFont="1" applyBorder="1" applyAlignment="1">
      <alignment horizontal="centerContinuous" vertical="center"/>
      <protection/>
    </xf>
    <xf numFmtId="164" fontId="27" fillId="0" borderId="26" xfId="55" applyNumberFormat="1" applyFont="1" applyBorder="1">
      <alignment/>
      <protection/>
    </xf>
    <xf numFmtId="0" fontId="26" fillId="0" borderId="24" xfId="55" applyFont="1" applyFill="1" applyBorder="1">
      <alignment/>
      <protection/>
    </xf>
    <xf numFmtId="0" fontId="18" fillId="0" borderId="23" xfId="55" applyBorder="1" applyAlignment="1" quotePrefix="1">
      <alignment horizontal="fill"/>
      <protection/>
    </xf>
    <xf numFmtId="0" fontId="27" fillId="0" borderId="0" xfId="55" applyFont="1">
      <alignment/>
      <protection/>
    </xf>
    <xf numFmtId="0" fontId="28" fillId="0" borderId="34" xfId="55" applyFont="1" applyBorder="1" applyAlignment="1">
      <alignment horizontal="center" vertical="center"/>
      <protection/>
    </xf>
    <xf numFmtId="0" fontId="26" fillId="0" borderId="30" xfId="55" applyFont="1" applyBorder="1">
      <alignment/>
      <protection/>
    </xf>
    <xf numFmtId="0" fontId="27" fillId="0" borderId="32" xfId="55" applyFont="1" applyBorder="1" applyAlignment="1">
      <alignment horizontal="center" vertical="center"/>
      <protection/>
    </xf>
    <xf numFmtId="0" fontId="28" fillId="0" borderId="35" xfId="55" applyFont="1" applyBorder="1" applyAlignment="1">
      <alignment horizontal="center" vertical="center"/>
      <protection/>
    </xf>
    <xf numFmtId="0" fontId="27" fillId="0" borderId="34" xfId="55" applyFont="1" applyBorder="1" applyAlignment="1">
      <alignment horizontal="center" vertical="center"/>
      <protection/>
    </xf>
    <xf numFmtId="164" fontId="26" fillId="0" borderId="30" xfId="55" applyNumberFormat="1" applyFont="1" applyBorder="1">
      <alignment/>
      <protection/>
    </xf>
    <xf numFmtId="164" fontId="26" fillId="0" borderId="32" xfId="55" applyNumberFormat="1" applyFont="1" applyBorder="1">
      <alignment/>
      <protection/>
    </xf>
    <xf numFmtId="0" fontId="26" fillId="0" borderId="32" xfId="55" applyFont="1" applyBorder="1" applyAlignment="1" quotePrefix="1">
      <alignment horizontal="right"/>
      <protection/>
    </xf>
    <xf numFmtId="0" fontId="27" fillId="0" borderId="24" xfId="55" applyFont="1" applyFill="1" applyBorder="1">
      <alignment/>
      <protection/>
    </xf>
    <xf numFmtId="164" fontId="27" fillId="0" borderId="24" xfId="55" applyNumberFormat="1" applyFont="1" applyFill="1" applyBorder="1">
      <alignment/>
      <protection/>
    </xf>
    <xf numFmtId="0" fontId="26" fillId="0" borderId="0" xfId="55" applyFont="1" applyAlignment="1">
      <alignment horizontal="right"/>
      <protection/>
    </xf>
    <xf numFmtId="164" fontId="26" fillId="0" borderId="26" xfId="55" applyNumberFormat="1" applyFont="1" applyBorder="1" applyAlignment="1">
      <alignment shrinkToFit="1"/>
      <protection/>
    </xf>
    <xf numFmtId="164" fontId="26" fillId="0" borderId="34" xfId="55" applyNumberFormat="1" applyFont="1" applyBorder="1">
      <alignment/>
      <protection/>
    </xf>
    <xf numFmtId="0" fontId="22" fillId="0" borderId="0" xfId="55" applyFont="1" applyBorder="1">
      <alignment/>
      <protection/>
    </xf>
    <xf numFmtId="0" fontId="22" fillId="0" borderId="0" xfId="55" applyFont="1" applyBorder="1" applyAlignment="1">
      <alignment horizontal="center" vertical="center"/>
      <protection/>
    </xf>
    <xf numFmtId="0" fontId="27" fillId="0" borderId="0" xfId="55" applyFont="1" applyBorder="1">
      <alignment/>
      <protection/>
    </xf>
    <xf numFmtId="164" fontId="27" fillId="0" borderId="0" xfId="55" applyNumberFormat="1" applyFont="1" applyBorder="1">
      <alignment/>
      <protection/>
    </xf>
    <xf numFmtId="0" fontId="27" fillId="0" borderId="0" xfId="55" applyFont="1" applyBorder="1" applyAlignment="1">
      <alignment horizontal="center" vertical="center"/>
      <protection/>
    </xf>
    <xf numFmtId="0" fontId="29" fillId="0" borderId="0" xfId="55" applyFont="1" applyBorder="1" applyAlignment="1">
      <alignment horizontal="center"/>
      <protection/>
    </xf>
    <xf numFmtId="0" fontId="18" fillId="0" borderId="0" xfId="55" applyBorder="1" applyAlignment="1">
      <alignment horizontal="center"/>
      <protection/>
    </xf>
    <xf numFmtId="0" fontId="18" fillId="0" borderId="0" xfId="55" applyFont="1" applyBorder="1">
      <alignment/>
      <protection/>
    </xf>
    <xf numFmtId="165" fontId="18" fillId="0" borderId="0" xfId="55" applyNumberFormat="1" applyBorder="1">
      <alignment/>
      <protection/>
    </xf>
    <xf numFmtId="0" fontId="18" fillId="0" borderId="13" xfId="55" applyBorder="1" applyProtection="1">
      <alignment/>
      <protection/>
    </xf>
    <xf numFmtId="0" fontId="18" fillId="0" borderId="11" xfId="55" applyBorder="1" applyProtection="1">
      <alignment/>
      <protection/>
    </xf>
    <xf numFmtId="0" fontId="29" fillId="0" borderId="14" xfId="55" applyFont="1" applyBorder="1" applyAlignment="1" applyProtection="1">
      <alignment horizontal="center" vertical="center"/>
      <protection/>
    </xf>
    <xf numFmtId="0" fontId="29" fillId="0" borderId="11" xfId="55" applyFont="1" applyBorder="1" applyAlignment="1" applyProtection="1">
      <alignment horizontal="center" vertical="center"/>
      <protection/>
    </xf>
    <xf numFmtId="0" fontId="30" fillId="0" borderId="14" xfId="55" applyFont="1" applyBorder="1" applyAlignment="1" applyProtection="1">
      <alignment horizontal="center"/>
      <protection/>
    </xf>
    <xf numFmtId="0" fontId="18" fillId="0" borderId="17" xfId="55" applyBorder="1" applyProtection="1">
      <alignment/>
      <protection/>
    </xf>
    <xf numFmtId="0" fontId="18" fillId="0" borderId="38" xfId="55" applyBorder="1" applyProtection="1">
      <alignment/>
      <protection/>
    </xf>
    <xf numFmtId="0" fontId="18" fillId="0" borderId="39" xfId="55" applyBorder="1" applyProtection="1">
      <alignment/>
      <protection/>
    </xf>
    <xf numFmtId="0" fontId="18" fillId="0" borderId="40" xfId="55" applyBorder="1" applyProtection="1">
      <alignment/>
      <protection locked="0"/>
    </xf>
    <xf numFmtId="0" fontId="18" fillId="0" borderId="39" xfId="55" applyBorder="1" applyProtection="1">
      <alignment/>
      <protection locked="0"/>
    </xf>
    <xf numFmtId="0" fontId="22" fillId="0" borderId="17" xfId="55" applyFont="1" applyBorder="1" applyAlignment="1" applyProtection="1" quotePrefix="1">
      <alignment horizontal="center"/>
      <protection/>
    </xf>
    <xf numFmtId="0" fontId="18" fillId="0" borderId="38" xfId="55" applyBorder="1" applyAlignment="1" applyProtection="1">
      <alignment horizontal="right"/>
      <protection/>
    </xf>
    <xf numFmtId="0" fontId="18" fillId="0" borderId="15" xfId="55" applyBorder="1" applyProtection="1">
      <alignment/>
      <protection/>
    </xf>
    <xf numFmtId="0" fontId="18" fillId="0" borderId="41" xfId="55" applyBorder="1" applyAlignment="1" applyProtection="1">
      <alignment horizontal="right"/>
      <protection/>
    </xf>
    <xf numFmtId="164" fontId="18" fillId="0" borderId="15" xfId="55" applyNumberFormat="1" applyBorder="1" applyProtection="1">
      <alignment/>
      <protection/>
    </xf>
    <xf numFmtId="164" fontId="18" fillId="0" borderId="42" xfId="55" applyNumberFormat="1" applyBorder="1" applyProtection="1">
      <alignment/>
      <protection locked="0"/>
    </xf>
    <xf numFmtId="164" fontId="18" fillId="0" borderId="15" xfId="55" applyNumberFormat="1" applyBorder="1" applyProtection="1">
      <alignment/>
      <protection locked="0"/>
    </xf>
    <xf numFmtId="0" fontId="30" fillId="0" borderId="17" xfId="55" applyFont="1" applyBorder="1" applyAlignment="1" applyProtection="1" quotePrefix="1">
      <alignment horizontal="center"/>
      <protection/>
    </xf>
    <xf numFmtId="0" fontId="30" fillId="0" borderId="17" xfId="55" applyFont="1" applyBorder="1" applyAlignment="1" applyProtection="1">
      <alignment horizontal="center"/>
      <protection/>
    </xf>
    <xf numFmtId="0" fontId="18" fillId="0" borderId="15" xfId="55" applyBorder="1" applyAlignment="1" applyProtection="1">
      <alignment horizontal="center"/>
      <protection/>
    </xf>
    <xf numFmtId="0" fontId="18" fillId="0" borderId="17" xfId="55" applyBorder="1" applyAlignment="1" applyProtection="1">
      <alignment horizontal="center"/>
      <protection/>
    </xf>
    <xf numFmtId="1" fontId="18" fillId="0" borderId="39" xfId="55" applyNumberFormat="1" applyBorder="1" applyProtection="1">
      <alignment/>
      <protection/>
    </xf>
    <xf numFmtId="0" fontId="18" fillId="0" borderId="0" xfId="55" applyBorder="1" applyAlignment="1" applyProtection="1">
      <alignment horizontal="center"/>
      <protection/>
    </xf>
    <xf numFmtId="0" fontId="18" fillId="0" borderId="0" xfId="55" applyBorder="1" applyAlignment="1" applyProtection="1">
      <alignment horizontal="right"/>
      <protection/>
    </xf>
    <xf numFmtId="164" fontId="18" fillId="0" borderId="0" xfId="55" applyNumberFormat="1" applyBorder="1" applyProtection="1">
      <alignment/>
      <protection/>
    </xf>
    <xf numFmtId="0" fontId="18" fillId="0" borderId="0" xfId="55" applyProtection="1">
      <alignment/>
      <protection locked="0"/>
    </xf>
    <xf numFmtId="0" fontId="18" fillId="0" borderId="0" xfId="55" applyBorder="1" applyProtection="1">
      <alignment/>
      <protection locked="0"/>
    </xf>
    <xf numFmtId="0" fontId="22" fillId="0" borderId="0" xfId="55" applyFont="1" applyProtection="1">
      <alignment/>
      <protection locked="0"/>
    </xf>
    <xf numFmtId="0" fontId="18" fillId="0" borderId="38" xfId="55" applyBorder="1" applyProtection="1">
      <alignment/>
      <protection locked="0"/>
    </xf>
    <xf numFmtId="0" fontId="18" fillId="0" borderId="13" xfId="55" applyBorder="1" applyProtection="1">
      <alignment/>
      <protection locked="0"/>
    </xf>
    <xf numFmtId="0" fontId="18" fillId="0" borderId="11" xfId="55" applyBorder="1" applyProtection="1">
      <alignment/>
      <protection locked="0"/>
    </xf>
    <xf numFmtId="0" fontId="30" fillId="0" borderId="14" xfId="55" applyFont="1" applyBorder="1" applyAlignment="1" applyProtection="1">
      <alignment horizontal="center" vertical="center"/>
      <protection locked="0"/>
    </xf>
    <xf numFmtId="0" fontId="30" fillId="0" borderId="11" xfId="55" applyFont="1" applyBorder="1" applyAlignment="1" applyProtection="1">
      <alignment horizontal="center" vertical="center"/>
      <protection locked="0"/>
    </xf>
    <xf numFmtId="0" fontId="30" fillId="0" borderId="11" xfId="55" applyFont="1" applyBorder="1" applyAlignment="1" applyProtection="1">
      <alignment horizontal="center" vertical="center" wrapText="1"/>
      <protection locked="0"/>
    </xf>
    <xf numFmtId="0" fontId="30" fillId="0" borderId="14" xfId="55" applyFont="1" applyBorder="1" applyAlignment="1" applyProtection="1">
      <alignment horizontal="center" vertical="center" wrapText="1"/>
      <protection locked="0"/>
    </xf>
    <xf numFmtId="0" fontId="30" fillId="0" borderId="12" xfId="55" applyFont="1" applyBorder="1" applyAlignment="1" applyProtection="1">
      <alignment horizontal="center" vertical="center"/>
      <protection locked="0"/>
    </xf>
    <xf numFmtId="0" fontId="30" fillId="0" borderId="14" xfId="55" applyFont="1" applyBorder="1" applyAlignment="1" applyProtection="1">
      <alignment horizontal="center"/>
      <protection locked="0"/>
    </xf>
    <xf numFmtId="0" fontId="30" fillId="0" borderId="11" xfId="55" applyFont="1" applyBorder="1" applyAlignment="1" applyProtection="1">
      <alignment horizontal="center"/>
      <protection locked="0"/>
    </xf>
    <xf numFmtId="0" fontId="18" fillId="0" borderId="17" xfId="55" applyBorder="1" applyProtection="1">
      <alignment/>
      <protection locked="0"/>
    </xf>
    <xf numFmtId="0" fontId="18" fillId="0" borderId="43" xfId="55" applyBorder="1" applyProtection="1">
      <alignment/>
      <protection locked="0"/>
    </xf>
    <xf numFmtId="0" fontId="22" fillId="0" borderId="17" xfId="55" applyFont="1" applyBorder="1" applyAlignment="1" applyProtection="1" quotePrefix="1">
      <alignment horizontal="center"/>
      <protection locked="0"/>
    </xf>
    <xf numFmtId="0" fontId="18" fillId="0" borderId="15" xfId="55" applyBorder="1" applyProtection="1">
      <alignment/>
      <protection locked="0"/>
    </xf>
    <xf numFmtId="164" fontId="18" fillId="0" borderId="41" xfId="55" applyNumberFormat="1" applyBorder="1" applyProtection="1">
      <alignment/>
      <protection locked="0"/>
    </xf>
    <xf numFmtId="164" fontId="18" fillId="0" borderId="44" xfId="55" applyNumberFormat="1" applyBorder="1" applyProtection="1">
      <alignment/>
      <protection locked="0"/>
    </xf>
    <xf numFmtId="0" fontId="30" fillId="0" borderId="17" xfId="55" applyFont="1" applyBorder="1" applyAlignment="1" applyProtection="1">
      <alignment horizontal="center"/>
      <protection locked="0"/>
    </xf>
    <xf numFmtId="0" fontId="18" fillId="0" borderId="15" xfId="55" applyBorder="1" applyAlignment="1" applyProtection="1">
      <alignment horizontal="center"/>
      <protection locked="0"/>
    </xf>
    <xf numFmtId="164" fontId="18" fillId="0" borderId="45" xfId="55" applyNumberFormat="1" applyBorder="1" applyProtection="1">
      <alignment/>
      <protection locked="0"/>
    </xf>
    <xf numFmtId="0" fontId="18" fillId="0" borderId="17" xfId="55" applyBorder="1" applyAlignment="1" applyProtection="1">
      <alignment horizontal="center"/>
      <protection locked="0"/>
    </xf>
    <xf numFmtId="1" fontId="18" fillId="0" borderId="38" xfId="55" applyNumberFormat="1" applyBorder="1" applyProtection="1">
      <alignment/>
      <protection locked="0"/>
    </xf>
    <xf numFmtId="1" fontId="18" fillId="0" borderId="39" xfId="55" applyNumberFormat="1" applyBorder="1" applyAlignment="1" applyProtection="1" quotePrefix="1">
      <alignment horizontal="right"/>
      <protection locked="0"/>
    </xf>
    <xf numFmtId="0" fontId="30" fillId="0" borderId="17" xfId="55" applyFont="1" applyBorder="1" applyAlignment="1" applyProtection="1" quotePrefix="1">
      <alignment horizontal="center"/>
      <protection locked="0"/>
    </xf>
    <xf numFmtId="0" fontId="18" fillId="0" borderId="38" xfId="55" applyFont="1" applyBorder="1" applyProtection="1">
      <alignment/>
      <protection locked="0"/>
    </xf>
    <xf numFmtId="0" fontId="18" fillId="0" borderId="46" xfId="55" applyBorder="1" applyProtection="1">
      <alignment/>
      <protection locked="0"/>
    </xf>
    <xf numFmtId="0" fontId="22" fillId="0" borderId="0" xfId="55" applyFont="1" applyAlignment="1" applyProtection="1" quotePrefix="1">
      <alignment horizontal="left"/>
      <protection locked="0"/>
    </xf>
    <xf numFmtId="0" fontId="18" fillId="0" borderId="41" xfId="55" applyBorder="1" applyProtection="1">
      <alignment/>
      <protection locked="0"/>
    </xf>
    <xf numFmtId="0" fontId="30" fillId="0" borderId="14" xfId="55" applyFont="1" applyBorder="1" applyAlignment="1" applyProtection="1" quotePrefix="1">
      <alignment horizontal="center" vertical="center"/>
      <protection locked="0"/>
    </xf>
    <xf numFmtId="0" fontId="30" fillId="0" borderId="12" xfId="55" applyFont="1" applyBorder="1" applyAlignment="1" applyProtection="1">
      <alignment horizontal="center"/>
      <protection locked="0"/>
    </xf>
    <xf numFmtId="0" fontId="22" fillId="0" borderId="17" xfId="55" applyFont="1" applyBorder="1" applyAlignment="1" applyProtection="1">
      <alignment horizontal="center"/>
      <protection locked="0"/>
    </xf>
    <xf numFmtId="0" fontId="30" fillId="0" borderId="10" xfId="55" applyFont="1" applyBorder="1" applyAlignment="1" applyProtection="1">
      <alignment horizontal="center" vertical="center"/>
      <protection locked="0"/>
    </xf>
    <xf numFmtId="0" fontId="18" fillId="0" borderId="20" xfId="55" applyFill="1" applyBorder="1" applyProtection="1">
      <alignment/>
      <protection locked="0"/>
    </xf>
    <xf numFmtId="0" fontId="18" fillId="33" borderId="47" xfId="55" applyFill="1" applyBorder="1" applyProtection="1">
      <alignment/>
      <protection locked="0"/>
    </xf>
    <xf numFmtId="0" fontId="18" fillId="33" borderId="38" xfId="55" applyFill="1" applyBorder="1" applyProtection="1">
      <alignment/>
      <protection locked="0"/>
    </xf>
    <xf numFmtId="0" fontId="18" fillId="33" borderId="39" xfId="55" applyFill="1" applyBorder="1" applyProtection="1">
      <alignment/>
      <protection locked="0"/>
    </xf>
    <xf numFmtId="0" fontId="18" fillId="33" borderId="40" xfId="55" applyFill="1" applyBorder="1" applyProtection="1">
      <alignment/>
      <protection locked="0"/>
    </xf>
    <xf numFmtId="0" fontId="18" fillId="33" borderId="43" xfId="55" applyFill="1" applyBorder="1" applyProtection="1">
      <alignment/>
      <protection locked="0"/>
    </xf>
    <xf numFmtId="0" fontId="18" fillId="0" borderId="0" xfId="55" applyBorder="1" applyAlignment="1" applyProtection="1">
      <alignment horizontal="center"/>
      <protection locked="0"/>
    </xf>
    <xf numFmtId="0" fontId="18" fillId="0" borderId="0" xfId="55" applyBorder="1" applyAlignment="1" applyProtection="1">
      <alignment horizontal="right"/>
      <protection locked="0"/>
    </xf>
    <xf numFmtId="164" fontId="18" fillId="0" borderId="0" xfId="55" applyNumberFormat="1" applyBorder="1" applyProtection="1">
      <alignment/>
      <protection locked="0"/>
    </xf>
    <xf numFmtId="164" fontId="18" fillId="0" borderId="15" xfId="55" applyNumberFormat="1" applyFont="1" applyBorder="1" applyProtection="1">
      <alignment/>
      <protection locked="0"/>
    </xf>
    <xf numFmtId="164" fontId="18" fillId="0" borderId="48" xfId="55" applyNumberFormat="1" applyBorder="1" applyProtection="1">
      <alignment/>
      <protection locked="0"/>
    </xf>
    <xf numFmtId="0" fontId="30" fillId="0" borderId="41" xfId="55" applyFont="1" applyBorder="1" applyAlignment="1" applyProtection="1">
      <alignment horizontal="center"/>
      <protection locked="0"/>
    </xf>
    <xf numFmtId="0" fontId="30" fillId="0" borderId="14" xfId="55" applyFont="1" applyBorder="1" applyAlignment="1" applyProtection="1">
      <alignment horizontal="center" vertical="distributed"/>
      <protection locked="0"/>
    </xf>
    <xf numFmtId="164" fontId="18" fillId="0" borderId="0" xfId="55" applyNumberFormat="1">
      <alignment/>
      <protection/>
    </xf>
    <xf numFmtId="164" fontId="31" fillId="0" borderId="15" xfId="55" applyNumberFormat="1" applyFont="1" applyBorder="1" applyProtection="1">
      <alignment/>
      <protection locked="0"/>
    </xf>
    <xf numFmtId="164" fontId="18" fillId="0" borderId="45" xfId="55" applyNumberFormat="1" applyBorder="1" applyAlignment="1" applyProtection="1">
      <alignment horizontal="center"/>
      <protection locked="0"/>
    </xf>
    <xf numFmtId="0" fontId="18" fillId="0" borderId="39" xfId="55" applyFont="1" applyBorder="1" applyProtection="1">
      <alignment/>
      <protection locked="0"/>
    </xf>
    <xf numFmtId="0" fontId="30" fillId="0" borderId="14" xfId="55" applyFont="1" applyBorder="1" applyAlignment="1" applyProtection="1" quotePrefix="1">
      <alignment horizontal="center"/>
      <protection locked="0"/>
    </xf>
    <xf numFmtId="0" fontId="18" fillId="0" borderId="39" xfId="55" applyBorder="1" applyAlignment="1" applyProtection="1" quotePrefix="1">
      <alignment horizontal="right"/>
      <protection locked="0"/>
    </xf>
    <xf numFmtId="0" fontId="18" fillId="0" borderId="17" xfId="55" applyBorder="1" applyAlignment="1" applyProtection="1">
      <alignment horizontal="right"/>
      <protection locked="0"/>
    </xf>
    <xf numFmtId="0" fontId="18" fillId="0" borderId="21" xfId="55" applyBorder="1" applyProtection="1">
      <alignment/>
      <protection locked="0"/>
    </xf>
    <xf numFmtId="0" fontId="18" fillId="0" borderId="0" xfId="55" applyBorder="1" applyProtection="1">
      <alignment/>
      <protection/>
    </xf>
    <xf numFmtId="0" fontId="23" fillId="0" borderId="14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18" fillId="0" borderId="17" xfId="55" applyBorder="1" applyAlignment="1">
      <alignment horizontal="right"/>
      <protection/>
    </xf>
    <xf numFmtId="0" fontId="18" fillId="0" borderId="15" xfId="55" applyBorder="1">
      <alignment/>
      <protection/>
    </xf>
    <xf numFmtId="0" fontId="18" fillId="0" borderId="19" xfId="55" applyBorder="1" applyAlignment="1">
      <alignment horizontal="right"/>
      <protection/>
    </xf>
    <xf numFmtId="0" fontId="18" fillId="0" borderId="18" xfId="55" applyBorder="1" applyAlignment="1">
      <alignment horizontal="right"/>
      <protection/>
    </xf>
    <xf numFmtId="0" fontId="24" fillId="0" borderId="17" xfId="55" applyFont="1" applyBorder="1" applyAlignment="1">
      <alignment horizontal="center"/>
      <protection/>
    </xf>
    <xf numFmtId="0" fontId="28" fillId="0" borderId="0" xfId="55" applyFont="1">
      <alignment/>
      <protection/>
    </xf>
    <xf numFmtId="0" fontId="22" fillId="0" borderId="0" xfId="55" applyFont="1">
      <alignment/>
      <protection/>
    </xf>
    <xf numFmtId="0" fontId="18" fillId="0" borderId="20" xfId="55" applyFill="1" applyBorder="1">
      <alignment/>
      <protection/>
    </xf>
    <xf numFmtId="0" fontId="22" fillId="0" borderId="14" xfId="55" applyFont="1" applyBorder="1" applyAlignment="1">
      <alignment horizontal="center"/>
      <protection/>
    </xf>
    <xf numFmtId="0" fontId="18" fillId="0" borderId="14" xfId="55" applyBorder="1" applyAlignment="1">
      <alignment horizontal="center"/>
      <protection/>
    </xf>
    <xf numFmtId="0" fontId="18" fillId="0" borderId="16" xfId="55" applyFont="1" applyBorder="1">
      <alignment/>
      <protection/>
    </xf>
    <xf numFmtId="1" fontId="0" fillId="0" borderId="0" xfId="60" applyNumberFormat="1" applyFont="1" applyAlignment="1">
      <alignment/>
    </xf>
    <xf numFmtId="0" fontId="18" fillId="0" borderId="19" xfId="55" applyBorder="1">
      <alignment/>
      <protection/>
    </xf>
    <xf numFmtId="0" fontId="22" fillId="0" borderId="15" xfId="55" applyFont="1" applyBorder="1" applyAlignment="1">
      <alignment horizontal="center"/>
      <protection/>
    </xf>
    <xf numFmtId="0" fontId="18" fillId="0" borderId="15" xfId="55" applyBorder="1" applyAlignment="1">
      <alignment horizontal="center"/>
      <protection/>
    </xf>
    <xf numFmtId="0" fontId="18" fillId="0" borderId="18" xfId="55" applyFont="1" applyBorder="1">
      <alignment/>
      <protection/>
    </xf>
    <xf numFmtId="0" fontId="18" fillId="0" borderId="49" xfId="55" applyBorder="1">
      <alignment/>
      <protection/>
    </xf>
    <xf numFmtId="0" fontId="25" fillId="0" borderId="14" xfId="55" applyFont="1" applyBorder="1" applyAlignment="1">
      <alignment horizontal="center"/>
      <protection/>
    </xf>
    <xf numFmtId="0" fontId="22" fillId="0" borderId="14" xfId="55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Percent 3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2" customWidth="1"/>
    <col min="2" max="2" width="10.7109375" style="2" customWidth="1"/>
    <col min="3" max="7" width="12.7109375" style="2" customWidth="1"/>
    <col min="8" max="16384" width="9.140625" style="2" customWidth="1"/>
  </cols>
  <sheetData>
    <row r="1" spans="1:7" ht="15.75" customHeight="1" thickBot="1">
      <c r="A1" s="1"/>
      <c r="C1" s="3" t="s">
        <v>0</v>
      </c>
      <c r="D1" s="4"/>
      <c r="E1" s="4"/>
      <c r="F1" s="5"/>
      <c r="G1" s="6" t="s">
        <v>1</v>
      </c>
    </row>
    <row r="2" spans="1:7" ht="15" customHeight="1" thickBot="1">
      <c r="A2" s="1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9"/>
    </row>
    <row r="3" spans="1:7" ht="14.25" customHeight="1">
      <c r="A3" s="6" t="s">
        <v>8</v>
      </c>
      <c r="B3" s="10">
        <v>2010</v>
      </c>
      <c r="C3" s="11">
        <f aca="true" t="shared" si="0" ref="C3:E4">SUM(C38+C73+C108+C143+C178+C213+C248+C283+C318+C353+C388+C423+C458)</f>
        <v>15787</v>
      </c>
      <c r="D3" s="11">
        <f t="shared" si="0"/>
        <v>15650</v>
      </c>
      <c r="E3" s="11">
        <f t="shared" si="0"/>
        <v>14972</v>
      </c>
      <c r="F3" s="11"/>
      <c r="G3" s="12">
        <f>SUM(C3:F3)</f>
        <v>46409</v>
      </c>
    </row>
    <row r="4" spans="1:7" ht="14.25" customHeight="1">
      <c r="A4" s="13"/>
      <c r="B4" s="14">
        <v>2009</v>
      </c>
      <c r="C4" s="15">
        <f t="shared" si="0"/>
        <v>16604</v>
      </c>
      <c r="D4" s="15">
        <f t="shared" si="0"/>
        <v>16261</v>
      </c>
      <c r="E4" s="15">
        <f t="shared" si="0"/>
        <v>17091</v>
      </c>
      <c r="F4" s="15"/>
      <c r="G4" s="15">
        <f>SUM(C4:F4)</f>
        <v>49956</v>
      </c>
    </row>
    <row r="5" spans="1:7" ht="14.25" customHeight="1">
      <c r="A5" s="13"/>
      <c r="B5" s="16" t="s">
        <v>9</v>
      </c>
      <c r="C5" s="15">
        <f>SUM(C3-C4)</f>
        <v>-817</v>
      </c>
      <c r="D5" s="15">
        <f>SUM(D3-D4)</f>
        <v>-611</v>
      </c>
      <c r="E5" s="15">
        <f>SUM(E3-E4)</f>
        <v>-2119</v>
      </c>
      <c r="F5" s="15"/>
      <c r="G5" s="17">
        <f>SUM(G3-G4)</f>
        <v>-3547</v>
      </c>
    </row>
    <row r="6" spans="1:7" ht="15" customHeight="1" thickBot="1">
      <c r="A6" s="9"/>
      <c r="B6" s="18" t="s">
        <v>10</v>
      </c>
      <c r="C6" s="19">
        <f>C5/C4</f>
        <v>-0.04920501084076126</v>
      </c>
      <c r="D6" s="19">
        <f>D5/D4</f>
        <v>-0.03757456490990714</v>
      </c>
      <c r="E6" s="19">
        <f>E5/E4</f>
        <v>-0.12398338306711135</v>
      </c>
      <c r="F6" s="19"/>
      <c r="G6" s="19">
        <f>G5/G4</f>
        <v>-0.0710024821843222</v>
      </c>
    </row>
    <row r="7" spans="1:7" ht="14.25" customHeight="1">
      <c r="A7" s="6" t="s">
        <v>11</v>
      </c>
      <c r="B7" s="10">
        <v>2010</v>
      </c>
      <c r="C7" s="11">
        <f aca="true" t="shared" si="1" ref="C7:E8">SUM(C42+C77+C112+C147+C182+C217+C252+C287+C322+C357+C392+C427+C462)</f>
        <v>221</v>
      </c>
      <c r="D7" s="11">
        <f t="shared" si="1"/>
        <v>245</v>
      </c>
      <c r="E7" s="11">
        <f t="shared" si="1"/>
        <v>251</v>
      </c>
      <c r="F7" s="11"/>
      <c r="G7" s="12">
        <f>SUM(C7:F7)</f>
        <v>717</v>
      </c>
    </row>
    <row r="8" spans="1:7" ht="14.25" customHeight="1">
      <c r="A8" s="13"/>
      <c r="B8" s="14">
        <v>2009</v>
      </c>
      <c r="C8" s="15">
        <f t="shared" si="1"/>
        <v>212</v>
      </c>
      <c r="D8" s="15">
        <f t="shared" si="1"/>
        <v>237</v>
      </c>
      <c r="E8" s="15">
        <f t="shared" si="1"/>
        <v>221</v>
      </c>
      <c r="F8" s="15"/>
      <c r="G8" s="15">
        <f>SUM(C8:F8)</f>
        <v>670</v>
      </c>
    </row>
    <row r="9" spans="1:7" ht="14.25" customHeight="1">
      <c r="A9" s="13"/>
      <c r="B9" s="20" t="s">
        <v>9</v>
      </c>
      <c r="C9" s="15">
        <f>SUM(C7-C8)</f>
        <v>9</v>
      </c>
      <c r="D9" s="15">
        <f>SUM(D7-D8)</f>
        <v>8</v>
      </c>
      <c r="E9" s="15">
        <f>SUM(E7-E8)</f>
        <v>30</v>
      </c>
      <c r="F9" s="15"/>
      <c r="G9" s="17">
        <f>SUM(G7-G8)</f>
        <v>47</v>
      </c>
    </row>
    <row r="10" spans="1:7" ht="15" customHeight="1" thickBot="1">
      <c r="A10" s="9"/>
      <c r="B10" s="18" t="s">
        <v>10</v>
      </c>
      <c r="C10" s="19">
        <f>C9/C8</f>
        <v>0.04245283018867924</v>
      </c>
      <c r="D10" s="19">
        <f>D9/D8</f>
        <v>0.03375527426160337</v>
      </c>
      <c r="E10" s="19">
        <f>E9/E8</f>
        <v>0.13574660633484162</v>
      </c>
      <c r="F10" s="19"/>
      <c r="G10" s="19">
        <f>G9/G8</f>
        <v>0.07014925373134329</v>
      </c>
    </row>
    <row r="11" spans="1:7" ht="14.25" customHeight="1">
      <c r="A11" s="6" t="s">
        <v>12</v>
      </c>
      <c r="B11" s="10">
        <v>2010</v>
      </c>
      <c r="C11" s="11">
        <f aca="true" t="shared" si="2" ref="C11:E12">SUM(C46+C81+C116+C151+C186+C221+C256+C291+C326+C361+C396+C431+C466)</f>
        <v>11</v>
      </c>
      <c r="D11" s="11">
        <f t="shared" si="2"/>
        <v>11</v>
      </c>
      <c r="E11" s="11">
        <f t="shared" si="2"/>
        <v>8</v>
      </c>
      <c r="F11" s="11"/>
      <c r="G11" s="11">
        <f>SUM(C11:F11)</f>
        <v>30</v>
      </c>
    </row>
    <row r="12" spans="1:7" ht="14.25" customHeight="1">
      <c r="A12" s="13"/>
      <c r="B12" s="14">
        <v>2009</v>
      </c>
      <c r="C12" s="15">
        <f t="shared" si="2"/>
        <v>19</v>
      </c>
      <c r="D12" s="15">
        <f t="shared" si="2"/>
        <v>16</v>
      </c>
      <c r="E12" s="15">
        <f t="shared" si="2"/>
        <v>20</v>
      </c>
      <c r="F12" s="15"/>
      <c r="G12" s="15">
        <f>SUM(C12:F12)</f>
        <v>55</v>
      </c>
    </row>
    <row r="13" spans="1:7" ht="14.25" customHeight="1">
      <c r="A13" s="13"/>
      <c r="B13" s="20" t="s">
        <v>9</v>
      </c>
      <c r="C13" s="15">
        <f>SUM(C11-C12)</f>
        <v>-8</v>
      </c>
      <c r="D13" s="15">
        <f>SUM(D11-D12)</f>
        <v>-5</v>
      </c>
      <c r="E13" s="15">
        <f>SUM(E11-E12)</f>
        <v>-12</v>
      </c>
      <c r="F13" s="15"/>
      <c r="G13" s="17">
        <f>SUM(G11-G12)</f>
        <v>-25</v>
      </c>
    </row>
    <row r="14" spans="1:7" ht="15" customHeight="1" thickBot="1">
      <c r="A14" s="9"/>
      <c r="B14" s="18" t="s">
        <v>10</v>
      </c>
      <c r="C14" s="19">
        <f>C13/C12</f>
        <v>-0.42105263157894735</v>
      </c>
      <c r="D14" s="19">
        <f>D13/D12</f>
        <v>-0.3125</v>
      </c>
      <c r="E14" s="19">
        <f>E13/E12</f>
        <v>-0.6</v>
      </c>
      <c r="F14" s="19"/>
      <c r="G14" s="19">
        <f>G13/G12</f>
        <v>-0.45454545454545453</v>
      </c>
    </row>
    <row r="15" spans="1:7" ht="14.25" customHeight="1">
      <c r="A15" s="6" t="s">
        <v>13</v>
      </c>
      <c r="B15" s="10">
        <v>2010</v>
      </c>
      <c r="C15" s="11">
        <f aca="true" t="shared" si="3" ref="C15:E16">SUM(C50+C85+C120+C155+C190+C225+C260+C295+C330+C365+C400+C435+C470)</f>
        <v>1697</v>
      </c>
      <c r="D15" s="11">
        <f t="shared" si="3"/>
        <v>1596</v>
      </c>
      <c r="E15" s="11">
        <f t="shared" si="3"/>
        <v>1655</v>
      </c>
      <c r="F15" s="11"/>
      <c r="G15" s="11">
        <f>SUM(C15:F15)</f>
        <v>4948</v>
      </c>
    </row>
    <row r="16" spans="1:7" ht="14.25" customHeight="1">
      <c r="A16" s="13"/>
      <c r="B16" s="14">
        <v>2009</v>
      </c>
      <c r="C16" s="15">
        <f t="shared" si="3"/>
        <v>1512</v>
      </c>
      <c r="D16" s="15">
        <f t="shared" si="3"/>
        <v>1363</v>
      </c>
      <c r="E16" s="15">
        <f t="shared" si="3"/>
        <v>1577</v>
      </c>
      <c r="F16" s="15"/>
      <c r="G16" s="15">
        <f>SUM(C16:F16)</f>
        <v>4452</v>
      </c>
    </row>
    <row r="17" spans="1:7" ht="14.25" customHeight="1">
      <c r="A17" s="13"/>
      <c r="B17" s="20" t="s">
        <v>9</v>
      </c>
      <c r="C17" s="15">
        <f>SUM(C15-C16)</f>
        <v>185</v>
      </c>
      <c r="D17" s="15">
        <f>SUM(D15-D16)</f>
        <v>233</v>
      </c>
      <c r="E17" s="15">
        <f>SUM(E15-E16)</f>
        <v>78</v>
      </c>
      <c r="F17" s="15"/>
      <c r="G17" s="17">
        <f>SUM(G15-G16)</f>
        <v>496</v>
      </c>
    </row>
    <row r="18" spans="1:7" ht="15" customHeight="1" thickBot="1">
      <c r="A18" s="9"/>
      <c r="B18" s="18" t="s">
        <v>10</v>
      </c>
      <c r="C18" s="19">
        <f>C17/C16</f>
        <v>0.12235449735449735</v>
      </c>
      <c r="D18" s="19">
        <f>D17/D16</f>
        <v>0.17094644167278064</v>
      </c>
      <c r="E18" s="19">
        <f>E17/E16</f>
        <v>0.04946100190234623</v>
      </c>
      <c r="F18" s="19"/>
      <c r="G18" s="19">
        <f>G17/G16</f>
        <v>0.11141060197663971</v>
      </c>
    </row>
    <row r="19" spans="1:7" ht="14.25" customHeight="1">
      <c r="A19" s="6" t="s">
        <v>14</v>
      </c>
      <c r="B19" s="10">
        <v>2010</v>
      </c>
      <c r="C19" s="11">
        <f aca="true" t="shared" si="4" ref="C19:E20">SUM(C54+C89+C124+C159+C194+C229+C264+C299+C334+C369+C404+C439+C474)</f>
        <v>714</v>
      </c>
      <c r="D19" s="11">
        <f t="shared" si="4"/>
        <v>689</v>
      </c>
      <c r="E19" s="11">
        <f t="shared" si="4"/>
        <v>681</v>
      </c>
      <c r="F19" s="11"/>
      <c r="G19" s="11">
        <f>SUM(C19:F19)</f>
        <v>2084</v>
      </c>
    </row>
    <row r="20" spans="1:7" ht="14.25" customHeight="1">
      <c r="A20" s="13"/>
      <c r="B20" s="14">
        <v>2009</v>
      </c>
      <c r="C20" s="15">
        <f t="shared" si="4"/>
        <v>840</v>
      </c>
      <c r="D20" s="15">
        <f t="shared" si="4"/>
        <v>880</v>
      </c>
      <c r="E20" s="15">
        <f t="shared" si="4"/>
        <v>869</v>
      </c>
      <c r="F20" s="15"/>
      <c r="G20" s="15">
        <f>SUM(C20:F20)</f>
        <v>2589</v>
      </c>
    </row>
    <row r="21" spans="1:7" ht="14.25" customHeight="1">
      <c r="A21" s="13"/>
      <c r="B21" s="20" t="s">
        <v>9</v>
      </c>
      <c r="C21" s="15">
        <f>SUM(C19-C20)</f>
        <v>-126</v>
      </c>
      <c r="D21" s="15">
        <f>SUM(D19-D20)</f>
        <v>-191</v>
      </c>
      <c r="E21" s="15">
        <f>SUM(E19-E20)</f>
        <v>-188</v>
      </c>
      <c r="F21" s="15"/>
      <c r="G21" s="17">
        <f>SUM(G19-G20)</f>
        <v>-505</v>
      </c>
    </row>
    <row r="22" spans="1:22" ht="15" customHeight="1" thickBot="1">
      <c r="A22" s="9"/>
      <c r="B22" s="18" t="s">
        <v>10</v>
      </c>
      <c r="C22" s="19">
        <f>C21/C20</f>
        <v>-0.15</v>
      </c>
      <c r="D22" s="19">
        <f>D21/D20</f>
        <v>-0.21704545454545454</v>
      </c>
      <c r="E22" s="19">
        <f>E21/E20</f>
        <v>-0.21634062140391255</v>
      </c>
      <c r="F22" s="19"/>
      <c r="G22" s="19">
        <f>G21/G20</f>
        <v>-0.19505600617999228</v>
      </c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 t="s">
        <v>15</v>
      </c>
      <c r="U22" s="22" t="s">
        <v>16</v>
      </c>
      <c r="V22" s="22"/>
    </row>
    <row r="23" spans="1:7" ht="14.25" customHeight="1">
      <c r="A23" s="6" t="s">
        <v>17</v>
      </c>
      <c r="B23" s="10">
        <v>2010</v>
      </c>
      <c r="C23" s="11">
        <f aca="true" t="shared" si="5" ref="C23:E24">SUM(C58+C93+C128+C163+C198+C233+C268+C303+C338+C373+C408+C443+C478)</f>
        <v>4557</v>
      </c>
      <c r="D23" s="11">
        <f t="shared" si="5"/>
        <v>4324</v>
      </c>
      <c r="E23" s="11">
        <f t="shared" si="5"/>
        <v>4324</v>
      </c>
      <c r="F23" s="11"/>
      <c r="G23" s="11">
        <f>SUM(C23:F23)</f>
        <v>13205</v>
      </c>
    </row>
    <row r="24" spans="1:7" ht="14.25" customHeight="1">
      <c r="A24" s="13"/>
      <c r="B24" s="14">
        <v>2009</v>
      </c>
      <c r="C24" s="15">
        <f t="shared" si="5"/>
        <v>4678</v>
      </c>
      <c r="D24" s="15">
        <f t="shared" si="5"/>
        <v>4466</v>
      </c>
      <c r="E24" s="15">
        <f t="shared" si="5"/>
        <v>4508</v>
      </c>
      <c r="F24" s="15"/>
      <c r="G24" s="15">
        <f>SUM(C24:F24)</f>
        <v>13652</v>
      </c>
    </row>
    <row r="25" spans="1:7" ht="14.25" customHeight="1">
      <c r="A25" s="13"/>
      <c r="B25" s="20" t="s">
        <v>9</v>
      </c>
      <c r="C25" s="15">
        <f>SUM(C23-C24)</f>
        <v>-121</v>
      </c>
      <c r="D25" s="15">
        <f>SUM(D23-D24)</f>
        <v>-142</v>
      </c>
      <c r="E25" s="15">
        <f>SUM(E23-E24)</f>
        <v>-184</v>
      </c>
      <c r="F25" s="15"/>
      <c r="G25" s="17">
        <f>SUM(G23-G24)</f>
        <v>-447</v>
      </c>
    </row>
    <row r="26" spans="1:7" ht="15" customHeight="1" thickBot="1">
      <c r="A26" s="9"/>
      <c r="B26" s="18" t="s">
        <v>10</v>
      </c>
      <c r="C26" s="19">
        <f>C25/C24</f>
        <v>-0.02586575459598119</v>
      </c>
      <c r="D26" s="19">
        <f>D25/D24</f>
        <v>-0.03179579041648007</v>
      </c>
      <c r="E26" s="19">
        <f>E25/E24</f>
        <v>-0.04081632653061224</v>
      </c>
      <c r="F26" s="19"/>
      <c r="G26" s="19">
        <f>G25/G24</f>
        <v>-0.03274245531790214</v>
      </c>
    </row>
    <row r="27" spans="1:7" ht="14.25" customHeight="1">
      <c r="A27" s="6" t="s">
        <v>18</v>
      </c>
      <c r="B27" s="10">
        <v>2010</v>
      </c>
      <c r="C27" s="11">
        <f aca="true" t="shared" si="6" ref="C27:E28">SUM(C62+C97+C132+C167+C202+C237+C272+C307+C342+C377+C412+C447+C482)</f>
        <v>6915</v>
      </c>
      <c r="D27" s="11">
        <f t="shared" si="6"/>
        <v>7052</v>
      </c>
      <c r="E27" s="11">
        <f t="shared" si="6"/>
        <v>6350</v>
      </c>
      <c r="F27" s="11"/>
      <c r="G27" s="11">
        <f>SUM(C27:F27)</f>
        <v>20317</v>
      </c>
    </row>
    <row r="28" spans="1:7" ht="14.25" customHeight="1">
      <c r="A28" s="13"/>
      <c r="B28" s="14">
        <v>2009</v>
      </c>
      <c r="C28" s="15">
        <f t="shared" si="6"/>
        <v>7694</v>
      </c>
      <c r="D28" s="15">
        <f t="shared" si="6"/>
        <v>7575</v>
      </c>
      <c r="E28" s="15">
        <f t="shared" si="6"/>
        <v>8073</v>
      </c>
      <c r="F28" s="15"/>
      <c r="G28" s="15">
        <f>SUM(C28:F28)</f>
        <v>23342</v>
      </c>
    </row>
    <row r="29" spans="1:7" ht="14.25" customHeight="1">
      <c r="A29" s="13"/>
      <c r="B29" s="20" t="s">
        <v>9</v>
      </c>
      <c r="C29" s="15">
        <f>SUM(C27-C28)</f>
        <v>-779</v>
      </c>
      <c r="D29" s="15">
        <f>SUM(D27-D28)</f>
        <v>-523</v>
      </c>
      <c r="E29" s="15">
        <f>SUM(E27-E28)</f>
        <v>-1723</v>
      </c>
      <c r="F29" s="15"/>
      <c r="G29" s="17">
        <f>SUM(G27-G28)</f>
        <v>-3025</v>
      </c>
    </row>
    <row r="30" spans="1:7" ht="15" customHeight="1" thickBot="1">
      <c r="A30" s="9"/>
      <c r="B30" s="18" t="s">
        <v>10</v>
      </c>
      <c r="C30" s="19">
        <f>C29/C28</f>
        <v>-0.10124772550038992</v>
      </c>
      <c r="D30" s="19">
        <f>D29/D28</f>
        <v>-0.06904290429042904</v>
      </c>
      <c r="E30" s="19">
        <f>E29/E28</f>
        <v>-0.2134274742970395</v>
      </c>
      <c r="F30" s="19"/>
      <c r="G30" s="19">
        <f>G29/G28</f>
        <v>-0.12959472196041472</v>
      </c>
    </row>
    <row r="31" spans="1:7" ht="14.25" customHeight="1">
      <c r="A31" s="6" t="s">
        <v>19</v>
      </c>
      <c r="B31" s="10">
        <v>2010</v>
      </c>
      <c r="C31" s="11">
        <f aca="true" t="shared" si="7" ref="C31:E32">SUM(C66+C101+C136+C171+C206+C241+C276+C311+C346+C381+C416+C451+C486)</f>
        <v>1672</v>
      </c>
      <c r="D31" s="11">
        <f t="shared" si="7"/>
        <v>1733</v>
      </c>
      <c r="E31" s="11">
        <f t="shared" si="7"/>
        <v>1703</v>
      </c>
      <c r="F31" s="11"/>
      <c r="G31" s="11">
        <f>SUM(C31:F31)</f>
        <v>5108</v>
      </c>
    </row>
    <row r="32" spans="1:7" ht="14.25" customHeight="1">
      <c r="A32" s="13"/>
      <c r="B32" s="14">
        <v>2009</v>
      </c>
      <c r="C32" s="15">
        <f t="shared" si="7"/>
        <v>1649</v>
      </c>
      <c r="D32" s="15">
        <f t="shared" si="7"/>
        <v>1724</v>
      </c>
      <c r="E32" s="15">
        <f t="shared" si="7"/>
        <v>1823</v>
      </c>
      <c r="F32" s="15"/>
      <c r="G32" s="15">
        <f>SUM(C32:F32)</f>
        <v>5196</v>
      </c>
    </row>
    <row r="33" spans="1:7" ht="14.25" customHeight="1">
      <c r="A33" s="13"/>
      <c r="B33" s="20" t="s">
        <v>9</v>
      </c>
      <c r="C33" s="15">
        <f>SUM(C31-C32)</f>
        <v>23</v>
      </c>
      <c r="D33" s="15">
        <f>SUM(D31-D32)</f>
        <v>9</v>
      </c>
      <c r="E33" s="15">
        <f>SUM(E31-E32)</f>
        <v>-120</v>
      </c>
      <c r="F33" s="15"/>
      <c r="G33" s="17">
        <f>SUM(G31-G32)</f>
        <v>-88</v>
      </c>
    </row>
    <row r="34" spans="1:7" ht="15" customHeight="1" thickBot="1">
      <c r="A34" s="9"/>
      <c r="B34" s="18" t="s">
        <v>10</v>
      </c>
      <c r="C34" s="19">
        <f>C33/C32</f>
        <v>0.013947847180109158</v>
      </c>
      <c r="D34" s="19">
        <f>D33/D32</f>
        <v>0.005220417633410673</v>
      </c>
      <c r="E34" s="19">
        <f>E33/E32</f>
        <v>-0.06582556226001098</v>
      </c>
      <c r="F34" s="19"/>
      <c r="G34" s="19">
        <f>G33/G32</f>
        <v>-0.016936104695919937</v>
      </c>
    </row>
    <row r="35" ht="13.5" thickBot="1">
      <c r="G35" s="23"/>
    </row>
    <row r="36" spans="1:7" ht="15.75" thickBot="1">
      <c r="A36" s="1"/>
      <c r="C36" s="3" t="s">
        <v>0</v>
      </c>
      <c r="D36" s="4"/>
      <c r="E36" s="4"/>
      <c r="F36" s="5"/>
      <c r="G36" s="24" t="s">
        <v>1</v>
      </c>
    </row>
    <row r="37" spans="1:7" ht="15.75" thickBot="1">
      <c r="A37" s="1" t="s">
        <v>20</v>
      </c>
      <c r="B37" s="7" t="s">
        <v>3</v>
      </c>
      <c r="C37" s="8" t="s">
        <v>4</v>
      </c>
      <c r="D37" s="8" t="s">
        <v>5</v>
      </c>
      <c r="E37" s="8" t="s">
        <v>6</v>
      </c>
      <c r="F37" s="8" t="s">
        <v>7</v>
      </c>
      <c r="G37" s="25"/>
    </row>
    <row r="38" spans="1:7" ht="14.25">
      <c r="A38" s="6" t="s">
        <v>8</v>
      </c>
      <c r="B38" s="10">
        <v>2010</v>
      </c>
      <c r="C38" s="11">
        <f aca="true" t="shared" si="8" ref="C38:E39">SUM(C42+C46+C50+C54+C58+C62+C66)</f>
        <v>2726</v>
      </c>
      <c r="D38" s="11">
        <f t="shared" si="8"/>
        <v>2628</v>
      </c>
      <c r="E38" s="11">
        <f t="shared" si="8"/>
        <v>2103</v>
      </c>
      <c r="F38" s="11"/>
      <c r="G38" s="12">
        <f>SUM(C38:F38)</f>
        <v>7457</v>
      </c>
    </row>
    <row r="39" spans="1:7" ht="14.25">
      <c r="A39" s="13"/>
      <c r="B39" s="14">
        <v>2009</v>
      </c>
      <c r="C39" s="26">
        <f t="shared" si="8"/>
        <v>2996</v>
      </c>
      <c r="D39" s="26">
        <f t="shared" si="8"/>
        <v>2860</v>
      </c>
      <c r="E39" s="26">
        <f t="shared" si="8"/>
        <v>2906</v>
      </c>
      <c r="F39" s="26"/>
      <c r="G39" s="15">
        <f>SUM(C39:F39)</f>
        <v>8762</v>
      </c>
    </row>
    <row r="40" spans="1:7" ht="14.25">
      <c r="A40" s="13"/>
      <c r="B40" s="16" t="s">
        <v>9</v>
      </c>
      <c r="C40" s="17">
        <f>SUM(C38-C39)</f>
        <v>-270</v>
      </c>
      <c r="D40" s="17">
        <f>SUM(D38-D39)</f>
        <v>-232</v>
      </c>
      <c r="E40" s="17">
        <f>SUM(E38-E39)</f>
        <v>-803</v>
      </c>
      <c r="F40" s="17"/>
      <c r="G40" s="17">
        <f>SUM(G38-G39)</f>
        <v>-1305</v>
      </c>
    </row>
    <row r="41" spans="1:7" ht="15" thickBot="1">
      <c r="A41" s="9"/>
      <c r="B41" s="18" t="s">
        <v>10</v>
      </c>
      <c r="C41" s="19">
        <f>C40/C39</f>
        <v>-0.09012016021361816</v>
      </c>
      <c r="D41" s="19">
        <f>D40/D39</f>
        <v>-0.08111888111888112</v>
      </c>
      <c r="E41" s="19">
        <f>E40/E39</f>
        <v>-0.27632484514796973</v>
      </c>
      <c r="F41" s="19"/>
      <c r="G41" s="19">
        <f>G40/G39</f>
        <v>-0.14893859849349464</v>
      </c>
    </row>
    <row r="42" spans="1:7" ht="14.25">
      <c r="A42" s="6" t="s">
        <v>11</v>
      </c>
      <c r="B42" s="10">
        <v>2010</v>
      </c>
      <c r="C42" s="12">
        <v>41</v>
      </c>
      <c r="D42" s="12">
        <v>62</v>
      </c>
      <c r="E42" s="12">
        <v>55</v>
      </c>
      <c r="F42" s="12"/>
      <c r="G42" s="12">
        <f>SUM(C42:F42)</f>
        <v>158</v>
      </c>
    </row>
    <row r="43" spans="1:7" ht="14.25">
      <c r="A43" s="13"/>
      <c r="B43" s="14">
        <v>2009</v>
      </c>
      <c r="C43" s="15">
        <v>47</v>
      </c>
      <c r="D43" s="15">
        <v>44</v>
      </c>
      <c r="E43" s="15">
        <v>56</v>
      </c>
      <c r="F43" s="15"/>
      <c r="G43" s="15">
        <f>SUM(C43:F43)</f>
        <v>147</v>
      </c>
    </row>
    <row r="44" spans="1:7" ht="14.25">
      <c r="A44" s="13"/>
      <c r="B44" s="20" t="s">
        <v>9</v>
      </c>
      <c r="C44" s="17">
        <f>SUM(C42-C43)</f>
        <v>-6</v>
      </c>
      <c r="D44" s="17">
        <f>SUM(D42-D43)</f>
        <v>18</v>
      </c>
      <c r="E44" s="17">
        <f>SUM(E42-E43)</f>
        <v>-1</v>
      </c>
      <c r="F44" s="17"/>
      <c r="G44" s="17">
        <f>SUM(G42-G43)</f>
        <v>11</v>
      </c>
    </row>
    <row r="45" spans="1:7" ht="15" thickBot="1">
      <c r="A45" s="9"/>
      <c r="B45" s="18" t="s">
        <v>10</v>
      </c>
      <c r="C45" s="19">
        <f>C44/C43</f>
        <v>-0.1276595744680851</v>
      </c>
      <c r="D45" s="19">
        <f>D44/D43</f>
        <v>0.4090909090909091</v>
      </c>
      <c r="E45" s="19">
        <f>E44/E43</f>
        <v>-0.017857142857142856</v>
      </c>
      <c r="F45" s="19"/>
      <c r="G45" s="19">
        <f>G44/G43</f>
        <v>0.07482993197278912</v>
      </c>
    </row>
    <row r="46" spans="1:7" ht="14.25">
      <c r="A46" s="6" t="s">
        <v>12</v>
      </c>
      <c r="B46" s="10">
        <v>2010</v>
      </c>
      <c r="C46" s="11">
        <v>1</v>
      </c>
      <c r="D46" s="11">
        <v>1</v>
      </c>
      <c r="E46" s="11">
        <v>0</v>
      </c>
      <c r="F46" s="11"/>
      <c r="G46" s="11">
        <f>SUM(C46:F46)</f>
        <v>2</v>
      </c>
    </row>
    <row r="47" spans="1:7" ht="14.25">
      <c r="A47" s="13"/>
      <c r="B47" s="14">
        <v>2009</v>
      </c>
      <c r="C47" s="15">
        <v>2</v>
      </c>
      <c r="D47" s="15">
        <v>2</v>
      </c>
      <c r="E47" s="15">
        <v>4</v>
      </c>
      <c r="F47" s="15"/>
      <c r="G47" s="15">
        <f>SUM(C47:F47)</f>
        <v>8</v>
      </c>
    </row>
    <row r="48" spans="1:7" ht="14.25">
      <c r="A48" s="13"/>
      <c r="B48" s="20" t="s">
        <v>9</v>
      </c>
      <c r="C48" s="17">
        <f>SUM(C46-C47)</f>
        <v>-1</v>
      </c>
      <c r="D48" s="17">
        <f>SUM(D46-D47)</f>
        <v>-1</v>
      </c>
      <c r="E48" s="17">
        <f>SUM(E46-E47)</f>
        <v>-4</v>
      </c>
      <c r="F48" s="17"/>
      <c r="G48" s="17">
        <f>SUM(G46-G47)</f>
        <v>-6</v>
      </c>
    </row>
    <row r="49" spans="1:7" ht="15" thickBot="1">
      <c r="A49" s="9"/>
      <c r="B49" s="18" t="s">
        <v>10</v>
      </c>
      <c r="C49" s="19">
        <f>C48/C47</f>
        <v>-0.5</v>
      </c>
      <c r="D49" s="19">
        <f>D48/D47</f>
        <v>-0.5</v>
      </c>
      <c r="E49" s="19">
        <f>E48/E47</f>
        <v>-1</v>
      </c>
      <c r="F49" s="19"/>
      <c r="G49" s="19">
        <f>G48/G47</f>
        <v>-0.75</v>
      </c>
    </row>
    <row r="50" spans="1:7" ht="14.25">
      <c r="A50" s="6" t="s">
        <v>13</v>
      </c>
      <c r="B50" s="10">
        <v>2010</v>
      </c>
      <c r="C50" s="11">
        <v>403</v>
      </c>
      <c r="D50" s="11">
        <v>418</v>
      </c>
      <c r="E50" s="11">
        <v>328</v>
      </c>
      <c r="F50" s="11"/>
      <c r="G50" s="11">
        <f>SUM(C50:F50)</f>
        <v>1149</v>
      </c>
    </row>
    <row r="51" spans="1:7" ht="14.25">
      <c r="A51" s="13"/>
      <c r="B51" s="14">
        <v>2009</v>
      </c>
      <c r="C51" s="15">
        <v>345</v>
      </c>
      <c r="D51" s="15">
        <v>302</v>
      </c>
      <c r="E51" s="15">
        <v>340</v>
      </c>
      <c r="F51" s="15"/>
      <c r="G51" s="15">
        <f>SUM(C51:F51)</f>
        <v>987</v>
      </c>
    </row>
    <row r="52" spans="1:7" ht="14.25">
      <c r="A52" s="13"/>
      <c r="B52" s="20" t="s">
        <v>9</v>
      </c>
      <c r="C52" s="17">
        <f>SUM(C50-C51)</f>
        <v>58</v>
      </c>
      <c r="D52" s="17">
        <f>SUM(D50-D51)</f>
        <v>116</v>
      </c>
      <c r="E52" s="17">
        <f>SUM(E50-E51)</f>
        <v>-12</v>
      </c>
      <c r="F52" s="17"/>
      <c r="G52" s="17">
        <f>SUM(G50-G51)</f>
        <v>162</v>
      </c>
    </row>
    <row r="53" spans="1:7" ht="15" thickBot="1">
      <c r="A53" s="9"/>
      <c r="B53" s="18" t="s">
        <v>10</v>
      </c>
      <c r="C53" s="19">
        <f>C52/C51</f>
        <v>0.1681159420289855</v>
      </c>
      <c r="D53" s="19">
        <f>D52/D51</f>
        <v>0.3841059602649007</v>
      </c>
      <c r="E53" s="19">
        <f>E52/E51</f>
        <v>-0.03529411764705882</v>
      </c>
      <c r="F53" s="19"/>
      <c r="G53" s="19">
        <f>G52/G51</f>
        <v>0.1641337386018237</v>
      </c>
    </row>
    <row r="54" spans="1:7" ht="14.25">
      <c r="A54" s="6" t="s">
        <v>14</v>
      </c>
      <c r="B54" s="10">
        <v>2010</v>
      </c>
      <c r="C54" s="11">
        <v>86</v>
      </c>
      <c r="D54" s="11">
        <v>79</v>
      </c>
      <c r="E54" s="11">
        <v>76</v>
      </c>
      <c r="F54" s="11"/>
      <c r="G54" s="11">
        <f>SUM(C54:F54)</f>
        <v>241</v>
      </c>
    </row>
    <row r="55" spans="1:7" ht="14.25">
      <c r="A55" s="13"/>
      <c r="B55" s="14">
        <v>2009</v>
      </c>
      <c r="C55" s="15">
        <v>119</v>
      </c>
      <c r="D55" s="15">
        <v>124</v>
      </c>
      <c r="E55" s="15">
        <v>105</v>
      </c>
      <c r="F55" s="15"/>
      <c r="G55" s="15">
        <f>SUM(C55:F55)</f>
        <v>348</v>
      </c>
    </row>
    <row r="56" spans="1:7" ht="14.25">
      <c r="A56" s="13"/>
      <c r="B56" s="20" t="s">
        <v>9</v>
      </c>
      <c r="C56" s="17">
        <f>SUM(C54-C55)</f>
        <v>-33</v>
      </c>
      <c r="D56" s="17">
        <f>SUM(D54-D55)</f>
        <v>-45</v>
      </c>
      <c r="E56" s="17">
        <f>SUM(E54-E55)</f>
        <v>-29</v>
      </c>
      <c r="F56" s="17"/>
      <c r="G56" s="17">
        <f>SUM(G54-G55)</f>
        <v>-107</v>
      </c>
    </row>
    <row r="57" spans="1:7" ht="15" thickBot="1">
      <c r="A57" s="9"/>
      <c r="B57" s="18" t="s">
        <v>10</v>
      </c>
      <c r="C57" s="19">
        <f>C56/C55</f>
        <v>-0.2773109243697479</v>
      </c>
      <c r="D57" s="19">
        <f>D56/D55</f>
        <v>-0.3629032258064516</v>
      </c>
      <c r="E57" s="19">
        <f>E56/E55</f>
        <v>-0.2761904761904762</v>
      </c>
      <c r="F57" s="19"/>
      <c r="G57" s="19">
        <f>G56/G55</f>
        <v>-0.3074712643678161</v>
      </c>
    </row>
    <row r="58" spans="1:7" ht="14.25">
      <c r="A58" s="6" t="s">
        <v>17</v>
      </c>
      <c r="B58" s="10">
        <v>2010</v>
      </c>
      <c r="C58" s="11">
        <v>421</v>
      </c>
      <c r="D58" s="11">
        <v>385</v>
      </c>
      <c r="E58" s="11">
        <v>315</v>
      </c>
      <c r="F58" s="11"/>
      <c r="G58" s="11">
        <f>SUM(C58:F58)</f>
        <v>1121</v>
      </c>
    </row>
    <row r="59" spans="1:7" ht="14.25">
      <c r="A59" s="13"/>
      <c r="B59" s="14">
        <v>2009</v>
      </c>
      <c r="C59" s="15">
        <v>536</v>
      </c>
      <c r="D59" s="15">
        <v>444</v>
      </c>
      <c r="E59" s="15">
        <v>398</v>
      </c>
      <c r="F59" s="15"/>
      <c r="G59" s="15">
        <f>SUM(C59:F59)</f>
        <v>1378</v>
      </c>
    </row>
    <row r="60" spans="1:7" ht="14.25">
      <c r="A60" s="13"/>
      <c r="B60" s="20" t="s">
        <v>9</v>
      </c>
      <c r="C60" s="17">
        <f>SUM(C58-C59)</f>
        <v>-115</v>
      </c>
      <c r="D60" s="17">
        <f>SUM(D58-D59)</f>
        <v>-59</v>
      </c>
      <c r="E60" s="17">
        <f>SUM(E58-E59)</f>
        <v>-83</v>
      </c>
      <c r="F60" s="17"/>
      <c r="G60" s="17">
        <f>SUM(G58-G59)</f>
        <v>-257</v>
      </c>
    </row>
    <row r="61" spans="1:7" ht="15" thickBot="1">
      <c r="A61" s="9"/>
      <c r="B61" s="18" t="s">
        <v>10</v>
      </c>
      <c r="C61" s="19">
        <f>C60/C59</f>
        <v>-0.21455223880597016</v>
      </c>
      <c r="D61" s="19">
        <f>D60/D59</f>
        <v>-0.13288288288288289</v>
      </c>
      <c r="E61" s="19">
        <f>E60/E59</f>
        <v>-0.20854271356783918</v>
      </c>
      <c r="F61" s="19"/>
      <c r="G61" s="19">
        <f>G60/G59</f>
        <v>-0.18650217706821481</v>
      </c>
    </row>
    <row r="62" spans="1:7" ht="14.25">
      <c r="A62" s="6" t="s">
        <v>18</v>
      </c>
      <c r="B62" s="10">
        <v>2010</v>
      </c>
      <c r="C62" s="11">
        <v>1383</v>
      </c>
      <c r="D62" s="11">
        <v>1264</v>
      </c>
      <c r="E62" s="11">
        <v>987</v>
      </c>
      <c r="F62" s="11"/>
      <c r="G62" s="11">
        <f>SUM(C62:F62)</f>
        <v>3634</v>
      </c>
    </row>
    <row r="63" spans="1:7" ht="14.25">
      <c r="A63" s="13"/>
      <c r="B63" s="14">
        <v>2009</v>
      </c>
      <c r="C63" s="15">
        <v>1554</v>
      </c>
      <c r="D63" s="15">
        <v>1581</v>
      </c>
      <c r="E63" s="15">
        <v>1553</v>
      </c>
      <c r="F63" s="15"/>
      <c r="G63" s="15">
        <f>SUM(C63:F63)</f>
        <v>4688</v>
      </c>
    </row>
    <row r="64" spans="1:7" ht="14.25">
      <c r="A64" s="13"/>
      <c r="B64" s="20" t="s">
        <v>9</v>
      </c>
      <c r="C64" s="17">
        <f>SUM(C62-C63)</f>
        <v>-171</v>
      </c>
      <c r="D64" s="17">
        <f>SUM(D62-D63)</f>
        <v>-317</v>
      </c>
      <c r="E64" s="17">
        <f>SUM(E62-E63)</f>
        <v>-566</v>
      </c>
      <c r="F64" s="17"/>
      <c r="G64" s="17">
        <f>SUM(G62-G63)</f>
        <v>-1054</v>
      </c>
    </row>
    <row r="65" spans="1:7" ht="15" thickBot="1">
      <c r="A65" s="9"/>
      <c r="B65" s="18" t="s">
        <v>10</v>
      </c>
      <c r="C65" s="19">
        <f>C64/C63</f>
        <v>-0.11003861003861004</v>
      </c>
      <c r="D65" s="19">
        <f>D64/D63</f>
        <v>-0.20050600885515496</v>
      </c>
      <c r="E65" s="19">
        <f>E64/E63</f>
        <v>-0.36445589182227944</v>
      </c>
      <c r="F65" s="19"/>
      <c r="G65" s="19">
        <f>G64/G63</f>
        <v>-0.22482935153583616</v>
      </c>
    </row>
    <row r="66" spans="1:7" ht="14.25">
      <c r="A66" s="6" t="s">
        <v>19</v>
      </c>
      <c r="B66" s="10">
        <v>2010</v>
      </c>
      <c r="C66" s="11">
        <v>391</v>
      </c>
      <c r="D66" s="11">
        <v>419</v>
      </c>
      <c r="E66" s="11">
        <v>342</v>
      </c>
      <c r="F66" s="11"/>
      <c r="G66" s="11">
        <f>SUM(C66:F66)</f>
        <v>1152</v>
      </c>
    </row>
    <row r="67" spans="1:7" ht="14.25">
      <c r="A67" s="13"/>
      <c r="B67" s="14">
        <v>2009</v>
      </c>
      <c r="C67" s="15">
        <v>393</v>
      </c>
      <c r="D67" s="15">
        <v>363</v>
      </c>
      <c r="E67" s="15">
        <v>450</v>
      </c>
      <c r="F67" s="15"/>
      <c r="G67" s="15">
        <f>SUM(C67:F67)</f>
        <v>1206</v>
      </c>
    </row>
    <row r="68" spans="1:7" ht="14.25">
      <c r="A68" s="13"/>
      <c r="B68" s="20" t="s">
        <v>9</v>
      </c>
      <c r="C68" s="17">
        <f>SUM(C66-C67)</f>
        <v>-2</v>
      </c>
      <c r="D68" s="17">
        <f>SUM(D66-D67)</f>
        <v>56</v>
      </c>
      <c r="E68" s="17">
        <f>SUM(E66-E67)</f>
        <v>-108</v>
      </c>
      <c r="F68" s="17"/>
      <c r="G68" s="17">
        <f>SUM(G66-G67)</f>
        <v>-54</v>
      </c>
    </row>
    <row r="69" spans="1:7" ht="15" thickBot="1">
      <c r="A69" s="9"/>
      <c r="B69" s="18" t="s">
        <v>10</v>
      </c>
      <c r="C69" s="19">
        <f>C68/C67</f>
        <v>-0.005089058524173028</v>
      </c>
      <c r="D69" s="19">
        <f>D68/D67</f>
        <v>0.15426997245179064</v>
      </c>
      <c r="E69" s="19">
        <f>E68/E67</f>
        <v>-0.24</v>
      </c>
      <c r="F69" s="19"/>
      <c r="G69" s="19">
        <f>G68/G67</f>
        <v>-0.04477611940298507</v>
      </c>
    </row>
    <row r="70" ht="13.5" thickBot="1">
      <c r="G70" s="23"/>
    </row>
    <row r="71" spans="1:7" ht="15.75" thickBot="1">
      <c r="A71" s="1"/>
      <c r="C71" s="3" t="s">
        <v>0</v>
      </c>
      <c r="D71" s="4"/>
      <c r="E71" s="4"/>
      <c r="F71" s="5"/>
      <c r="G71" s="6" t="s">
        <v>1</v>
      </c>
    </row>
    <row r="72" spans="1:7" ht="15.75" thickBot="1">
      <c r="A72" s="1" t="s">
        <v>21</v>
      </c>
      <c r="B72" s="7" t="s">
        <v>3</v>
      </c>
      <c r="C72" s="8" t="s">
        <v>4</v>
      </c>
      <c r="D72" s="8" t="s">
        <v>5</v>
      </c>
      <c r="E72" s="8" t="s">
        <v>6</v>
      </c>
      <c r="F72" s="8" t="s">
        <v>7</v>
      </c>
      <c r="G72" s="9"/>
    </row>
    <row r="73" spans="1:7" ht="14.25">
      <c r="A73" s="6" t="s">
        <v>8</v>
      </c>
      <c r="B73" s="10">
        <v>2010</v>
      </c>
      <c r="C73" s="11">
        <f aca="true" t="shared" si="9" ref="C73:E74">SUM(C77+C81+C85+C89+C93+C97+C101)</f>
        <v>814</v>
      </c>
      <c r="D73" s="11">
        <f t="shared" si="9"/>
        <v>798</v>
      </c>
      <c r="E73" s="11">
        <f t="shared" si="9"/>
        <v>1093</v>
      </c>
      <c r="F73" s="11"/>
      <c r="G73" s="12">
        <f>SUM(C73:F73)</f>
        <v>2705</v>
      </c>
    </row>
    <row r="74" spans="1:7" ht="14.25">
      <c r="A74" s="13"/>
      <c r="B74" s="14">
        <v>2009</v>
      </c>
      <c r="C74" s="26">
        <f t="shared" si="9"/>
        <v>827</v>
      </c>
      <c r="D74" s="26">
        <f t="shared" si="9"/>
        <v>849</v>
      </c>
      <c r="E74" s="26">
        <f t="shared" si="9"/>
        <v>889</v>
      </c>
      <c r="F74" s="26"/>
      <c r="G74" s="15">
        <f>SUM(C74:F74)</f>
        <v>2565</v>
      </c>
    </row>
    <row r="75" spans="1:7" ht="14.25">
      <c r="A75" s="13"/>
      <c r="B75" s="16" t="s">
        <v>9</v>
      </c>
      <c r="C75" s="17">
        <f>SUM(C73-C74)</f>
        <v>-13</v>
      </c>
      <c r="D75" s="17">
        <f>SUM(D73-D74)</f>
        <v>-51</v>
      </c>
      <c r="E75" s="17">
        <f>SUM(E73-E74)</f>
        <v>204</v>
      </c>
      <c r="F75" s="17"/>
      <c r="G75" s="17">
        <f>SUM(G73-G74)</f>
        <v>140</v>
      </c>
    </row>
    <row r="76" spans="1:7" ht="15" thickBot="1">
      <c r="A76" s="9"/>
      <c r="B76" s="18" t="s">
        <v>10</v>
      </c>
      <c r="C76" s="19">
        <f>C75/C74</f>
        <v>-0.015719467956469165</v>
      </c>
      <c r="D76" s="19">
        <f>D75/D74</f>
        <v>-0.06007067137809187</v>
      </c>
      <c r="E76" s="19">
        <f>E75/E74</f>
        <v>0.22947131608548932</v>
      </c>
      <c r="F76" s="19"/>
      <c r="G76" s="19">
        <f>G75/G74</f>
        <v>0.05458089668615984</v>
      </c>
    </row>
    <row r="77" spans="1:7" ht="14.25">
      <c r="A77" s="6" t="s">
        <v>11</v>
      </c>
      <c r="B77" s="10">
        <v>2010</v>
      </c>
      <c r="C77" s="12">
        <v>11</v>
      </c>
      <c r="D77" s="12">
        <v>15</v>
      </c>
      <c r="E77" s="12">
        <v>10</v>
      </c>
      <c r="F77" s="12"/>
      <c r="G77" s="12">
        <f>SUM(C77:F77)</f>
        <v>36</v>
      </c>
    </row>
    <row r="78" spans="1:7" ht="14.25">
      <c r="A78" s="13"/>
      <c r="B78" s="14">
        <v>2009</v>
      </c>
      <c r="C78" s="15">
        <v>9</v>
      </c>
      <c r="D78" s="15">
        <v>12</v>
      </c>
      <c r="E78" s="15">
        <v>8</v>
      </c>
      <c r="F78" s="15"/>
      <c r="G78" s="15">
        <f>SUM(C78:F78)</f>
        <v>29</v>
      </c>
    </row>
    <row r="79" spans="1:7" ht="14.25">
      <c r="A79" s="13"/>
      <c r="B79" s="20" t="s">
        <v>9</v>
      </c>
      <c r="C79" s="17">
        <f>SUM(C77-C78)</f>
        <v>2</v>
      </c>
      <c r="D79" s="17">
        <f>SUM(D77-D78)</f>
        <v>3</v>
      </c>
      <c r="E79" s="17">
        <f>SUM(E77-E78)</f>
        <v>2</v>
      </c>
      <c r="F79" s="17"/>
      <c r="G79" s="17">
        <f>SUM(G77-G78)</f>
        <v>7</v>
      </c>
    </row>
    <row r="80" spans="1:7" ht="15" thickBot="1">
      <c r="A80" s="9"/>
      <c r="B80" s="18" t="s">
        <v>10</v>
      </c>
      <c r="C80" s="19">
        <f>C79/C78</f>
        <v>0.2222222222222222</v>
      </c>
      <c r="D80" s="19">
        <f>D79/D78</f>
        <v>0.25</v>
      </c>
      <c r="E80" s="19">
        <f>E79/E78</f>
        <v>0.25</v>
      </c>
      <c r="F80" s="19"/>
      <c r="G80" s="19">
        <f>G79/G78</f>
        <v>0.2413793103448276</v>
      </c>
    </row>
    <row r="81" spans="1:7" ht="14.25">
      <c r="A81" s="6" t="s">
        <v>12</v>
      </c>
      <c r="B81" s="10">
        <v>2010</v>
      </c>
      <c r="C81" s="11">
        <v>0</v>
      </c>
      <c r="D81" s="11">
        <v>0</v>
      </c>
      <c r="E81" s="11">
        <v>0</v>
      </c>
      <c r="F81" s="11">
        <f>SUM(F85+F89+F93+F97+F101+F105+F109)</f>
        <v>0</v>
      </c>
      <c r="G81" s="11">
        <f>SUM(C81:F81)</f>
        <v>0</v>
      </c>
    </row>
    <row r="82" spans="1:7" ht="14.25">
      <c r="A82" s="13"/>
      <c r="B82" s="14">
        <v>2009</v>
      </c>
      <c r="C82" s="15">
        <v>0</v>
      </c>
      <c r="D82" s="15">
        <v>2</v>
      </c>
      <c r="E82" s="15">
        <v>0</v>
      </c>
      <c r="F82" s="26">
        <f>SUM(F86+F90+F94+F98+F102+F106+F110)</f>
        <v>0</v>
      </c>
      <c r="G82" s="15">
        <f>SUM(C82:F82)</f>
        <v>2</v>
      </c>
    </row>
    <row r="83" spans="1:7" ht="14.25">
      <c r="A83" s="13"/>
      <c r="B83" s="20" t="s">
        <v>9</v>
      </c>
      <c r="C83" s="17">
        <f>SUM(C81-C82)</f>
        <v>0</v>
      </c>
      <c r="D83" s="17">
        <f>SUM(D81-D82)</f>
        <v>-2</v>
      </c>
      <c r="E83" s="17">
        <f>SUM(E81-E82)</f>
        <v>0</v>
      </c>
      <c r="F83" s="17"/>
      <c r="G83" s="17">
        <f>SUM(G81-G82)</f>
        <v>-2</v>
      </c>
    </row>
    <row r="84" spans="1:7" ht="15" thickBot="1">
      <c r="A84" s="9"/>
      <c r="B84" s="18" t="s">
        <v>10</v>
      </c>
      <c r="C84" s="19"/>
      <c r="D84" s="19">
        <f>D83/D82</f>
        <v>-1</v>
      </c>
      <c r="E84" s="19" t="e">
        <f>E83/E82</f>
        <v>#DIV/0!</v>
      </c>
      <c r="F84" s="19"/>
      <c r="G84" s="19">
        <f>G83/G82</f>
        <v>-1</v>
      </c>
    </row>
    <row r="85" spans="1:7" ht="14.25">
      <c r="A85" s="6" t="s">
        <v>13</v>
      </c>
      <c r="B85" s="10">
        <v>2010</v>
      </c>
      <c r="C85" s="11">
        <v>66</v>
      </c>
      <c r="D85" s="11">
        <v>57</v>
      </c>
      <c r="E85" s="11">
        <v>98</v>
      </c>
      <c r="F85" s="11"/>
      <c r="G85" s="11">
        <f>SUM(C85:F85)</f>
        <v>221</v>
      </c>
    </row>
    <row r="86" spans="1:7" ht="14.25">
      <c r="A86" s="13"/>
      <c r="B86" s="14">
        <v>2009</v>
      </c>
      <c r="C86" s="15">
        <v>68</v>
      </c>
      <c r="D86" s="15">
        <v>75</v>
      </c>
      <c r="E86" s="15">
        <v>100</v>
      </c>
      <c r="F86" s="15"/>
      <c r="G86" s="15">
        <f>SUM(C86:F86)</f>
        <v>243</v>
      </c>
    </row>
    <row r="87" spans="1:7" ht="14.25">
      <c r="A87" s="13"/>
      <c r="B87" s="20" t="s">
        <v>9</v>
      </c>
      <c r="C87" s="17">
        <f>SUM(C85-C86)</f>
        <v>-2</v>
      </c>
      <c r="D87" s="17">
        <f>SUM(D85-D86)</f>
        <v>-18</v>
      </c>
      <c r="E87" s="17">
        <f>SUM(E85-E86)</f>
        <v>-2</v>
      </c>
      <c r="F87" s="17"/>
      <c r="G87" s="17">
        <f>SUM(G85-G86)</f>
        <v>-22</v>
      </c>
    </row>
    <row r="88" spans="1:7" ht="15" thickBot="1">
      <c r="A88" s="9"/>
      <c r="B88" s="18" t="s">
        <v>10</v>
      </c>
      <c r="C88" s="19">
        <f>C87/C86</f>
        <v>-0.029411764705882353</v>
      </c>
      <c r="D88" s="19">
        <f>D87/D86</f>
        <v>-0.24</v>
      </c>
      <c r="E88" s="19">
        <f>E87/E86</f>
        <v>-0.02</v>
      </c>
      <c r="F88" s="19"/>
      <c r="G88" s="19">
        <f>G87/G86</f>
        <v>-0.09053497942386832</v>
      </c>
    </row>
    <row r="89" spans="1:7" ht="14.25">
      <c r="A89" s="6" t="s">
        <v>14</v>
      </c>
      <c r="B89" s="10">
        <v>2010</v>
      </c>
      <c r="C89" s="11">
        <v>30</v>
      </c>
      <c r="D89" s="11">
        <v>19</v>
      </c>
      <c r="E89" s="11">
        <v>30</v>
      </c>
      <c r="F89" s="11"/>
      <c r="G89" s="11">
        <f>SUM(C89:F89)</f>
        <v>79</v>
      </c>
    </row>
    <row r="90" spans="1:7" ht="14.25">
      <c r="A90" s="13"/>
      <c r="B90" s="14">
        <v>2009</v>
      </c>
      <c r="C90" s="15">
        <v>25</v>
      </c>
      <c r="D90" s="15">
        <v>32</v>
      </c>
      <c r="E90" s="15">
        <v>40</v>
      </c>
      <c r="F90" s="15"/>
      <c r="G90" s="15">
        <f>SUM(C90:F90)</f>
        <v>97</v>
      </c>
    </row>
    <row r="91" spans="1:7" ht="14.25">
      <c r="A91" s="13"/>
      <c r="B91" s="20" t="s">
        <v>9</v>
      </c>
      <c r="C91" s="17">
        <f>SUM(C89-C90)</f>
        <v>5</v>
      </c>
      <c r="D91" s="17">
        <f>SUM(D89-D90)</f>
        <v>-13</v>
      </c>
      <c r="E91" s="17">
        <f>SUM(E89-E90)</f>
        <v>-10</v>
      </c>
      <c r="F91" s="17"/>
      <c r="G91" s="17">
        <f>SUM(G89-G90)</f>
        <v>-18</v>
      </c>
    </row>
    <row r="92" spans="1:7" ht="15" thickBot="1">
      <c r="A92" s="9"/>
      <c r="B92" s="18" t="s">
        <v>10</v>
      </c>
      <c r="C92" s="19">
        <f>C91/C90</f>
        <v>0.2</v>
      </c>
      <c r="D92" s="19">
        <f>D91/D90</f>
        <v>-0.40625</v>
      </c>
      <c r="E92" s="19">
        <f>E91/E90</f>
        <v>-0.25</v>
      </c>
      <c r="F92" s="19"/>
      <c r="G92" s="19">
        <f>G91/G90</f>
        <v>-0.18556701030927836</v>
      </c>
    </row>
    <row r="93" spans="1:7" ht="14.25">
      <c r="A93" s="6" t="s">
        <v>17</v>
      </c>
      <c r="B93" s="10">
        <v>2010</v>
      </c>
      <c r="C93" s="11">
        <v>328</v>
      </c>
      <c r="D93" s="11">
        <v>287</v>
      </c>
      <c r="E93" s="11">
        <v>376</v>
      </c>
      <c r="F93" s="11"/>
      <c r="G93" s="11">
        <f>SUM(C93:F93)</f>
        <v>991</v>
      </c>
    </row>
    <row r="94" spans="1:7" ht="14.25">
      <c r="A94" s="13"/>
      <c r="B94" s="14">
        <v>2009</v>
      </c>
      <c r="C94" s="15">
        <v>332</v>
      </c>
      <c r="D94" s="15">
        <v>357</v>
      </c>
      <c r="E94" s="15">
        <v>348</v>
      </c>
      <c r="F94" s="15"/>
      <c r="G94" s="15">
        <f>SUM(C94:F94)</f>
        <v>1037</v>
      </c>
    </row>
    <row r="95" spans="1:7" ht="14.25">
      <c r="A95" s="13"/>
      <c r="B95" s="20" t="s">
        <v>9</v>
      </c>
      <c r="C95" s="17">
        <f>SUM(C93-C94)</f>
        <v>-4</v>
      </c>
      <c r="D95" s="17">
        <f>SUM(D93-D94)</f>
        <v>-70</v>
      </c>
      <c r="E95" s="17">
        <f>SUM(E93-E94)</f>
        <v>28</v>
      </c>
      <c r="F95" s="17"/>
      <c r="G95" s="17">
        <f>SUM(G93-G94)</f>
        <v>-46</v>
      </c>
    </row>
    <row r="96" spans="1:7" ht="15" thickBot="1">
      <c r="A96" s="9"/>
      <c r="B96" s="18" t="s">
        <v>10</v>
      </c>
      <c r="C96" s="19">
        <f>C95/C94</f>
        <v>-0.012048192771084338</v>
      </c>
      <c r="D96" s="19">
        <f>D95/D94</f>
        <v>-0.19607843137254902</v>
      </c>
      <c r="E96" s="19">
        <f>E95/E94</f>
        <v>0.08045977011494253</v>
      </c>
      <c r="F96" s="19"/>
      <c r="G96" s="19">
        <f>G95/G94</f>
        <v>-0.044358727097396335</v>
      </c>
    </row>
    <row r="97" spans="1:7" ht="14.25">
      <c r="A97" s="6" t="s">
        <v>18</v>
      </c>
      <c r="B97" s="10">
        <v>2010</v>
      </c>
      <c r="C97" s="11">
        <v>187</v>
      </c>
      <c r="D97" s="11">
        <v>244</v>
      </c>
      <c r="E97" s="11">
        <v>428</v>
      </c>
      <c r="F97" s="11"/>
      <c r="G97" s="11">
        <f>SUM(C97:F97)</f>
        <v>859</v>
      </c>
    </row>
    <row r="98" spans="1:7" ht="14.25">
      <c r="A98" s="13"/>
      <c r="B98" s="14">
        <v>2009</v>
      </c>
      <c r="C98" s="15">
        <v>220</v>
      </c>
      <c r="D98" s="15">
        <v>245</v>
      </c>
      <c r="E98" s="15">
        <v>215</v>
      </c>
      <c r="F98" s="15"/>
      <c r="G98" s="15">
        <f>SUM(C98:F98)</f>
        <v>680</v>
      </c>
    </row>
    <row r="99" spans="1:7" ht="14.25">
      <c r="A99" s="13"/>
      <c r="B99" s="20" t="s">
        <v>9</v>
      </c>
      <c r="C99" s="17">
        <f>SUM(C97-C98)</f>
        <v>-33</v>
      </c>
      <c r="D99" s="17">
        <f>SUM(D97-D98)</f>
        <v>-1</v>
      </c>
      <c r="E99" s="17">
        <f>SUM(E97-E98)</f>
        <v>213</v>
      </c>
      <c r="F99" s="17"/>
      <c r="G99" s="17">
        <f>SUM(G97-G98)</f>
        <v>179</v>
      </c>
    </row>
    <row r="100" spans="1:7" ht="15" thickBot="1">
      <c r="A100" s="9"/>
      <c r="B100" s="18" t="s">
        <v>10</v>
      </c>
      <c r="C100" s="19">
        <f>C99/C98</f>
        <v>-0.15</v>
      </c>
      <c r="D100" s="19">
        <f>D99/D98</f>
        <v>-0.004081632653061225</v>
      </c>
      <c r="E100" s="19">
        <f>E99/E98</f>
        <v>0.9906976744186047</v>
      </c>
      <c r="F100" s="19"/>
      <c r="G100" s="19">
        <f>G99/G98</f>
        <v>0.26323529411764707</v>
      </c>
    </row>
    <row r="101" spans="1:7" ht="14.25">
      <c r="A101" s="6" t="s">
        <v>19</v>
      </c>
      <c r="B101" s="10">
        <v>2010</v>
      </c>
      <c r="C101" s="11">
        <v>192</v>
      </c>
      <c r="D101" s="11">
        <v>176</v>
      </c>
      <c r="E101" s="11">
        <v>151</v>
      </c>
      <c r="F101" s="11"/>
      <c r="G101" s="11">
        <f>SUM(C101:F101)</f>
        <v>519</v>
      </c>
    </row>
    <row r="102" spans="1:42" ht="14.25">
      <c r="A102" s="13"/>
      <c r="B102" s="14">
        <v>2009</v>
      </c>
      <c r="C102" s="15">
        <v>173</v>
      </c>
      <c r="D102" s="15">
        <v>126</v>
      </c>
      <c r="E102" s="15">
        <v>178</v>
      </c>
      <c r="F102" s="15"/>
      <c r="G102" s="15">
        <f>SUM(C102:F102)</f>
        <v>477</v>
      </c>
      <c r="AP102" s="2" t="s">
        <v>22</v>
      </c>
    </row>
    <row r="103" spans="1:7" ht="14.25">
      <c r="A103" s="13"/>
      <c r="B103" s="20" t="s">
        <v>9</v>
      </c>
      <c r="C103" s="17">
        <f>SUM(C101-C102)</f>
        <v>19</v>
      </c>
      <c r="D103" s="17">
        <f>SUM(D101-D102)</f>
        <v>50</v>
      </c>
      <c r="E103" s="17">
        <f>SUM(E101-E102)</f>
        <v>-27</v>
      </c>
      <c r="F103" s="17"/>
      <c r="G103" s="17">
        <f>SUM(G101-G102)</f>
        <v>42</v>
      </c>
    </row>
    <row r="104" spans="1:7" ht="15" thickBot="1">
      <c r="A104" s="9"/>
      <c r="B104" s="18" t="s">
        <v>10</v>
      </c>
      <c r="C104" s="19">
        <f>C103/C102</f>
        <v>0.10982658959537572</v>
      </c>
      <c r="D104" s="19">
        <f>D103/D102</f>
        <v>0.3968253968253968</v>
      </c>
      <c r="E104" s="19">
        <f>E103/E102</f>
        <v>-0.15168539325842698</v>
      </c>
      <c r="F104" s="19"/>
      <c r="G104" s="19">
        <f>G103/G102</f>
        <v>0.0880503144654088</v>
      </c>
    </row>
    <row r="105" ht="13.5" thickBot="1">
      <c r="G105" s="23"/>
    </row>
    <row r="106" spans="1:7" ht="15.75" thickBot="1">
      <c r="A106" s="1"/>
      <c r="C106" s="3" t="s">
        <v>0</v>
      </c>
      <c r="D106" s="4"/>
      <c r="E106" s="4"/>
      <c r="F106" s="5"/>
      <c r="G106" s="6" t="s">
        <v>1</v>
      </c>
    </row>
    <row r="107" spans="1:7" ht="15.75" thickBot="1">
      <c r="A107" s="1" t="s">
        <v>23</v>
      </c>
      <c r="B107" s="7" t="s">
        <v>3</v>
      </c>
      <c r="C107" s="8" t="s">
        <v>4</v>
      </c>
      <c r="D107" s="8" t="s">
        <v>5</v>
      </c>
      <c r="E107" s="8" t="s">
        <v>6</v>
      </c>
      <c r="F107" s="8" t="s">
        <v>7</v>
      </c>
      <c r="G107" s="9"/>
    </row>
    <row r="108" spans="1:7" ht="14.25">
      <c r="A108" s="6" t="s">
        <v>8</v>
      </c>
      <c r="B108" s="10">
        <v>2010</v>
      </c>
      <c r="C108" s="11">
        <f aca="true" t="shared" si="10" ref="C108:E109">SUM(C112+C116+C120+C124+C128+C132+C136)</f>
        <v>1327</v>
      </c>
      <c r="D108" s="11">
        <f t="shared" si="10"/>
        <v>1479</v>
      </c>
      <c r="E108" s="11">
        <f t="shared" si="10"/>
        <v>1309</v>
      </c>
      <c r="F108" s="11"/>
      <c r="G108" s="12">
        <f>SUM(C108:F108)</f>
        <v>4115</v>
      </c>
    </row>
    <row r="109" spans="1:7" ht="14.25">
      <c r="A109" s="13"/>
      <c r="B109" s="14">
        <v>2009</v>
      </c>
      <c r="C109" s="26">
        <f t="shared" si="10"/>
        <v>1758</v>
      </c>
      <c r="D109" s="26">
        <f t="shared" si="10"/>
        <v>1578</v>
      </c>
      <c r="E109" s="26">
        <f t="shared" si="10"/>
        <v>1550</v>
      </c>
      <c r="F109" s="26"/>
      <c r="G109" s="15">
        <f>SUM(C109:F109)</f>
        <v>4886</v>
      </c>
    </row>
    <row r="110" spans="1:7" ht="14.25">
      <c r="A110" s="13"/>
      <c r="B110" s="16" t="s">
        <v>9</v>
      </c>
      <c r="C110" s="17">
        <f>SUM(C108-C109)</f>
        <v>-431</v>
      </c>
      <c r="D110" s="17">
        <f>SUM(D108-D109)</f>
        <v>-99</v>
      </c>
      <c r="E110" s="17">
        <f>SUM(E108-E109)</f>
        <v>-241</v>
      </c>
      <c r="F110" s="17"/>
      <c r="G110" s="17">
        <f>SUM(G108-G109)</f>
        <v>-771</v>
      </c>
    </row>
    <row r="111" spans="1:7" ht="15" thickBot="1">
      <c r="A111" s="9"/>
      <c r="B111" s="18" t="s">
        <v>10</v>
      </c>
      <c r="C111" s="19">
        <f>C110/C109</f>
        <v>-0.24516496018202502</v>
      </c>
      <c r="D111" s="19">
        <f>D110/D109</f>
        <v>-0.06273764258555133</v>
      </c>
      <c r="E111" s="19">
        <f>E110/E109</f>
        <v>-0.15548387096774194</v>
      </c>
      <c r="F111" s="19"/>
      <c r="G111" s="19">
        <f>G110/G109</f>
        <v>-0.15779778960294719</v>
      </c>
    </row>
    <row r="112" spans="1:7" ht="14.25">
      <c r="A112" s="6" t="s">
        <v>11</v>
      </c>
      <c r="B112" s="10">
        <v>2010</v>
      </c>
      <c r="C112" s="12">
        <v>30</v>
      </c>
      <c r="D112" s="12">
        <v>26</v>
      </c>
      <c r="E112" s="12">
        <v>33</v>
      </c>
      <c r="F112" s="12"/>
      <c r="G112" s="12">
        <f>SUM(C112:F112)</f>
        <v>89</v>
      </c>
    </row>
    <row r="113" spans="1:7" ht="14.25">
      <c r="A113" s="13"/>
      <c r="B113" s="14">
        <v>2009</v>
      </c>
      <c r="C113" s="15">
        <v>26</v>
      </c>
      <c r="D113" s="15">
        <v>39</v>
      </c>
      <c r="E113" s="15">
        <v>38</v>
      </c>
      <c r="F113" s="15"/>
      <c r="G113" s="15">
        <f>SUM(C113:F113)</f>
        <v>103</v>
      </c>
    </row>
    <row r="114" spans="1:7" ht="14.25">
      <c r="A114" s="13"/>
      <c r="B114" s="20" t="s">
        <v>9</v>
      </c>
      <c r="C114" s="17">
        <f>SUM(C112-C113)</f>
        <v>4</v>
      </c>
      <c r="D114" s="17">
        <f>SUM(D112-D113)</f>
        <v>-13</v>
      </c>
      <c r="E114" s="17">
        <f>SUM(E112-E113)</f>
        <v>-5</v>
      </c>
      <c r="F114" s="17"/>
      <c r="G114" s="17">
        <f>SUM(G112-G113)</f>
        <v>-14</v>
      </c>
    </row>
    <row r="115" spans="1:7" ht="15" thickBot="1">
      <c r="A115" s="9"/>
      <c r="B115" s="18" t="s">
        <v>10</v>
      </c>
      <c r="C115" s="19">
        <f>C114/C113</f>
        <v>0.15384615384615385</v>
      </c>
      <c r="D115" s="19">
        <f>D114/D113</f>
        <v>-0.3333333333333333</v>
      </c>
      <c r="E115" s="19">
        <f>E114/E113</f>
        <v>-0.13157894736842105</v>
      </c>
      <c r="F115" s="19"/>
      <c r="G115" s="19">
        <f>G114/G113</f>
        <v>-0.13592233009708737</v>
      </c>
    </row>
    <row r="116" spans="1:7" ht="14.25">
      <c r="A116" s="6" t="s">
        <v>12</v>
      </c>
      <c r="B116" s="10">
        <v>2010</v>
      </c>
      <c r="C116" s="11">
        <v>4</v>
      </c>
      <c r="D116" s="11">
        <v>4</v>
      </c>
      <c r="E116" s="11">
        <v>3</v>
      </c>
      <c r="F116" s="11"/>
      <c r="G116" s="11">
        <f>SUM(C116:F116)</f>
        <v>11</v>
      </c>
    </row>
    <row r="117" spans="1:7" ht="14.25">
      <c r="A117" s="13"/>
      <c r="B117" s="14">
        <v>2009</v>
      </c>
      <c r="C117" s="15">
        <v>8</v>
      </c>
      <c r="D117" s="15">
        <v>3</v>
      </c>
      <c r="E117" s="15">
        <v>8</v>
      </c>
      <c r="F117" s="15"/>
      <c r="G117" s="15">
        <f>SUM(C117:F117)</f>
        <v>19</v>
      </c>
    </row>
    <row r="118" spans="1:7" ht="14.25">
      <c r="A118" s="13"/>
      <c r="B118" s="20" t="s">
        <v>9</v>
      </c>
      <c r="C118" s="17">
        <f>SUM(C116-C117)</f>
        <v>-4</v>
      </c>
      <c r="D118" s="17">
        <f>SUM(D116-D117)</f>
        <v>1</v>
      </c>
      <c r="E118" s="17">
        <f>SUM(E116-E117)</f>
        <v>-5</v>
      </c>
      <c r="F118" s="17"/>
      <c r="G118" s="17">
        <f>SUM(G116-G117)</f>
        <v>-8</v>
      </c>
    </row>
    <row r="119" spans="1:7" ht="15" thickBot="1">
      <c r="A119" s="9"/>
      <c r="B119" s="18" t="s">
        <v>10</v>
      </c>
      <c r="C119" s="19">
        <f>C118/C117</f>
        <v>-0.5</v>
      </c>
      <c r="D119" s="19">
        <f>D118/D117</f>
        <v>0.3333333333333333</v>
      </c>
      <c r="E119" s="19">
        <f>E118/E117</f>
        <v>-0.625</v>
      </c>
      <c r="F119" s="19"/>
      <c r="G119" s="19">
        <f>G118/G117</f>
        <v>-0.42105263157894735</v>
      </c>
    </row>
    <row r="120" spans="1:7" ht="14.25">
      <c r="A120" s="6" t="s">
        <v>13</v>
      </c>
      <c r="B120" s="10">
        <v>2010</v>
      </c>
      <c r="C120" s="11">
        <v>126</v>
      </c>
      <c r="D120" s="11">
        <v>113</v>
      </c>
      <c r="E120" s="11">
        <v>126</v>
      </c>
      <c r="F120" s="11"/>
      <c r="G120" s="11">
        <f>SUM(C120:F120)</f>
        <v>365</v>
      </c>
    </row>
    <row r="121" spans="1:7" ht="14.25">
      <c r="A121" s="13"/>
      <c r="B121" s="14">
        <v>2009</v>
      </c>
      <c r="C121" s="15">
        <v>149</v>
      </c>
      <c r="D121" s="15">
        <v>167</v>
      </c>
      <c r="E121" s="15">
        <v>89</v>
      </c>
      <c r="F121" s="15"/>
      <c r="G121" s="15">
        <f>SUM(C121:F121)</f>
        <v>405</v>
      </c>
    </row>
    <row r="122" spans="1:7" ht="14.25">
      <c r="A122" s="13"/>
      <c r="B122" s="20" t="s">
        <v>9</v>
      </c>
      <c r="C122" s="17">
        <f>SUM(C120-C121)</f>
        <v>-23</v>
      </c>
      <c r="D122" s="17">
        <f>SUM(D120-D121)</f>
        <v>-54</v>
      </c>
      <c r="E122" s="17">
        <f>SUM(E120-E121)</f>
        <v>37</v>
      </c>
      <c r="F122" s="17"/>
      <c r="G122" s="17">
        <f>SUM(G120-G121)</f>
        <v>-40</v>
      </c>
    </row>
    <row r="123" spans="1:7" ht="15" thickBot="1">
      <c r="A123" s="9"/>
      <c r="B123" s="18" t="s">
        <v>10</v>
      </c>
      <c r="C123" s="19">
        <f>C122/C121</f>
        <v>-0.15436241610738255</v>
      </c>
      <c r="D123" s="19">
        <f>D122/D121</f>
        <v>-0.32335329341317365</v>
      </c>
      <c r="E123" s="19">
        <f>E122/E121</f>
        <v>0.4157303370786517</v>
      </c>
      <c r="F123" s="19"/>
      <c r="G123" s="19">
        <f>G122/G121</f>
        <v>-0.09876543209876543</v>
      </c>
    </row>
    <row r="124" spans="1:7" ht="14.25">
      <c r="A124" s="6" t="s">
        <v>14</v>
      </c>
      <c r="B124" s="10">
        <v>2010</v>
      </c>
      <c r="C124" s="11">
        <v>94</v>
      </c>
      <c r="D124" s="11">
        <v>91</v>
      </c>
      <c r="E124" s="11">
        <v>90</v>
      </c>
      <c r="F124" s="11"/>
      <c r="G124" s="11">
        <f>SUM(C124:F124)</f>
        <v>275</v>
      </c>
    </row>
    <row r="125" spans="1:7" ht="14.25">
      <c r="A125" s="13"/>
      <c r="B125" s="14">
        <v>2009</v>
      </c>
      <c r="C125" s="15">
        <v>135</v>
      </c>
      <c r="D125" s="15">
        <v>137</v>
      </c>
      <c r="E125" s="15">
        <v>112</v>
      </c>
      <c r="F125" s="15"/>
      <c r="G125" s="15">
        <f>SUM(C125:F125)</f>
        <v>384</v>
      </c>
    </row>
    <row r="126" spans="1:7" ht="14.25">
      <c r="A126" s="13"/>
      <c r="B126" s="20" t="s">
        <v>9</v>
      </c>
      <c r="C126" s="17">
        <f>SUM(C124-C125)</f>
        <v>-41</v>
      </c>
      <c r="D126" s="17">
        <f>SUM(D124-D125)</f>
        <v>-46</v>
      </c>
      <c r="E126" s="17">
        <f>SUM(E124-E125)</f>
        <v>-22</v>
      </c>
      <c r="F126" s="17"/>
      <c r="G126" s="17">
        <f>SUM(G124-G125)</f>
        <v>-109</v>
      </c>
    </row>
    <row r="127" spans="1:7" ht="15" thickBot="1">
      <c r="A127" s="9"/>
      <c r="B127" s="18" t="s">
        <v>10</v>
      </c>
      <c r="C127" s="19">
        <f>C126/C125</f>
        <v>-0.3037037037037037</v>
      </c>
      <c r="D127" s="19">
        <f>D126/D125</f>
        <v>-0.3357664233576642</v>
      </c>
      <c r="E127" s="19">
        <f>E126/E125</f>
        <v>-0.19642857142857142</v>
      </c>
      <c r="F127" s="19"/>
      <c r="G127" s="19">
        <f>G126/G125</f>
        <v>-0.2838541666666667</v>
      </c>
    </row>
    <row r="128" spans="1:7" ht="14.25">
      <c r="A128" s="6" t="s">
        <v>17</v>
      </c>
      <c r="B128" s="10">
        <v>2010</v>
      </c>
      <c r="C128" s="11">
        <v>355</v>
      </c>
      <c r="D128" s="11">
        <v>420</v>
      </c>
      <c r="E128" s="11">
        <v>294</v>
      </c>
      <c r="F128" s="11"/>
      <c r="G128" s="11">
        <f>SUM(C128:F128)</f>
        <v>1069</v>
      </c>
    </row>
    <row r="129" spans="1:7" ht="14.25">
      <c r="A129" s="13"/>
      <c r="B129" s="14">
        <v>2009</v>
      </c>
      <c r="C129" s="15">
        <v>455</v>
      </c>
      <c r="D129" s="15">
        <v>389</v>
      </c>
      <c r="E129" s="15">
        <v>410</v>
      </c>
      <c r="F129" s="15"/>
      <c r="G129" s="15">
        <f>SUM(C129:F129)</f>
        <v>1254</v>
      </c>
    </row>
    <row r="130" spans="1:7" ht="14.25">
      <c r="A130" s="13"/>
      <c r="B130" s="20" t="s">
        <v>9</v>
      </c>
      <c r="C130" s="17">
        <f>SUM(C128-C129)</f>
        <v>-100</v>
      </c>
      <c r="D130" s="17">
        <f>SUM(D128-D129)</f>
        <v>31</v>
      </c>
      <c r="E130" s="17">
        <f>SUM(E128-E129)</f>
        <v>-116</v>
      </c>
      <c r="F130" s="17"/>
      <c r="G130" s="17">
        <f>SUM(G128-G129)</f>
        <v>-185</v>
      </c>
    </row>
    <row r="131" spans="1:7" ht="15" thickBot="1">
      <c r="A131" s="9"/>
      <c r="B131" s="18" t="s">
        <v>10</v>
      </c>
      <c r="C131" s="19">
        <f>C130/C129</f>
        <v>-0.21978021978021978</v>
      </c>
      <c r="D131" s="19">
        <f>D130/D129</f>
        <v>0.07969151670951156</v>
      </c>
      <c r="E131" s="19">
        <f>E130/E129</f>
        <v>-0.28292682926829266</v>
      </c>
      <c r="F131" s="19"/>
      <c r="G131" s="19">
        <f>G130/G129</f>
        <v>-0.14752791068580542</v>
      </c>
    </row>
    <row r="132" spans="1:7" ht="14.25">
      <c r="A132" s="6" t="s">
        <v>18</v>
      </c>
      <c r="B132" s="10">
        <v>2010</v>
      </c>
      <c r="C132" s="11">
        <v>609</v>
      </c>
      <c r="D132" s="11">
        <v>746</v>
      </c>
      <c r="E132" s="11">
        <v>680</v>
      </c>
      <c r="F132" s="11"/>
      <c r="G132" s="11">
        <f>SUM(C132:F132)</f>
        <v>2035</v>
      </c>
    </row>
    <row r="133" spans="1:7" ht="14.25">
      <c r="A133" s="13"/>
      <c r="B133" s="14">
        <v>2009</v>
      </c>
      <c r="C133" s="15">
        <v>903</v>
      </c>
      <c r="D133" s="15">
        <v>756</v>
      </c>
      <c r="E133" s="15">
        <v>817</v>
      </c>
      <c r="F133" s="15"/>
      <c r="G133" s="15">
        <f>SUM(C133:F133)</f>
        <v>2476</v>
      </c>
    </row>
    <row r="134" spans="1:7" ht="14.25">
      <c r="A134" s="13"/>
      <c r="B134" s="20" t="s">
        <v>9</v>
      </c>
      <c r="C134" s="17">
        <f>SUM(C132-C133)</f>
        <v>-294</v>
      </c>
      <c r="D134" s="17">
        <f>SUM(D132-D133)</f>
        <v>-10</v>
      </c>
      <c r="E134" s="17">
        <f>SUM(E132-E133)</f>
        <v>-137</v>
      </c>
      <c r="F134" s="17"/>
      <c r="G134" s="17">
        <f>SUM(G132-G133)</f>
        <v>-441</v>
      </c>
    </row>
    <row r="135" spans="1:7" ht="15" thickBot="1">
      <c r="A135" s="9"/>
      <c r="B135" s="18" t="s">
        <v>10</v>
      </c>
      <c r="C135" s="19">
        <f>C134/C133</f>
        <v>-0.32558139534883723</v>
      </c>
      <c r="D135" s="19">
        <f>D134/D133</f>
        <v>-0.013227513227513227</v>
      </c>
      <c r="E135" s="19">
        <f>E134/E133</f>
        <v>-0.16768665850673195</v>
      </c>
      <c r="F135" s="19"/>
      <c r="G135" s="19">
        <f>G134/G133</f>
        <v>-0.1781098546042003</v>
      </c>
    </row>
    <row r="136" spans="1:7" ht="14.25">
      <c r="A136" s="6" t="s">
        <v>19</v>
      </c>
      <c r="B136" s="10">
        <v>2010</v>
      </c>
      <c r="C136" s="11">
        <v>109</v>
      </c>
      <c r="D136" s="11">
        <v>79</v>
      </c>
      <c r="E136" s="11">
        <v>83</v>
      </c>
      <c r="F136" s="11"/>
      <c r="G136" s="11">
        <f>SUM(C136:F136)</f>
        <v>271</v>
      </c>
    </row>
    <row r="137" spans="1:7" ht="14.25">
      <c r="A137" s="13"/>
      <c r="B137" s="14">
        <v>2009</v>
      </c>
      <c r="C137" s="15">
        <v>82</v>
      </c>
      <c r="D137" s="15">
        <v>87</v>
      </c>
      <c r="E137" s="15">
        <v>76</v>
      </c>
      <c r="F137" s="15"/>
      <c r="G137" s="15">
        <f>SUM(C137:F137)</f>
        <v>245</v>
      </c>
    </row>
    <row r="138" spans="1:7" ht="14.25">
      <c r="A138" s="13"/>
      <c r="B138" s="20" t="s">
        <v>9</v>
      </c>
      <c r="C138" s="17">
        <f>SUM(C136-C137)</f>
        <v>27</v>
      </c>
      <c r="D138" s="17">
        <f>SUM(D136-D137)</f>
        <v>-8</v>
      </c>
      <c r="E138" s="17">
        <f>SUM(E136-E137)</f>
        <v>7</v>
      </c>
      <c r="F138" s="17"/>
      <c r="G138" s="17">
        <f>SUM(G136-G137)</f>
        <v>26</v>
      </c>
    </row>
    <row r="139" spans="1:7" ht="15" thickBot="1">
      <c r="A139" s="9"/>
      <c r="B139" s="18" t="s">
        <v>10</v>
      </c>
      <c r="C139" s="19">
        <f>C138/C137</f>
        <v>0.32926829268292684</v>
      </c>
      <c r="D139" s="19">
        <f>D138/D137</f>
        <v>-0.09195402298850575</v>
      </c>
      <c r="E139" s="19">
        <f>E138/E137</f>
        <v>0.09210526315789473</v>
      </c>
      <c r="F139" s="19"/>
      <c r="G139" s="19">
        <f>G138/G137</f>
        <v>0.10612244897959183</v>
      </c>
    </row>
    <row r="140" ht="13.5" thickBot="1">
      <c r="G140" s="23"/>
    </row>
    <row r="141" spans="1:7" ht="15.75" thickBot="1">
      <c r="A141" s="1"/>
      <c r="C141" s="3" t="s">
        <v>0</v>
      </c>
      <c r="D141" s="4"/>
      <c r="E141" s="4"/>
      <c r="F141" s="5"/>
      <c r="G141" s="6" t="s">
        <v>1</v>
      </c>
    </row>
    <row r="142" spans="1:7" ht="15.75" thickBot="1">
      <c r="A142" s="1" t="s">
        <v>24</v>
      </c>
      <c r="B142" s="7" t="s">
        <v>3</v>
      </c>
      <c r="C142" s="8" t="s">
        <v>4</v>
      </c>
      <c r="D142" s="8" t="s">
        <v>5</v>
      </c>
      <c r="E142" s="8" t="s">
        <v>6</v>
      </c>
      <c r="F142" s="8" t="s">
        <v>7</v>
      </c>
      <c r="G142" s="9"/>
    </row>
    <row r="143" spans="1:7" ht="14.25">
      <c r="A143" s="6" t="s">
        <v>8</v>
      </c>
      <c r="B143" s="10">
        <v>2010</v>
      </c>
      <c r="C143" s="11">
        <f aca="true" t="shared" si="11" ref="C143:E144">SUM(C147+C151+C155+C159+C163+C167+C171)</f>
        <v>753</v>
      </c>
      <c r="D143" s="11">
        <f t="shared" si="11"/>
        <v>749</v>
      </c>
      <c r="E143" s="11">
        <f t="shared" si="11"/>
        <v>692</v>
      </c>
      <c r="F143" s="11"/>
      <c r="G143" s="12">
        <f>SUM(C143:F143)</f>
        <v>2194</v>
      </c>
    </row>
    <row r="144" spans="1:7" ht="14.25">
      <c r="A144" s="13"/>
      <c r="B144" s="14">
        <v>2009</v>
      </c>
      <c r="C144" s="26">
        <f t="shared" si="11"/>
        <v>841</v>
      </c>
      <c r="D144" s="26">
        <f t="shared" si="11"/>
        <v>611</v>
      </c>
      <c r="E144" s="26">
        <f t="shared" si="11"/>
        <v>821</v>
      </c>
      <c r="F144" s="26"/>
      <c r="G144" s="15">
        <f>SUM(C144:F144)</f>
        <v>2273</v>
      </c>
    </row>
    <row r="145" spans="1:7" ht="14.25">
      <c r="A145" s="13"/>
      <c r="B145" s="16" t="s">
        <v>9</v>
      </c>
      <c r="C145" s="17">
        <f>SUM(C143-C144)</f>
        <v>-88</v>
      </c>
      <c r="D145" s="17">
        <f>SUM(D143-D144)</f>
        <v>138</v>
      </c>
      <c r="E145" s="17">
        <f>SUM(E143-E144)</f>
        <v>-129</v>
      </c>
      <c r="F145" s="17"/>
      <c r="G145" s="17">
        <f>SUM(G143-G144)</f>
        <v>-79</v>
      </c>
    </row>
    <row r="146" spans="1:7" ht="15" thickBot="1">
      <c r="A146" s="9"/>
      <c r="B146" s="18" t="s">
        <v>10</v>
      </c>
      <c r="C146" s="19">
        <f>C145/C144</f>
        <v>-0.10463733650416171</v>
      </c>
      <c r="D146" s="19">
        <f>D145/D144</f>
        <v>0.22585924713584288</v>
      </c>
      <c r="E146" s="19">
        <f>E145/E144</f>
        <v>-0.15712545676004872</v>
      </c>
      <c r="F146" s="19"/>
      <c r="G146" s="19">
        <f>G145/G144</f>
        <v>-0.034755829300483945</v>
      </c>
    </row>
    <row r="147" spans="1:7" ht="14.25">
      <c r="A147" s="6" t="s">
        <v>11</v>
      </c>
      <c r="B147" s="10">
        <v>2010</v>
      </c>
      <c r="C147" s="12">
        <v>6</v>
      </c>
      <c r="D147" s="12">
        <v>9</v>
      </c>
      <c r="E147" s="12">
        <v>17</v>
      </c>
      <c r="F147" s="12"/>
      <c r="G147" s="12">
        <f>SUM(C147:F147)</f>
        <v>32</v>
      </c>
    </row>
    <row r="148" spans="1:7" ht="14.25">
      <c r="A148" s="13"/>
      <c r="B148" s="14">
        <v>2009</v>
      </c>
      <c r="C148" s="15">
        <v>17</v>
      </c>
      <c r="D148" s="15">
        <v>14</v>
      </c>
      <c r="E148" s="15">
        <v>9</v>
      </c>
      <c r="F148" s="15"/>
      <c r="G148" s="15">
        <f>SUM(C148:F148)</f>
        <v>40</v>
      </c>
    </row>
    <row r="149" spans="1:7" ht="14.25">
      <c r="A149" s="13"/>
      <c r="B149" s="20" t="s">
        <v>9</v>
      </c>
      <c r="C149" s="17">
        <f>SUM(C147-C148)</f>
        <v>-11</v>
      </c>
      <c r="D149" s="17">
        <f>SUM(D147-D148)</f>
        <v>-5</v>
      </c>
      <c r="E149" s="17">
        <f>SUM(E147-E148)</f>
        <v>8</v>
      </c>
      <c r="F149" s="17"/>
      <c r="G149" s="17">
        <f>SUM(G147-G148)</f>
        <v>-8</v>
      </c>
    </row>
    <row r="150" spans="1:7" ht="15" thickBot="1">
      <c r="A150" s="9"/>
      <c r="B150" s="18" t="s">
        <v>10</v>
      </c>
      <c r="C150" s="19">
        <f>C149/C148</f>
        <v>-0.6470588235294118</v>
      </c>
      <c r="D150" s="19">
        <f>D149/D148</f>
        <v>-0.35714285714285715</v>
      </c>
      <c r="E150" s="19">
        <f>E149/E148</f>
        <v>0.8888888888888888</v>
      </c>
      <c r="F150" s="19"/>
      <c r="G150" s="19">
        <f>G149/G148</f>
        <v>-0.2</v>
      </c>
    </row>
    <row r="151" spans="1:7" ht="14.25">
      <c r="A151" s="6" t="s">
        <v>12</v>
      </c>
      <c r="B151" s="10">
        <v>2010</v>
      </c>
      <c r="C151" s="11">
        <v>1</v>
      </c>
      <c r="D151" s="11">
        <v>1</v>
      </c>
      <c r="E151" s="11">
        <v>0</v>
      </c>
      <c r="F151" s="11"/>
      <c r="G151" s="11">
        <f>SUM(C151:F151)</f>
        <v>2</v>
      </c>
    </row>
    <row r="152" spans="1:7" ht="14.25">
      <c r="A152" s="13"/>
      <c r="B152" s="14">
        <v>2009</v>
      </c>
      <c r="C152" s="15">
        <v>1</v>
      </c>
      <c r="D152" s="15">
        <v>1</v>
      </c>
      <c r="E152" s="15">
        <v>0</v>
      </c>
      <c r="F152" s="15"/>
      <c r="G152" s="15">
        <f>SUM(C152:F152)</f>
        <v>2</v>
      </c>
    </row>
    <row r="153" spans="1:7" ht="14.25">
      <c r="A153" s="13"/>
      <c r="B153" s="20" t="s">
        <v>9</v>
      </c>
      <c r="C153" s="17">
        <f>SUM(C151-C152)</f>
        <v>0</v>
      </c>
      <c r="D153" s="17">
        <f>SUM(D151-D152)</f>
        <v>0</v>
      </c>
      <c r="E153" s="17">
        <f>SUM(E151-E152)</f>
        <v>0</v>
      </c>
      <c r="F153" s="17"/>
      <c r="G153" s="17">
        <f>SUM(G151-G152)</f>
        <v>0</v>
      </c>
    </row>
    <row r="154" spans="1:7" ht="15" thickBot="1">
      <c r="A154" s="9"/>
      <c r="B154" s="18" t="s">
        <v>10</v>
      </c>
      <c r="C154" s="19">
        <f>C153/C152</f>
        <v>0</v>
      </c>
      <c r="D154" s="19">
        <f>D153/D152</f>
        <v>0</v>
      </c>
      <c r="E154" s="19" t="e">
        <f>E153/E152</f>
        <v>#DIV/0!</v>
      </c>
      <c r="F154" s="19"/>
      <c r="G154" s="19">
        <f>G153/G152</f>
        <v>0</v>
      </c>
    </row>
    <row r="155" spans="1:7" ht="14.25">
      <c r="A155" s="6" t="s">
        <v>13</v>
      </c>
      <c r="B155" s="10">
        <v>2010</v>
      </c>
      <c r="C155" s="11">
        <v>67</v>
      </c>
      <c r="D155" s="11">
        <v>80</v>
      </c>
      <c r="E155" s="11">
        <v>92</v>
      </c>
      <c r="F155" s="11"/>
      <c r="G155" s="11">
        <f>SUM(C155:F155)</f>
        <v>239</v>
      </c>
    </row>
    <row r="156" spans="1:7" ht="14.25">
      <c r="A156" s="13"/>
      <c r="B156" s="14">
        <v>2009</v>
      </c>
      <c r="C156" s="15">
        <v>73</v>
      </c>
      <c r="D156" s="15">
        <v>48</v>
      </c>
      <c r="E156" s="15">
        <v>72</v>
      </c>
      <c r="F156" s="15"/>
      <c r="G156" s="15">
        <f>SUM(C156:F156)</f>
        <v>193</v>
      </c>
    </row>
    <row r="157" spans="1:7" ht="14.25">
      <c r="A157" s="13"/>
      <c r="B157" s="20" t="s">
        <v>9</v>
      </c>
      <c r="C157" s="17">
        <f>SUM(C155-C156)</f>
        <v>-6</v>
      </c>
      <c r="D157" s="17">
        <f>SUM(D155-D156)</f>
        <v>32</v>
      </c>
      <c r="E157" s="17">
        <f>SUM(E155-E156)</f>
        <v>20</v>
      </c>
      <c r="F157" s="17"/>
      <c r="G157" s="17">
        <f>SUM(G155-G156)</f>
        <v>46</v>
      </c>
    </row>
    <row r="158" spans="1:7" ht="15" thickBot="1">
      <c r="A158" s="9"/>
      <c r="B158" s="18" t="s">
        <v>10</v>
      </c>
      <c r="C158" s="19">
        <f>C157/C156</f>
        <v>-0.0821917808219178</v>
      </c>
      <c r="D158" s="19">
        <f>D157/D156</f>
        <v>0.6666666666666666</v>
      </c>
      <c r="E158" s="19">
        <f>E157/E156</f>
        <v>0.2777777777777778</v>
      </c>
      <c r="F158" s="19"/>
      <c r="G158" s="19">
        <f>G157/G156</f>
        <v>0.23834196891191708</v>
      </c>
    </row>
    <row r="159" spans="1:7" ht="14.25">
      <c r="A159" s="6" t="s">
        <v>14</v>
      </c>
      <c r="B159" s="10">
        <v>2010</v>
      </c>
      <c r="C159" s="11">
        <v>45</v>
      </c>
      <c r="D159" s="11">
        <v>45</v>
      </c>
      <c r="E159" s="11">
        <v>37</v>
      </c>
      <c r="F159" s="11"/>
      <c r="G159" s="11">
        <f>SUM(C159:F159)</f>
        <v>127</v>
      </c>
    </row>
    <row r="160" spans="1:7" ht="14.25">
      <c r="A160" s="13"/>
      <c r="B160" s="14">
        <v>2009</v>
      </c>
      <c r="C160" s="15">
        <v>69</v>
      </c>
      <c r="D160" s="15">
        <v>48</v>
      </c>
      <c r="E160" s="15">
        <v>58</v>
      </c>
      <c r="F160" s="15"/>
      <c r="G160" s="15">
        <f>SUM(C160:F160)</f>
        <v>175</v>
      </c>
    </row>
    <row r="161" spans="1:7" ht="14.25">
      <c r="A161" s="13"/>
      <c r="B161" s="20" t="s">
        <v>9</v>
      </c>
      <c r="C161" s="17">
        <f>SUM(C159-C160)</f>
        <v>-24</v>
      </c>
      <c r="D161" s="17">
        <f>SUM(D159-D160)</f>
        <v>-3</v>
      </c>
      <c r="E161" s="17">
        <f>SUM(E159-E160)</f>
        <v>-21</v>
      </c>
      <c r="F161" s="17"/>
      <c r="G161" s="17">
        <f>SUM(G159-G160)</f>
        <v>-48</v>
      </c>
    </row>
    <row r="162" spans="1:7" ht="15" thickBot="1">
      <c r="A162" s="9"/>
      <c r="B162" s="18" t="s">
        <v>10</v>
      </c>
      <c r="C162" s="19">
        <f>C161/C160</f>
        <v>-0.34782608695652173</v>
      </c>
      <c r="D162" s="19">
        <f>D161/D160</f>
        <v>-0.0625</v>
      </c>
      <c r="E162" s="19">
        <f>E161/E160</f>
        <v>-0.3620689655172414</v>
      </c>
      <c r="F162" s="19"/>
      <c r="G162" s="19">
        <f>G161/G160</f>
        <v>-0.2742857142857143</v>
      </c>
    </row>
    <row r="163" spans="1:7" ht="14.25">
      <c r="A163" s="6" t="s">
        <v>17</v>
      </c>
      <c r="B163" s="10">
        <v>2010</v>
      </c>
      <c r="C163" s="11">
        <v>332</v>
      </c>
      <c r="D163" s="11">
        <v>295</v>
      </c>
      <c r="E163" s="11">
        <v>301</v>
      </c>
      <c r="F163" s="11"/>
      <c r="G163" s="11">
        <f>SUM(C163:F163)</f>
        <v>928</v>
      </c>
    </row>
    <row r="164" spans="1:7" ht="14.25">
      <c r="A164" s="13"/>
      <c r="B164" s="14">
        <v>2009</v>
      </c>
      <c r="C164" s="15">
        <v>323</v>
      </c>
      <c r="D164" s="15">
        <v>301</v>
      </c>
      <c r="E164" s="15">
        <v>339</v>
      </c>
      <c r="F164" s="15"/>
      <c r="G164" s="15">
        <f>SUM(C164:F164)</f>
        <v>963</v>
      </c>
    </row>
    <row r="165" spans="1:7" ht="14.25">
      <c r="A165" s="13"/>
      <c r="B165" s="20" t="s">
        <v>9</v>
      </c>
      <c r="C165" s="17">
        <f>SUM(C163-C164)</f>
        <v>9</v>
      </c>
      <c r="D165" s="17">
        <f>SUM(D163-D164)</f>
        <v>-6</v>
      </c>
      <c r="E165" s="17">
        <f>SUM(E163-E164)</f>
        <v>-38</v>
      </c>
      <c r="F165" s="17"/>
      <c r="G165" s="17">
        <f>SUM(G163-G164)</f>
        <v>-35</v>
      </c>
    </row>
    <row r="166" spans="1:7" ht="15" thickBot="1">
      <c r="A166" s="9"/>
      <c r="B166" s="18" t="s">
        <v>10</v>
      </c>
      <c r="C166" s="19">
        <f>C165/C164</f>
        <v>0.02786377708978328</v>
      </c>
      <c r="D166" s="19">
        <f>D165/D164</f>
        <v>-0.019933554817275746</v>
      </c>
      <c r="E166" s="19">
        <f>E165/E164</f>
        <v>-0.11209439528023599</v>
      </c>
      <c r="F166" s="19"/>
      <c r="G166" s="19">
        <f>G165/G164</f>
        <v>-0.036344755970924195</v>
      </c>
    </row>
    <row r="167" spans="1:7" ht="14.25">
      <c r="A167" s="6" t="s">
        <v>18</v>
      </c>
      <c r="B167" s="10">
        <v>2010</v>
      </c>
      <c r="C167" s="11">
        <v>293</v>
      </c>
      <c r="D167" s="11">
        <v>312</v>
      </c>
      <c r="E167" s="11">
        <v>236</v>
      </c>
      <c r="F167" s="11"/>
      <c r="G167" s="11">
        <f>SUM(C167:F167)</f>
        <v>841</v>
      </c>
    </row>
    <row r="168" spans="1:7" ht="14.25">
      <c r="A168" s="13"/>
      <c r="B168" s="14">
        <v>2009</v>
      </c>
      <c r="C168" s="15">
        <v>349</v>
      </c>
      <c r="D168" s="15">
        <v>188</v>
      </c>
      <c r="E168" s="15">
        <v>332</v>
      </c>
      <c r="F168" s="15"/>
      <c r="G168" s="15">
        <f>SUM(C168:F168)</f>
        <v>869</v>
      </c>
    </row>
    <row r="169" spans="1:7" ht="14.25">
      <c r="A169" s="13"/>
      <c r="B169" s="20" t="s">
        <v>9</v>
      </c>
      <c r="C169" s="17">
        <f>SUM(C167-C168)</f>
        <v>-56</v>
      </c>
      <c r="D169" s="17">
        <f>SUM(D167-D168)</f>
        <v>124</v>
      </c>
      <c r="E169" s="17">
        <f>SUM(E167-E168)</f>
        <v>-96</v>
      </c>
      <c r="F169" s="17"/>
      <c r="G169" s="17">
        <f>SUM(G167-G168)</f>
        <v>-28</v>
      </c>
    </row>
    <row r="170" spans="1:7" ht="15" thickBot="1">
      <c r="A170" s="9"/>
      <c r="B170" s="18" t="s">
        <v>10</v>
      </c>
      <c r="C170" s="19">
        <f>C169/C168</f>
        <v>-0.16045845272206305</v>
      </c>
      <c r="D170" s="19">
        <f>D169/D168</f>
        <v>0.6595744680851063</v>
      </c>
      <c r="E170" s="19">
        <f>E169/E168</f>
        <v>-0.2891566265060241</v>
      </c>
      <c r="F170" s="19"/>
      <c r="G170" s="19">
        <f>G169/G168</f>
        <v>-0.03222094361334868</v>
      </c>
    </row>
    <row r="171" spans="1:7" ht="14.25">
      <c r="A171" s="6" t="s">
        <v>19</v>
      </c>
      <c r="B171" s="10">
        <v>2010</v>
      </c>
      <c r="C171" s="11">
        <v>9</v>
      </c>
      <c r="D171" s="11">
        <v>7</v>
      </c>
      <c r="E171" s="11">
        <v>9</v>
      </c>
      <c r="F171" s="11"/>
      <c r="G171" s="11">
        <f>SUM(C171:F171)</f>
        <v>25</v>
      </c>
    </row>
    <row r="172" spans="1:7" ht="14.25">
      <c r="A172" s="13"/>
      <c r="B172" s="14">
        <v>2009</v>
      </c>
      <c r="C172" s="15">
        <v>9</v>
      </c>
      <c r="D172" s="15">
        <v>11</v>
      </c>
      <c r="E172" s="15">
        <v>11</v>
      </c>
      <c r="F172" s="15"/>
      <c r="G172" s="15">
        <f>SUM(C172:F172)</f>
        <v>31</v>
      </c>
    </row>
    <row r="173" spans="1:7" ht="14.25">
      <c r="A173" s="13"/>
      <c r="B173" s="20" t="s">
        <v>9</v>
      </c>
      <c r="C173" s="17">
        <f>SUM(C171-C172)</f>
        <v>0</v>
      </c>
      <c r="D173" s="17">
        <f>SUM(D171-D172)</f>
        <v>-4</v>
      </c>
      <c r="E173" s="17">
        <f>SUM(E171-E172)</f>
        <v>-2</v>
      </c>
      <c r="F173" s="17"/>
      <c r="G173" s="17">
        <f>SUM(G171-G172)</f>
        <v>-6</v>
      </c>
    </row>
    <row r="174" spans="1:7" ht="15" thickBot="1">
      <c r="A174" s="9"/>
      <c r="B174" s="18" t="s">
        <v>10</v>
      </c>
      <c r="C174" s="19">
        <f>C173/C172</f>
        <v>0</v>
      </c>
      <c r="D174" s="19">
        <f>D173/D172</f>
        <v>-0.36363636363636365</v>
      </c>
      <c r="E174" s="19">
        <f>E173/E172</f>
        <v>-0.18181818181818182</v>
      </c>
      <c r="F174" s="19"/>
      <c r="G174" s="19">
        <f>G173/G172</f>
        <v>-0.1935483870967742</v>
      </c>
    </row>
    <row r="175" ht="13.5" thickBot="1">
      <c r="G175" s="23"/>
    </row>
    <row r="176" spans="1:7" ht="15.75" thickBot="1">
      <c r="A176" s="1"/>
      <c r="C176" s="3" t="s">
        <v>0</v>
      </c>
      <c r="D176" s="4"/>
      <c r="E176" s="4"/>
      <c r="F176" s="5"/>
      <c r="G176" s="6" t="s">
        <v>1</v>
      </c>
    </row>
    <row r="177" spans="1:7" ht="15.75" thickBot="1">
      <c r="A177" s="1" t="s">
        <v>25</v>
      </c>
      <c r="B177" s="7" t="s">
        <v>3</v>
      </c>
      <c r="C177" s="8" t="s">
        <v>4</v>
      </c>
      <c r="D177" s="8" t="s">
        <v>5</v>
      </c>
      <c r="E177" s="8" t="s">
        <v>6</v>
      </c>
      <c r="F177" s="8" t="s">
        <v>7</v>
      </c>
      <c r="G177" s="9"/>
    </row>
    <row r="178" spans="1:7" ht="14.25">
      <c r="A178" s="6" t="s">
        <v>8</v>
      </c>
      <c r="B178" s="10">
        <v>2010</v>
      </c>
      <c r="C178" s="11">
        <f aca="true" t="shared" si="12" ref="C178:E179">SUM(C182+C186+C190+C194+C198+C202+C206)</f>
        <v>939</v>
      </c>
      <c r="D178" s="11">
        <f t="shared" si="12"/>
        <v>937</v>
      </c>
      <c r="E178" s="11">
        <f t="shared" si="12"/>
        <v>1035</v>
      </c>
      <c r="F178" s="11"/>
      <c r="G178" s="12">
        <f>SUM(C178:F178)</f>
        <v>2911</v>
      </c>
    </row>
    <row r="179" spans="1:7" ht="14.25">
      <c r="A179" s="13"/>
      <c r="B179" s="14">
        <v>2009</v>
      </c>
      <c r="C179" s="26">
        <f t="shared" si="12"/>
        <v>1021</v>
      </c>
      <c r="D179" s="26">
        <f t="shared" si="12"/>
        <v>986</v>
      </c>
      <c r="E179" s="26">
        <f t="shared" si="12"/>
        <v>1082</v>
      </c>
      <c r="F179" s="26"/>
      <c r="G179" s="15">
        <f>SUM(C179:F179)</f>
        <v>3089</v>
      </c>
    </row>
    <row r="180" spans="1:7" ht="14.25">
      <c r="A180" s="13"/>
      <c r="B180" s="16" t="s">
        <v>9</v>
      </c>
      <c r="C180" s="17">
        <f>SUM(C178-C179)</f>
        <v>-82</v>
      </c>
      <c r="D180" s="17">
        <f>SUM(D178-D179)</f>
        <v>-49</v>
      </c>
      <c r="E180" s="17">
        <f>SUM(E178-E179)</f>
        <v>-47</v>
      </c>
      <c r="F180" s="17"/>
      <c r="G180" s="17">
        <f>SUM(G178-G179)</f>
        <v>-178</v>
      </c>
    </row>
    <row r="181" spans="1:7" ht="15" thickBot="1">
      <c r="A181" s="9"/>
      <c r="B181" s="18" t="s">
        <v>10</v>
      </c>
      <c r="C181" s="19">
        <f>C180/C179</f>
        <v>-0.08031341821743389</v>
      </c>
      <c r="D181" s="19">
        <f>D180/D179</f>
        <v>-0.04969574036511156</v>
      </c>
      <c r="E181" s="19">
        <f>E180/E179</f>
        <v>-0.04343807763401109</v>
      </c>
      <c r="F181" s="19"/>
      <c r="G181" s="19">
        <f>G180/G179</f>
        <v>-0.05762382648106183</v>
      </c>
    </row>
    <row r="182" spans="1:7" ht="14.25">
      <c r="A182" s="6" t="s">
        <v>11</v>
      </c>
      <c r="B182" s="10">
        <v>2010</v>
      </c>
      <c r="C182" s="12">
        <v>3</v>
      </c>
      <c r="D182" s="12">
        <v>11</v>
      </c>
      <c r="E182" s="12">
        <v>8</v>
      </c>
      <c r="F182" s="12"/>
      <c r="G182" s="12">
        <f>SUM(C182:F182)</f>
        <v>22</v>
      </c>
    </row>
    <row r="183" spans="1:7" ht="14.25">
      <c r="A183" s="13"/>
      <c r="B183" s="14">
        <v>2009</v>
      </c>
      <c r="C183" s="15">
        <v>3</v>
      </c>
      <c r="D183" s="15">
        <v>13</v>
      </c>
      <c r="E183" s="15">
        <v>3</v>
      </c>
      <c r="F183" s="15"/>
      <c r="G183" s="15">
        <f>SUM(C183:F183)</f>
        <v>19</v>
      </c>
    </row>
    <row r="184" spans="1:7" ht="14.25">
      <c r="A184" s="13"/>
      <c r="B184" s="20" t="s">
        <v>9</v>
      </c>
      <c r="C184" s="17">
        <f>SUM(C182-C183)</f>
        <v>0</v>
      </c>
      <c r="D184" s="17">
        <f>SUM(D182-D183)</f>
        <v>-2</v>
      </c>
      <c r="E184" s="17">
        <f>SUM(E182-E183)</f>
        <v>5</v>
      </c>
      <c r="F184" s="17"/>
      <c r="G184" s="17">
        <f>SUM(G182-G183)</f>
        <v>3</v>
      </c>
    </row>
    <row r="185" spans="1:7" ht="15" thickBot="1">
      <c r="A185" s="9"/>
      <c r="B185" s="18" t="s">
        <v>10</v>
      </c>
      <c r="C185" s="19">
        <f>C184/C183</f>
        <v>0</v>
      </c>
      <c r="D185" s="19">
        <f>D184/D183</f>
        <v>-0.15384615384615385</v>
      </c>
      <c r="E185" s="19">
        <f>E184/E183</f>
        <v>1.6666666666666667</v>
      </c>
      <c r="F185" s="19"/>
      <c r="G185" s="19">
        <f>G184/G183</f>
        <v>0.15789473684210525</v>
      </c>
    </row>
    <row r="186" spans="1:7" ht="14.25">
      <c r="A186" s="6" t="s">
        <v>12</v>
      </c>
      <c r="B186" s="10">
        <v>2010</v>
      </c>
      <c r="C186" s="11">
        <v>0</v>
      </c>
      <c r="D186" s="11">
        <v>0</v>
      </c>
      <c r="E186" s="11">
        <v>0</v>
      </c>
      <c r="F186" s="11"/>
      <c r="G186" s="11">
        <f>SUM(C186:F186)</f>
        <v>0</v>
      </c>
    </row>
    <row r="187" spans="1:7" ht="14.25">
      <c r="A187" s="13"/>
      <c r="B187" s="14">
        <v>2009</v>
      </c>
      <c r="C187" s="15">
        <v>1</v>
      </c>
      <c r="D187" s="15">
        <v>1</v>
      </c>
      <c r="E187" s="15">
        <v>0</v>
      </c>
      <c r="F187" s="15"/>
      <c r="G187" s="15">
        <f>SUM(C187:F187)</f>
        <v>2</v>
      </c>
    </row>
    <row r="188" spans="1:7" ht="14.25">
      <c r="A188" s="13"/>
      <c r="B188" s="20" t="s">
        <v>9</v>
      </c>
      <c r="C188" s="17">
        <f>SUM(C186-C187)</f>
        <v>-1</v>
      </c>
      <c r="D188" s="17">
        <f>SUM(D186-D187)</f>
        <v>-1</v>
      </c>
      <c r="E188" s="17">
        <f>SUM(E186-E187)</f>
        <v>0</v>
      </c>
      <c r="F188" s="17"/>
      <c r="G188" s="17">
        <f>SUM(G186-G187)</f>
        <v>-2</v>
      </c>
    </row>
    <row r="189" spans="1:7" ht="15" thickBot="1">
      <c r="A189" s="9"/>
      <c r="B189" s="18" t="s">
        <v>10</v>
      </c>
      <c r="C189" s="19">
        <f>C188/C187</f>
        <v>-1</v>
      </c>
      <c r="D189" s="19">
        <f>D188/D187</f>
        <v>-1</v>
      </c>
      <c r="E189" s="19" t="e">
        <f>E188/E187</f>
        <v>#DIV/0!</v>
      </c>
      <c r="F189" s="19"/>
      <c r="G189" s="19">
        <f>G188/G187</f>
        <v>-1</v>
      </c>
    </row>
    <row r="190" spans="1:7" ht="14.25">
      <c r="A190" s="6" t="s">
        <v>13</v>
      </c>
      <c r="B190" s="10">
        <v>2010</v>
      </c>
      <c r="C190" s="11">
        <v>57</v>
      </c>
      <c r="D190" s="11">
        <v>61</v>
      </c>
      <c r="E190" s="11">
        <v>51</v>
      </c>
      <c r="F190" s="11"/>
      <c r="G190" s="11">
        <f>SUM(C190:F190)</f>
        <v>169</v>
      </c>
    </row>
    <row r="191" spans="1:7" ht="14.25">
      <c r="A191" s="13"/>
      <c r="B191" s="14">
        <v>2009</v>
      </c>
      <c r="C191" s="15">
        <v>51</v>
      </c>
      <c r="D191" s="15">
        <v>42</v>
      </c>
      <c r="E191" s="15">
        <v>57</v>
      </c>
      <c r="F191" s="15"/>
      <c r="G191" s="15">
        <f>SUM(C191:F191)</f>
        <v>150</v>
      </c>
    </row>
    <row r="192" spans="1:7" ht="14.25">
      <c r="A192" s="13"/>
      <c r="B192" s="20" t="s">
        <v>9</v>
      </c>
      <c r="C192" s="17">
        <f>SUM(C190-C191)</f>
        <v>6</v>
      </c>
      <c r="D192" s="17">
        <f>SUM(D190-D191)</f>
        <v>19</v>
      </c>
      <c r="E192" s="17">
        <f>SUM(E190-E191)</f>
        <v>-6</v>
      </c>
      <c r="F192" s="17"/>
      <c r="G192" s="17">
        <f>SUM(G190-G191)</f>
        <v>19</v>
      </c>
    </row>
    <row r="193" spans="1:7" ht="15" thickBot="1">
      <c r="A193" s="9"/>
      <c r="B193" s="18" t="s">
        <v>10</v>
      </c>
      <c r="C193" s="19">
        <f>C192/C191</f>
        <v>0.11764705882352941</v>
      </c>
      <c r="D193" s="19">
        <f>D192/D191</f>
        <v>0.4523809523809524</v>
      </c>
      <c r="E193" s="19">
        <f>E192/E191</f>
        <v>-0.10526315789473684</v>
      </c>
      <c r="F193" s="19"/>
      <c r="G193" s="19">
        <f>G192/G191</f>
        <v>0.12666666666666668</v>
      </c>
    </row>
    <row r="194" spans="1:7" ht="14.25">
      <c r="A194" s="6" t="s">
        <v>14</v>
      </c>
      <c r="B194" s="10">
        <v>2010</v>
      </c>
      <c r="C194" s="11">
        <v>32</v>
      </c>
      <c r="D194" s="11">
        <v>40</v>
      </c>
      <c r="E194" s="11">
        <v>38</v>
      </c>
      <c r="F194" s="11"/>
      <c r="G194" s="11">
        <f>SUM(C194:F194)</f>
        <v>110</v>
      </c>
    </row>
    <row r="195" spans="1:7" ht="14.25">
      <c r="A195" s="13"/>
      <c r="B195" s="14">
        <v>2009</v>
      </c>
      <c r="C195" s="15">
        <v>45</v>
      </c>
      <c r="D195" s="15">
        <v>47</v>
      </c>
      <c r="E195" s="15">
        <v>26</v>
      </c>
      <c r="F195" s="15"/>
      <c r="G195" s="15">
        <f>SUM(C195:F195)</f>
        <v>118</v>
      </c>
    </row>
    <row r="196" spans="1:7" ht="14.25">
      <c r="A196" s="13"/>
      <c r="B196" s="20" t="s">
        <v>9</v>
      </c>
      <c r="C196" s="17">
        <f>SUM(C194-C195)</f>
        <v>-13</v>
      </c>
      <c r="D196" s="17">
        <f>SUM(D194-D195)</f>
        <v>-7</v>
      </c>
      <c r="E196" s="17">
        <f>SUM(E194-E195)</f>
        <v>12</v>
      </c>
      <c r="F196" s="17"/>
      <c r="G196" s="17">
        <f>SUM(G194-G195)</f>
        <v>-8</v>
      </c>
    </row>
    <row r="197" spans="1:7" ht="15" thickBot="1">
      <c r="A197" s="9"/>
      <c r="B197" s="18" t="s">
        <v>10</v>
      </c>
      <c r="C197" s="19">
        <f>C196/C195</f>
        <v>-0.28888888888888886</v>
      </c>
      <c r="D197" s="19">
        <f>D196/D195</f>
        <v>-0.14893617021276595</v>
      </c>
      <c r="E197" s="19">
        <f>E196/E195</f>
        <v>0.46153846153846156</v>
      </c>
      <c r="F197" s="19"/>
      <c r="G197" s="19">
        <f>G196/G195</f>
        <v>-0.06779661016949153</v>
      </c>
    </row>
    <row r="198" spans="1:7" ht="14.25">
      <c r="A198" s="6" t="s">
        <v>17</v>
      </c>
      <c r="B198" s="10">
        <v>2010</v>
      </c>
      <c r="C198" s="11">
        <v>367</v>
      </c>
      <c r="D198" s="11">
        <v>378</v>
      </c>
      <c r="E198" s="11">
        <v>403</v>
      </c>
      <c r="F198" s="11"/>
      <c r="G198" s="11">
        <f>SUM(C198:F198)</f>
        <v>1148</v>
      </c>
    </row>
    <row r="199" spans="1:7" ht="14.25">
      <c r="A199" s="13"/>
      <c r="B199" s="14">
        <v>2009</v>
      </c>
      <c r="C199" s="15">
        <v>297</v>
      </c>
      <c r="D199" s="15">
        <v>318</v>
      </c>
      <c r="E199" s="15">
        <v>409</v>
      </c>
      <c r="F199" s="15"/>
      <c r="G199" s="15">
        <f>SUM(C199:F199)</f>
        <v>1024</v>
      </c>
    </row>
    <row r="200" spans="1:7" ht="14.25">
      <c r="A200" s="13"/>
      <c r="B200" s="20" t="s">
        <v>9</v>
      </c>
      <c r="C200" s="17">
        <f>SUM(C198-C199)</f>
        <v>70</v>
      </c>
      <c r="D200" s="17">
        <f>SUM(D198-D199)</f>
        <v>60</v>
      </c>
      <c r="E200" s="17">
        <f>SUM(E198-E199)</f>
        <v>-6</v>
      </c>
      <c r="F200" s="17"/>
      <c r="G200" s="17">
        <f>SUM(G198-G199)</f>
        <v>124</v>
      </c>
    </row>
    <row r="201" spans="1:7" ht="15" thickBot="1">
      <c r="A201" s="9"/>
      <c r="B201" s="18" t="s">
        <v>10</v>
      </c>
      <c r="C201" s="19">
        <f>C200/C199</f>
        <v>0.2356902356902357</v>
      </c>
      <c r="D201" s="19">
        <f>D200/D199</f>
        <v>0.18867924528301888</v>
      </c>
      <c r="E201" s="19">
        <f>E200/E199</f>
        <v>-0.014669926650366748</v>
      </c>
      <c r="F201" s="19"/>
      <c r="G201" s="19">
        <f>G200/G199</f>
        <v>0.12109375</v>
      </c>
    </row>
    <row r="202" spans="1:7" ht="14.25">
      <c r="A202" s="6" t="s">
        <v>18</v>
      </c>
      <c r="B202" s="10">
        <v>2010</v>
      </c>
      <c r="C202" s="11">
        <v>434</v>
      </c>
      <c r="D202" s="11">
        <v>401</v>
      </c>
      <c r="E202" s="11">
        <v>486</v>
      </c>
      <c r="F202" s="11"/>
      <c r="G202" s="11">
        <f>SUM(C202:F202)</f>
        <v>1321</v>
      </c>
    </row>
    <row r="203" spans="1:7" ht="14.25">
      <c r="A203" s="13"/>
      <c r="B203" s="14">
        <v>2009</v>
      </c>
      <c r="C203" s="15">
        <v>582</v>
      </c>
      <c r="D203" s="15">
        <v>501</v>
      </c>
      <c r="E203" s="15">
        <v>497</v>
      </c>
      <c r="F203" s="15"/>
      <c r="G203" s="15">
        <f>SUM(C203:F203)</f>
        <v>1580</v>
      </c>
    </row>
    <row r="204" spans="1:7" ht="14.25">
      <c r="A204" s="13"/>
      <c r="B204" s="20" t="s">
        <v>9</v>
      </c>
      <c r="C204" s="17">
        <f>SUM(C202-C203)</f>
        <v>-148</v>
      </c>
      <c r="D204" s="17">
        <f>SUM(D202-D203)</f>
        <v>-100</v>
      </c>
      <c r="E204" s="17">
        <f>SUM(E202-E203)</f>
        <v>-11</v>
      </c>
      <c r="F204" s="17"/>
      <c r="G204" s="17">
        <f>SUM(G202-G203)</f>
        <v>-259</v>
      </c>
    </row>
    <row r="205" spans="1:7" ht="15" thickBot="1">
      <c r="A205" s="9"/>
      <c r="B205" s="18" t="s">
        <v>10</v>
      </c>
      <c r="C205" s="19">
        <f>C204/C203</f>
        <v>-0.2542955326460481</v>
      </c>
      <c r="D205" s="19">
        <f>D204/D203</f>
        <v>-0.1996007984031936</v>
      </c>
      <c r="E205" s="19">
        <f>E204/E203</f>
        <v>-0.022132796780684104</v>
      </c>
      <c r="F205" s="19"/>
      <c r="G205" s="19">
        <f>G204/G203</f>
        <v>-0.1639240506329114</v>
      </c>
    </row>
    <row r="206" spans="1:7" ht="14.25">
      <c r="A206" s="6" t="s">
        <v>19</v>
      </c>
      <c r="B206" s="10">
        <v>2010</v>
      </c>
      <c r="C206" s="11">
        <v>46</v>
      </c>
      <c r="D206" s="11">
        <v>46</v>
      </c>
      <c r="E206" s="11">
        <v>49</v>
      </c>
      <c r="F206" s="11"/>
      <c r="G206" s="11">
        <f>SUM(C206:F206)</f>
        <v>141</v>
      </c>
    </row>
    <row r="207" spans="1:7" ht="14.25">
      <c r="A207" s="13"/>
      <c r="B207" s="14">
        <v>2009</v>
      </c>
      <c r="C207" s="15">
        <v>42</v>
      </c>
      <c r="D207" s="15">
        <v>64</v>
      </c>
      <c r="E207" s="15">
        <v>90</v>
      </c>
      <c r="F207" s="15"/>
      <c r="G207" s="15">
        <f>SUM(C207:F207)</f>
        <v>196</v>
      </c>
    </row>
    <row r="208" spans="1:7" ht="14.25">
      <c r="A208" s="13"/>
      <c r="B208" s="20" t="s">
        <v>9</v>
      </c>
      <c r="C208" s="17">
        <f>SUM(C206-C207)</f>
        <v>4</v>
      </c>
      <c r="D208" s="17">
        <f>SUM(D206-D207)</f>
        <v>-18</v>
      </c>
      <c r="E208" s="17">
        <f>SUM(E206-E207)</f>
        <v>-41</v>
      </c>
      <c r="F208" s="17"/>
      <c r="G208" s="17">
        <f>SUM(G206-G207)</f>
        <v>-55</v>
      </c>
    </row>
    <row r="209" spans="1:7" ht="15" thickBot="1">
      <c r="A209" s="9"/>
      <c r="B209" s="18" t="s">
        <v>10</v>
      </c>
      <c r="C209" s="19">
        <f>C208/C207</f>
        <v>0.09523809523809523</v>
      </c>
      <c r="D209" s="19">
        <f>D208/D207</f>
        <v>-0.28125</v>
      </c>
      <c r="E209" s="19">
        <f>E208/E207</f>
        <v>-0.45555555555555555</v>
      </c>
      <c r="F209" s="19"/>
      <c r="G209" s="19">
        <f>G208/G207</f>
        <v>-0.28061224489795916</v>
      </c>
    </row>
    <row r="210" ht="13.5" thickBot="1">
      <c r="G210" s="23"/>
    </row>
    <row r="211" spans="1:7" ht="15.75" thickBot="1">
      <c r="A211" s="1"/>
      <c r="C211" s="3" t="s">
        <v>0</v>
      </c>
      <c r="D211" s="4"/>
      <c r="E211" s="4"/>
      <c r="F211" s="5"/>
      <c r="G211" s="24" t="s">
        <v>1</v>
      </c>
    </row>
    <row r="212" spans="1:7" ht="15.75" thickBot="1">
      <c r="A212" s="1" t="s">
        <v>26</v>
      </c>
      <c r="B212" s="7" t="s">
        <v>3</v>
      </c>
      <c r="C212" s="8" t="s">
        <v>4</v>
      </c>
      <c r="D212" s="8" t="s">
        <v>5</v>
      </c>
      <c r="E212" s="8" t="s">
        <v>6</v>
      </c>
      <c r="F212" s="8" t="s">
        <v>7</v>
      </c>
      <c r="G212" s="25"/>
    </row>
    <row r="213" spans="1:7" ht="14.25">
      <c r="A213" s="6" t="s">
        <v>8</v>
      </c>
      <c r="B213" s="10">
        <v>2010</v>
      </c>
      <c r="C213" s="11">
        <f aca="true" t="shared" si="13" ref="C213:E214">SUM(C217+C221+C225+C229+C233+C237+C241)</f>
        <v>947</v>
      </c>
      <c r="D213" s="11">
        <f t="shared" si="13"/>
        <v>955</v>
      </c>
      <c r="E213" s="11">
        <f t="shared" si="13"/>
        <v>1001</v>
      </c>
      <c r="F213" s="11"/>
      <c r="G213" s="12">
        <f>SUM(C213:F213)</f>
        <v>2903</v>
      </c>
    </row>
    <row r="214" spans="1:7" ht="14.25">
      <c r="A214" s="13"/>
      <c r="B214" s="14">
        <v>2009</v>
      </c>
      <c r="C214" s="26">
        <f t="shared" si="13"/>
        <v>1142</v>
      </c>
      <c r="D214" s="26">
        <f t="shared" si="13"/>
        <v>1092</v>
      </c>
      <c r="E214" s="26">
        <f t="shared" si="13"/>
        <v>964</v>
      </c>
      <c r="F214" s="26"/>
      <c r="G214" s="15">
        <f>SUM(C214:F214)</f>
        <v>3198</v>
      </c>
    </row>
    <row r="215" spans="1:7" ht="14.25">
      <c r="A215" s="13"/>
      <c r="B215" s="16" t="s">
        <v>9</v>
      </c>
      <c r="C215" s="17">
        <f>SUM(C213-C214)</f>
        <v>-195</v>
      </c>
      <c r="D215" s="17">
        <f>SUM(D213-D214)</f>
        <v>-137</v>
      </c>
      <c r="E215" s="17">
        <f>SUM(E213-E214)</f>
        <v>37</v>
      </c>
      <c r="F215" s="17"/>
      <c r="G215" s="17">
        <f>SUM(G213-G214)</f>
        <v>-295</v>
      </c>
    </row>
    <row r="216" spans="1:7" ht="15" thickBot="1">
      <c r="A216" s="9"/>
      <c r="B216" s="18" t="s">
        <v>10</v>
      </c>
      <c r="C216" s="19">
        <f>C215/C214</f>
        <v>-0.17075306479859895</v>
      </c>
      <c r="D216" s="19">
        <f>D215/D214</f>
        <v>-0.12545787545787546</v>
      </c>
      <c r="E216" s="19">
        <f>E215/E214</f>
        <v>0.038381742738589214</v>
      </c>
      <c r="F216" s="19"/>
      <c r="G216" s="19">
        <f>G215/G214</f>
        <v>-0.09224515322076297</v>
      </c>
    </row>
    <row r="217" spans="1:7" ht="14.25">
      <c r="A217" s="6" t="s">
        <v>11</v>
      </c>
      <c r="B217" s="10">
        <v>2010</v>
      </c>
      <c r="C217" s="12">
        <v>19</v>
      </c>
      <c r="D217" s="12">
        <v>12</v>
      </c>
      <c r="E217" s="12">
        <v>18</v>
      </c>
      <c r="F217" s="12"/>
      <c r="G217" s="12">
        <f>SUM(C217:F217)</f>
        <v>49</v>
      </c>
    </row>
    <row r="218" spans="1:7" ht="14.25">
      <c r="A218" s="13"/>
      <c r="B218" s="14">
        <v>2009</v>
      </c>
      <c r="C218" s="15">
        <v>15</v>
      </c>
      <c r="D218" s="15">
        <v>19</v>
      </c>
      <c r="E218" s="15">
        <v>8</v>
      </c>
      <c r="F218" s="15"/>
      <c r="G218" s="15">
        <f>SUM(C218:F218)</f>
        <v>42</v>
      </c>
    </row>
    <row r="219" spans="1:7" ht="14.25">
      <c r="A219" s="13"/>
      <c r="B219" s="20" t="s">
        <v>9</v>
      </c>
      <c r="C219" s="17">
        <f>SUM(C217-C218)</f>
        <v>4</v>
      </c>
      <c r="D219" s="17">
        <f>SUM(D217-D218)</f>
        <v>-7</v>
      </c>
      <c r="E219" s="17">
        <f>SUM(E217-E218)</f>
        <v>10</v>
      </c>
      <c r="F219" s="17"/>
      <c r="G219" s="17">
        <f>SUM(G217-G218)</f>
        <v>7</v>
      </c>
    </row>
    <row r="220" spans="1:7" ht="15" thickBot="1">
      <c r="A220" s="9"/>
      <c r="B220" s="18" t="s">
        <v>10</v>
      </c>
      <c r="C220" s="19">
        <f>C219/C218</f>
        <v>0.26666666666666666</v>
      </c>
      <c r="D220" s="19">
        <f>D219/D218</f>
        <v>-0.3684210526315789</v>
      </c>
      <c r="E220" s="19">
        <f>E219/E218</f>
        <v>1.25</v>
      </c>
      <c r="F220" s="19"/>
      <c r="G220" s="19">
        <f>G219/G218</f>
        <v>0.16666666666666666</v>
      </c>
    </row>
    <row r="221" spans="1:7" ht="14.25">
      <c r="A221" s="6" t="s">
        <v>12</v>
      </c>
      <c r="B221" s="10">
        <v>2010</v>
      </c>
      <c r="C221" s="11">
        <v>1</v>
      </c>
      <c r="D221" s="11">
        <v>1</v>
      </c>
      <c r="E221" s="11">
        <v>2</v>
      </c>
      <c r="F221" s="11"/>
      <c r="G221" s="11">
        <f>SUM(C221:F221)</f>
        <v>4</v>
      </c>
    </row>
    <row r="222" spans="1:7" ht="14.25">
      <c r="A222" s="13"/>
      <c r="B222" s="14">
        <v>2009</v>
      </c>
      <c r="C222" s="15">
        <v>0</v>
      </c>
      <c r="D222" s="15">
        <v>1</v>
      </c>
      <c r="E222" s="15">
        <v>0</v>
      </c>
      <c r="F222" s="15"/>
      <c r="G222" s="15">
        <f>SUM(C222:F222)</f>
        <v>1</v>
      </c>
    </row>
    <row r="223" spans="1:7" ht="14.25">
      <c r="A223" s="13"/>
      <c r="B223" s="20" t="s">
        <v>9</v>
      </c>
      <c r="C223" s="17">
        <f>SUM(C221-C222)</f>
        <v>1</v>
      </c>
      <c r="D223" s="17">
        <f>SUM(D221-D222)</f>
        <v>0</v>
      </c>
      <c r="E223" s="17">
        <f>SUM(E221-E222)</f>
        <v>2</v>
      </c>
      <c r="F223" s="17"/>
      <c r="G223" s="17">
        <f>SUM(G221-G222)</f>
        <v>3</v>
      </c>
    </row>
    <row r="224" spans="1:7" ht="15" thickBot="1">
      <c r="A224" s="9"/>
      <c r="B224" s="18" t="s">
        <v>10</v>
      </c>
      <c r="C224" s="19"/>
      <c r="D224" s="19">
        <f>D223/D222</f>
        <v>0</v>
      </c>
      <c r="E224" s="19" t="e">
        <f>E223/E222</f>
        <v>#DIV/0!</v>
      </c>
      <c r="F224" s="19"/>
      <c r="G224" s="19">
        <f>G223/G222</f>
        <v>3</v>
      </c>
    </row>
    <row r="225" spans="1:7" ht="14.25">
      <c r="A225" s="6" t="s">
        <v>13</v>
      </c>
      <c r="B225" s="10">
        <v>2010</v>
      </c>
      <c r="C225" s="11">
        <v>122</v>
      </c>
      <c r="D225" s="11">
        <v>132</v>
      </c>
      <c r="E225" s="11">
        <v>136</v>
      </c>
      <c r="F225" s="11"/>
      <c r="G225" s="11">
        <f>SUM(C225:F225)</f>
        <v>390</v>
      </c>
    </row>
    <row r="226" spans="1:7" ht="14.25">
      <c r="A226" s="13"/>
      <c r="B226" s="14">
        <v>2009</v>
      </c>
      <c r="C226" s="15">
        <v>144</v>
      </c>
      <c r="D226" s="15">
        <v>112</v>
      </c>
      <c r="E226" s="15">
        <v>127</v>
      </c>
      <c r="F226" s="15"/>
      <c r="G226" s="15">
        <f>SUM(C226:F226)</f>
        <v>383</v>
      </c>
    </row>
    <row r="227" spans="1:7" ht="14.25">
      <c r="A227" s="13"/>
      <c r="B227" s="20" t="s">
        <v>9</v>
      </c>
      <c r="C227" s="17">
        <f>SUM(C225-C226)</f>
        <v>-22</v>
      </c>
      <c r="D227" s="17">
        <f>SUM(D225-D226)</f>
        <v>20</v>
      </c>
      <c r="E227" s="17">
        <f>SUM(E225-E226)</f>
        <v>9</v>
      </c>
      <c r="F227" s="17"/>
      <c r="G227" s="17">
        <f>SUM(G225-G226)</f>
        <v>7</v>
      </c>
    </row>
    <row r="228" spans="1:7" ht="15" thickBot="1">
      <c r="A228" s="9"/>
      <c r="B228" s="18" t="s">
        <v>10</v>
      </c>
      <c r="C228" s="19">
        <f>C227/C226</f>
        <v>-0.1527777777777778</v>
      </c>
      <c r="D228" s="19">
        <f>D227/D226</f>
        <v>0.17857142857142858</v>
      </c>
      <c r="E228" s="19">
        <f>E227/E226</f>
        <v>0.07086614173228346</v>
      </c>
      <c r="F228" s="19"/>
      <c r="G228" s="19">
        <f>G227/G226</f>
        <v>0.018276762402088774</v>
      </c>
    </row>
    <row r="229" spans="1:7" ht="14.25">
      <c r="A229" s="6" t="s">
        <v>14</v>
      </c>
      <c r="B229" s="10">
        <v>2010</v>
      </c>
      <c r="C229" s="11">
        <v>58</v>
      </c>
      <c r="D229" s="11">
        <v>51</v>
      </c>
      <c r="E229" s="11">
        <v>58</v>
      </c>
      <c r="F229" s="11"/>
      <c r="G229" s="11">
        <f>SUM(C229:F229)</f>
        <v>167</v>
      </c>
    </row>
    <row r="230" spans="1:7" ht="14.25">
      <c r="A230" s="13"/>
      <c r="B230" s="14">
        <v>2009</v>
      </c>
      <c r="C230" s="15">
        <v>65</v>
      </c>
      <c r="D230" s="15">
        <v>71</v>
      </c>
      <c r="E230" s="15">
        <v>69</v>
      </c>
      <c r="F230" s="15"/>
      <c r="G230" s="15">
        <f>SUM(C230:F230)</f>
        <v>205</v>
      </c>
    </row>
    <row r="231" spans="1:7" ht="14.25">
      <c r="A231" s="13"/>
      <c r="B231" s="20" t="s">
        <v>9</v>
      </c>
      <c r="C231" s="17">
        <f>SUM(C229-C230)</f>
        <v>-7</v>
      </c>
      <c r="D231" s="17">
        <f>SUM(D229-D230)</f>
        <v>-20</v>
      </c>
      <c r="E231" s="17">
        <f>SUM(E229-E230)</f>
        <v>-11</v>
      </c>
      <c r="F231" s="17"/>
      <c r="G231" s="17">
        <f>SUM(G229-G230)</f>
        <v>-38</v>
      </c>
    </row>
    <row r="232" spans="1:7" ht="15" thickBot="1">
      <c r="A232" s="9"/>
      <c r="B232" s="18" t="s">
        <v>10</v>
      </c>
      <c r="C232" s="19">
        <f>C231/C230</f>
        <v>-0.1076923076923077</v>
      </c>
      <c r="D232" s="19">
        <f>D231/D230</f>
        <v>-0.28169014084507044</v>
      </c>
      <c r="E232" s="19">
        <f>E231/E230</f>
        <v>-0.15942028985507245</v>
      </c>
      <c r="F232" s="19"/>
      <c r="G232" s="19">
        <f>G231/G230</f>
        <v>-0.18536585365853658</v>
      </c>
    </row>
    <row r="233" spans="1:7" ht="14.25">
      <c r="A233" s="6" t="s">
        <v>17</v>
      </c>
      <c r="B233" s="10">
        <v>2010</v>
      </c>
      <c r="C233" s="11">
        <v>390</v>
      </c>
      <c r="D233" s="11">
        <v>360</v>
      </c>
      <c r="E233" s="11">
        <v>353</v>
      </c>
      <c r="F233" s="11"/>
      <c r="G233" s="11">
        <f>SUM(C233:F233)</f>
        <v>1103</v>
      </c>
    </row>
    <row r="234" spans="1:7" ht="14.25">
      <c r="A234" s="13"/>
      <c r="B234" s="14">
        <v>2009</v>
      </c>
      <c r="C234" s="15">
        <v>354</v>
      </c>
      <c r="D234" s="15">
        <v>381</v>
      </c>
      <c r="E234" s="15">
        <v>335</v>
      </c>
      <c r="F234" s="15"/>
      <c r="G234" s="15">
        <f>SUM(C234:F234)</f>
        <v>1070</v>
      </c>
    </row>
    <row r="235" spans="1:7" ht="14.25">
      <c r="A235" s="13"/>
      <c r="B235" s="20" t="s">
        <v>9</v>
      </c>
      <c r="C235" s="17">
        <f>SUM(C233-C234)</f>
        <v>36</v>
      </c>
      <c r="D235" s="17">
        <f>SUM(D233-D234)</f>
        <v>-21</v>
      </c>
      <c r="E235" s="17">
        <f>SUM(E233-E234)</f>
        <v>18</v>
      </c>
      <c r="F235" s="17"/>
      <c r="G235" s="17">
        <f>SUM(G233-G234)</f>
        <v>33</v>
      </c>
    </row>
    <row r="236" spans="1:7" ht="15" thickBot="1">
      <c r="A236" s="9"/>
      <c r="B236" s="18" t="s">
        <v>10</v>
      </c>
      <c r="C236" s="19">
        <f>C235/C234</f>
        <v>0.1016949152542373</v>
      </c>
      <c r="D236" s="19">
        <f>D235/D234</f>
        <v>-0.05511811023622047</v>
      </c>
      <c r="E236" s="19">
        <f>E235/E234</f>
        <v>0.05373134328358209</v>
      </c>
      <c r="F236" s="19"/>
      <c r="G236" s="19">
        <f>G235/G234</f>
        <v>0.0308411214953271</v>
      </c>
    </row>
    <row r="237" spans="1:7" ht="14.25">
      <c r="A237" s="6" t="s">
        <v>18</v>
      </c>
      <c r="B237" s="10">
        <v>2010</v>
      </c>
      <c r="C237" s="11">
        <v>260</v>
      </c>
      <c r="D237" s="11">
        <v>276</v>
      </c>
      <c r="E237" s="11">
        <v>293</v>
      </c>
      <c r="F237" s="11"/>
      <c r="G237" s="11">
        <f>SUM(C237:F237)</f>
        <v>829</v>
      </c>
    </row>
    <row r="238" spans="1:7" ht="14.25">
      <c r="A238" s="13"/>
      <c r="B238" s="14">
        <v>2009</v>
      </c>
      <c r="C238" s="15">
        <v>391</v>
      </c>
      <c r="D238" s="15">
        <v>359</v>
      </c>
      <c r="E238" s="15">
        <v>258</v>
      </c>
      <c r="F238" s="15"/>
      <c r="G238" s="15">
        <f>SUM(C238:F238)</f>
        <v>1008</v>
      </c>
    </row>
    <row r="239" spans="1:7" ht="14.25">
      <c r="A239" s="13"/>
      <c r="B239" s="20" t="s">
        <v>9</v>
      </c>
      <c r="C239" s="17">
        <f>SUM(C237-C238)</f>
        <v>-131</v>
      </c>
      <c r="D239" s="17">
        <f>SUM(D237-D238)</f>
        <v>-83</v>
      </c>
      <c r="E239" s="17">
        <f>SUM(E237-E238)</f>
        <v>35</v>
      </c>
      <c r="F239" s="17"/>
      <c r="G239" s="17">
        <f>SUM(G237-G238)</f>
        <v>-179</v>
      </c>
    </row>
    <row r="240" spans="1:7" ht="15" thickBot="1">
      <c r="A240" s="9"/>
      <c r="B240" s="18" t="s">
        <v>10</v>
      </c>
      <c r="C240" s="19">
        <f>C239/C238</f>
        <v>-0.3350383631713555</v>
      </c>
      <c r="D240" s="19">
        <f>D239/D238</f>
        <v>-0.23119777158774374</v>
      </c>
      <c r="E240" s="19">
        <f>E239/E238</f>
        <v>0.13565891472868216</v>
      </c>
      <c r="F240" s="19"/>
      <c r="G240" s="19">
        <f>G239/G238</f>
        <v>-0.1775793650793651</v>
      </c>
    </row>
    <row r="241" spans="1:7" ht="14.25">
      <c r="A241" s="6" t="s">
        <v>19</v>
      </c>
      <c r="B241" s="10">
        <v>2010</v>
      </c>
      <c r="C241" s="11">
        <v>97</v>
      </c>
      <c r="D241" s="11">
        <v>123</v>
      </c>
      <c r="E241" s="11">
        <v>141</v>
      </c>
      <c r="F241" s="11"/>
      <c r="G241" s="11">
        <f>SUM(C241:F241)</f>
        <v>361</v>
      </c>
    </row>
    <row r="242" spans="1:7" ht="14.25">
      <c r="A242" s="13"/>
      <c r="B242" s="14">
        <v>2009</v>
      </c>
      <c r="C242" s="15">
        <v>173</v>
      </c>
      <c r="D242" s="15">
        <v>149</v>
      </c>
      <c r="E242" s="15">
        <v>167</v>
      </c>
      <c r="F242" s="15"/>
      <c r="G242" s="15">
        <f>SUM(C242:F242)</f>
        <v>489</v>
      </c>
    </row>
    <row r="243" spans="1:7" ht="14.25">
      <c r="A243" s="13"/>
      <c r="B243" s="20" t="s">
        <v>9</v>
      </c>
      <c r="C243" s="17">
        <f>SUM(C241-C242)</f>
        <v>-76</v>
      </c>
      <c r="D243" s="17">
        <f>SUM(D241-D242)</f>
        <v>-26</v>
      </c>
      <c r="E243" s="17">
        <f>SUM(E241-E242)</f>
        <v>-26</v>
      </c>
      <c r="F243" s="17"/>
      <c r="G243" s="17">
        <f>SUM(G241-G242)</f>
        <v>-128</v>
      </c>
    </row>
    <row r="244" spans="1:7" ht="15" thickBot="1">
      <c r="A244" s="9"/>
      <c r="B244" s="18" t="s">
        <v>10</v>
      </c>
      <c r="C244" s="19">
        <f>C243/C242</f>
        <v>-0.4393063583815029</v>
      </c>
      <c r="D244" s="19">
        <f>D243/D242</f>
        <v>-0.174496644295302</v>
      </c>
      <c r="E244" s="19">
        <f>E243/E242</f>
        <v>-0.15568862275449102</v>
      </c>
      <c r="F244" s="19"/>
      <c r="G244" s="19">
        <f>G243/G242</f>
        <v>-0.261758691206544</v>
      </c>
    </row>
    <row r="245" ht="13.5" thickBot="1">
      <c r="G245" s="23"/>
    </row>
    <row r="246" spans="1:7" ht="15.75" customHeight="1" thickBot="1">
      <c r="A246" s="1"/>
      <c r="C246" s="3" t="s">
        <v>0</v>
      </c>
      <c r="D246" s="4"/>
      <c r="E246" s="4"/>
      <c r="F246" s="5"/>
      <c r="G246" s="6" t="s">
        <v>1</v>
      </c>
    </row>
    <row r="247" spans="1:7" ht="15.75" thickBot="1">
      <c r="A247" s="1" t="s">
        <v>27</v>
      </c>
      <c r="B247" s="7" t="s">
        <v>3</v>
      </c>
      <c r="C247" s="8" t="s">
        <v>4</v>
      </c>
      <c r="D247" s="8" t="s">
        <v>5</v>
      </c>
      <c r="E247" s="8" t="s">
        <v>6</v>
      </c>
      <c r="F247" s="8" t="s">
        <v>7</v>
      </c>
      <c r="G247" s="9"/>
    </row>
    <row r="248" spans="1:7" ht="14.25" customHeight="1">
      <c r="A248" s="6" t="s">
        <v>8</v>
      </c>
      <c r="B248" s="10">
        <v>2010</v>
      </c>
      <c r="C248" s="11">
        <f aca="true" t="shared" si="14" ref="C248:E249">SUM(C252+C256+C260+C264+C268+C272+C276)</f>
        <v>3761</v>
      </c>
      <c r="D248" s="11">
        <f t="shared" si="14"/>
        <v>3608</v>
      </c>
      <c r="E248" s="11">
        <f t="shared" si="14"/>
        <v>3628</v>
      </c>
      <c r="F248" s="11"/>
      <c r="G248" s="12">
        <f>SUM(C248:F248)</f>
        <v>10997</v>
      </c>
    </row>
    <row r="249" spans="1:7" ht="14.25">
      <c r="A249" s="13"/>
      <c r="B249" s="14">
        <v>2009</v>
      </c>
      <c r="C249" s="26">
        <f t="shared" si="14"/>
        <v>3732</v>
      </c>
      <c r="D249" s="26">
        <f t="shared" si="14"/>
        <v>3789</v>
      </c>
      <c r="E249" s="26">
        <f t="shared" si="14"/>
        <v>3722</v>
      </c>
      <c r="F249" s="26"/>
      <c r="G249" s="15">
        <f>SUM(C249:F249)</f>
        <v>11243</v>
      </c>
    </row>
    <row r="250" spans="1:7" ht="14.25">
      <c r="A250" s="13"/>
      <c r="B250" s="16" t="s">
        <v>9</v>
      </c>
      <c r="C250" s="17">
        <f>SUM(C248-C249)</f>
        <v>29</v>
      </c>
      <c r="D250" s="17">
        <f>SUM(D248-D249)</f>
        <v>-181</v>
      </c>
      <c r="E250" s="17">
        <f>SUM(E248-E249)</f>
        <v>-94</v>
      </c>
      <c r="F250" s="17"/>
      <c r="G250" s="17">
        <f>SUM(G248-G249)</f>
        <v>-246</v>
      </c>
    </row>
    <row r="251" spans="1:7" ht="15" thickBot="1">
      <c r="A251" s="9"/>
      <c r="B251" s="18" t="s">
        <v>10</v>
      </c>
      <c r="C251" s="19">
        <f>C250/C249</f>
        <v>0.007770632368703108</v>
      </c>
      <c r="D251" s="19">
        <f>D250/D249</f>
        <v>-0.047769860121404065</v>
      </c>
      <c r="E251" s="19">
        <f>E250/E249</f>
        <v>-0.02525523911875336</v>
      </c>
      <c r="F251" s="19"/>
      <c r="G251" s="19">
        <f>G250/G249</f>
        <v>-0.021880281063773013</v>
      </c>
    </row>
    <row r="252" spans="1:7" ht="14.25" customHeight="1">
      <c r="A252" s="6" t="s">
        <v>11</v>
      </c>
      <c r="B252" s="10">
        <v>2010</v>
      </c>
      <c r="C252" s="12">
        <v>43</v>
      </c>
      <c r="D252" s="12">
        <v>39</v>
      </c>
      <c r="E252" s="12">
        <v>48</v>
      </c>
      <c r="F252" s="12"/>
      <c r="G252" s="12">
        <f>SUM(C252:F252)</f>
        <v>130</v>
      </c>
    </row>
    <row r="253" spans="1:7" ht="14.25">
      <c r="A253" s="13"/>
      <c r="B253" s="14">
        <v>2009</v>
      </c>
      <c r="C253" s="15">
        <v>42</v>
      </c>
      <c r="D253" s="15">
        <v>32</v>
      </c>
      <c r="E253" s="15">
        <v>39</v>
      </c>
      <c r="F253" s="15"/>
      <c r="G253" s="15">
        <f>SUM(C253:F253)</f>
        <v>113</v>
      </c>
    </row>
    <row r="254" spans="1:7" ht="14.25">
      <c r="A254" s="13"/>
      <c r="B254" s="20" t="s">
        <v>9</v>
      </c>
      <c r="C254" s="17">
        <f>SUM(C252-C253)</f>
        <v>1</v>
      </c>
      <c r="D254" s="17">
        <f>SUM(D252-D253)</f>
        <v>7</v>
      </c>
      <c r="E254" s="17">
        <f>SUM(E252-E253)</f>
        <v>9</v>
      </c>
      <c r="F254" s="17"/>
      <c r="G254" s="17">
        <f>SUM(G252-G253)</f>
        <v>17</v>
      </c>
    </row>
    <row r="255" spans="1:7" ht="15" thickBot="1">
      <c r="A255" s="9"/>
      <c r="B255" s="18" t="s">
        <v>10</v>
      </c>
      <c r="C255" s="19">
        <f>C254/C253</f>
        <v>0.023809523809523808</v>
      </c>
      <c r="D255" s="19">
        <f>D254/D253</f>
        <v>0.21875</v>
      </c>
      <c r="E255" s="19">
        <f>E254/E253</f>
        <v>0.23076923076923078</v>
      </c>
      <c r="F255" s="19"/>
      <c r="G255" s="19">
        <f>G254/G253</f>
        <v>0.1504424778761062</v>
      </c>
    </row>
    <row r="256" spans="1:7" ht="14.25" customHeight="1">
      <c r="A256" s="6" t="s">
        <v>12</v>
      </c>
      <c r="B256" s="10">
        <v>2010</v>
      </c>
      <c r="C256" s="11">
        <v>1</v>
      </c>
      <c r="D256" s="11">
        <v>1</v>
      </c>
      <c r="E256" s="11">
        <v>0</v>
      </c>
      <c r="F256" s="11"/>
      <c r="G256" s="11">
        <f>SUM(C256:F256)</f>
        <v>2</v>
      </c>
    </row>
    <row r="257" spans="1:7" ht="14.25">
      <c r="A257" s="13"/>
      <c r="B257" s="14">
        <v>2009</v>
      </c>
      <c r="C257" s="15">
        <v>1</v>
      </c>
      <c r="D257" s="15">
        <v>2</v>
      </c>
      <c r="E257" s="15">
        <v>4</v>
      </c>
      <c r="F257" s="15"/>
      <c r="G257" s="15">
        <f>SUM(C257:F257)</f>
        <v>7</v>
      </c>
    </row>
    <row r="258" spans="1:7" ht="14.25">
      <c r="A258" s="13"/>
      <c r="B258" s="20" t="s">
        <v>9</v>
      </c>
      <c r="C258" s="17">
        <f>SUM(C256-C257)</f>
        <v>0</v>
      </c>
      <c r="D258" s="17">
        <f>SUM(D256-D257)</f>
        <v>-1</v>
      </c>
      <c r="E258" s="17">
        <f>SUM(E256-E257)</f>
        <v>-4</v>
      </c>
      <c r="F258" s="17"/>
      <c r="G258" s="17">
        <f>SUM(G256-G257)</f>
        <v>-5</v>
      </c>
    </row>
    <row r="259" spans="1:7" ht="15" thickBot="1">
      <c r="A259" s="9"/>
      <c r="B259" s="18" t="s">
        <v>10</v>
      </c>
      <c r="C259" s="19">
        <f>C258/C257</f>
        <v>0</v>
      </c>
      <c r="D259" s="19">
        <f>D258/D257</f>
        <v>-0.5</v>
      </c>
      <c r="E259" s="19">
        <f>E258/E257</f>
        <v>-1</v>
      </c>
      <c r="F259" s="19"/>
      <c r="G259" s="19">
        <f>G258/G257</f>
        <v>-0.7142857142857143</v>
      </c>
    </row>
    <row r="260" spans="1:7" ht="14.25" customHeight="1">
      <c r="A260" s="6" t="s">
        <v>13</v>
      </c>
      <c r="B260" s="10">
        <v>2010</v>
      </c>
      <c r="C260" s="11">
        <v>493</v>
      </c>
      <c r="D260" s="11">
        <v>399</v>
      </c>
      <c r="E260" s="11">
        <v>514</v>
      </c>
      <c r="F260" s="11"/>
      <c r="G260" s="11">
        <f>SUM(C260:F260)</f>
        <v>1406</v>
      </c>
    </row>
    <row r="261" spans="1:7" ht="14.25">
      <c r="A261" s="13"/>
      <c r="B261" s="14">
        <v>2009</v>
      </c>
      <c r="C261" s="15">
        <v>363</v>
      </c>
      <c r="D261" s="15">
        <v>312</v>
      </c>
      <c r="E261" s="15">
        <v>406</v>
      </c>
      <c r="F261" s="15"/>
      <c r="G261" s="15">
        <f>SUM(C261:F261)</f>
        <v>1081</v>
      </c>
    </row>
    <row r="262" spans="1:7" ht="14.25">
      <c r="A262" s="13"/>
      <c r="B262" s="20" t="s">
        <v>9</v>
      </c>
      <c r="C262" s="17">
        <f>SUM(C260-C261)</f>
        <v>130</v>
      </c>
      <c r="D262" s="17">
        <f>SUM(D260-D261)</f>
        <v>87</v>
      </c>
      <c r="E262" s="17">
        <f>SUM(E260-E261)</f>
        <v>108</v>
      </c>
      <c r="F262" s="17"/>
      <c r="G262" s="17">
        <f>SUM(G260-G261)</f>
        <v>325</v>
      </c>
    </row>
    <row r="263" spans="1:7" ht="15" thickBot="1">
      <c r="A263" s="9"/>
      <c r="B263" s="18" t="s">
        <v>10</v>
      </c>
      <c r="C263" s="19">
        <f>C262/C261</f>
        <v>0.3581267217630854</v>
      </c>
      <c r="D263" s="19">
        <f>D262/D261</f>
        <v>0.27884615384615385</v>
      </c>
      <c r="E263" s="19">
        <f>E262/E261</f>
        <v>0.2660098522167488</v>
      </c>
      <c r="F263" s="19"/>
      <c r="G263" s="19">
        <f>G262/G261</f>
        <v>0.30064754856614245</v>
      </c>
    </row>
    <row r="264" spans="1:7" ht="14.25" customHeight="1">
      <c r="A264" s="6" t="s">
        <v>14</v>
      </c>
      <c r="B264" s="10">
        <v>2010</v>
      </c>
      <c r="C264" s="11">
        <v>125</v>
      </c>
      <c r="D264" s="11">
        <v>93</v>
      </c>
      <c r="E264" s="11">
        <v>116</v>
      </c>
      <c r="F264" s="11"/>
      <c r="G264" s="11">
        <f>SUM(C264:F264)</f>
        <v>334</v>
      </c>
    </row>
    <row r="265" spans="1:7" ht="14.25">
      <c r="A265" s="13"/>
      <c r="B265" s="14">
        <v>2009</v>
      </c>
      <c r="C265" s="15">
        <v>107</v>
      </c>
      <c r="D265" s="15">
        <v>101</v>
      </c>
      <c r="E265" s="15">
        <v>113</v>
      </c>
      <c r="F265" s="15"/>
      <c r="G265" s="15">
        <f>SUM(C265:F265)</f>
        <v>321</v>
      </c>
    </row>
    <row r="266" spans="1:7" ht="14.25">
      <c r="A266" s="13"/>
      <c r="B266" s="20" t="s">
        <v>9</v>
      </c>
      <c r="C266" s="17">
        <f>SUM(C264-C265)</f>
        <v>18</v>
      </c>
      <c r="D266" s="17">
        <f>SUM(D264-D265)</f>
        <v>-8</v>
      </c>
      <c r="E266" s="17">
        <f>SUM(E264-E265)</f>
        <v>3</v>
      </c>
      <c r="F266" s="17"/>
      <c r="G266" s="17">
        <f>SUM(G264-G265)</f>
        <v>13</v>
      </c>
    </row>
    <row r="267" spans="1:7" ht="15" thickBot="1">
      <c r="A267" s="9"/>
      <c r="B267" s="18" t="s">
        <v>10</v>
      </c>
      <c r="C267" s="19">
        <f>C266/C265</f>
        <v>0.16822429906542055</v>
      </c>
      <c r="D267" s="19">
        <f>D266/D265</f>
        <v>-0.07920792079207921</v>
      </c>
      <c r="E267" s="19">
        <f>E266/E265</f>
        <v>0.02654867256637168</v>
      </c>
      <c r="F267" s="19"/>
      <c r="G267" s="19">
        <f>G266/G265</f>
        <v>0.040498442367601244</v>
      </c>
    </row>
    <row r="268" spans="1:7" ht="14.25" customHeight="1">
      <c r="A268" s="6" t="s">
        <v>17</v>
      </c>
      <c r="B268" s="10">
        <v>2010</v>
      </c>
      <c r="C268" s="11">
        <v>786</v>
      </c>
      <c r="D268" s="11">
        <v>809</v>
      </c>
      <c r="E268" s="11">
        <v>881</v>
      </c>
      <c r="F268" s="11"/>
      <c r="G268" s="11">
        <f>SUM(C268:F268)</f>
        <v>2476</v>
      </c>
    </row>
    <row r="269" spans="1:7" ht="14.25">
      <c r="A269" s="13"/>
      <c r="B269" s="14">
        <v>2009</v>
      </c>
      <c r="C269" s="15">
        <v>900</v>
      </c>
      <c r="D269" s="15">
        <v>834</v>
      </c>
      <c r="E269" s="15">
        <v>757</v>
      </c>
      <c r="F269" s="15"/>
      <c r="G269" s="15">
        <f>SUM(C269:F269)</f>
        <v>2491</v>
      </c>
    </row>
    <row r="270" spans="1:7" ht="14.25">
      <c r="A270" s="13"/>
      <c r="B270" s="20" t="s">
        <v>9</v>
      </c>
      <c r="C270" s="17">
        <f>SUM(C268-C269)</f>
        <v>-114</v>
      </c>
      <c r="D270" s="17">
        <f>SUM(D268-D269)</f>
        <v>-25</v>
      </c>
      <c r="E270" s="17">
        <f>SUM(E268-E269)</f>
        <v>124</v>
      </c>
      <c r="F270" s="17"/>
      <c r="G270" s="17">
        <f>SUM(G268-G269)</f>
        <v>-15</v>
      </c>
    </row>
    <row r="271" spans="1:7" ht="15" thickBot="1">
      <c r="A271" s="9"/>
      <c r="B271" s="18" t="s">
        <v>10</v>
      </c>
      <c r="C271" s="19">
        <f>C270/C269</f>
        <v>-0.12666666666666668</v>
      </c>
      <c r="D271" s="19">
        <f>D270/D269</f>
        <v>-0.02997601918465228</v>
      </c>
      <c r="E271" s="19">
        <f>E270/E269</f>
        <v>0.16380449141347425</v>
      </c>
      <c r="F271" s="19"/>
      <c r="G271" s="19">
        <f>G270/G269</f>
        <v>-0.00602167804094741</v>
      </c>
    </row>
    <row r="272" spans="1:7" ht="14.25" customHeight="1">
      <c r="A272" s="6" t="s">
        <v>18</v>
      </c>
      <c r="B272" s="10">
        <v>2010</v>
      </c>
      <c r="C272" s="11">
        <v>1712</v>
      </c>
      <c r="D272" s="11">
        <v>1661</v>
      </c>
      <c r="E272" s="11">
        <v>1411</v>
      </c>
      <c r="F272" s="11"/>
      <c r="G272" s="11">
        <f>SUM(C272:F272)</f>
        <v>4784</v>
      </c>
    </row>
    <row r="273" spans="1:7" ht="14.25">
      <c r="A273" s="13"/>
      <c r="B273" s="14">
        <v>2009</v>
      </c>
      <c r="C273" s="15">
        <v>1785</v>
      </c>
      <c r="D273" s="15">
        <v>1894</v>
      </c>
      <c r="E273" s="15">
        <v>1847</v>
      </c>
      <c r="F273" s="15"/>
      <c r="G273" s="15">
        <f>SUM(C273:F273)</f>
        <v>5526</v>
      </c>
    </row>
    <row r="274" spans="1:7" ht="14.25">
      <c r="A274" s="13"/>
      <c r="B274" s="20" t="s">
        <v>9</v>
      </c>
      <c r="C274" s="17">
        <f>SUM(C272-C273)</f>
        <v>-73</v>
      </c>
      <c r="D274" s="17">
        <f>SUM(D272-D273)</f>
        <v>-233</v>
      </c>
      <c r="E274" s="17">
        <f>SUM(E272-E273)</f>
        <v>-436</v>
      </c>
      <c r="F274" s="17"/>
      <c r="G274" s="17">
        <f>SUM(G272-G273)</f>
        <v>-742</v>
      </c>
    </row>
    <row r="275" spans="1:7" ht="15" thickBot="1">
      <c r="A275" s="9"/>
      <c r="B275" s="18" t="s">
        <v>10</v>
      </c>
      <c r="C275" s="19">
        <f>C274/C273</f>
        <v>-0.04089635854341737</v>
      </c>
      <c r="D275" s="19">
        <f>D274/D273</f>
        <v>-0.12302006335797254</v>
      </c>
      <c r="E275" s="19">
        <f>E274/E273</f>
        <v>-0.23605847319978343</v>
      </c>
      <c r="F275" s="19"/>
      <c r="G275" s="19">
        <f>G274/G273</f>
        <v>-0.13427433948606587</v>
      </c>
    </row>
    <row r="276" spans="1:7" ht="14.25" customHeight="1">
      <c r="A276" s="6" t="s">
        <v>19</v>
      </c>
      <c r="B276" s="10">
        <v>2010</v>
      </c>
      <c r="C276" s="11">
        <v>601</v>
      </c>
      <c r="D276" s="11">
        <v>606</v>
      </c>
      <c r="E276" s="11">
        <v>658</v>
      </c>
      <c r="F276" s="11"/>
      <c r="G276" s="11">
        <f>SUM(C276:F276)</f>
        <v>1865</v>
      </c>
    </row>
    <row r="277" spans="1:7" ht="14.25">
      <c r="A277" s="13"/>
      <c r="B277" s="14">
        <v>2009</v>
      </c>
      <c r="C277" s="15">
        <v>534</v>
      </c>
      <c r="D277" s="15">
        <v>614</v>
      </c>
      <c r="E277" s="15">
        <v>556</v>
      </c>
      <c r="F277" s="15"/>
      <c r="G277" s="15">
        <f>SUM(C277:F277)</f>
        <v>1704</v>
      </c>
    </row>
    <row r="278" spans="1:7" ht="14.25">
      <c r="A278" s="13"/>
      <c r="B278" s="20" t="s">
        <v>9</v>
      </c>
      <c r="C278" s="17">
        <f>SUM(C276-C277)</f>
        <v>67</v>
      </c>
      <c r="D278" s="17">
        <f>SUM(D276-D277)</f>
        <v>-8</v>
      </c>
      <c r="E278" s="17">
        <f>SUM(E276-E277)</f>
        <v>102</v>
      </c>
      <c r="F278" s="17"/>
      <c r="G278" s="17">
        <f>SUM(G276-G277)</f>
        <v>161</v>
      </c>
    </row>
    <row r="279" spans="1:7" ht="15" thickBot="1">
      <c r="A279" s="9"/>
      <c r="B279" s="18" t="s">
        <v>10</v>
      </c>
      <c r="C279" s="19">
        <f>C278/C277</f>
        <v>0.1254681647940075</v>
      </c>
      <c r="D279" s="19">
        <f>D278/D277</f>
        <v>-0.013029315960912053</v>
      </c>
      <c r="E279" s="19">
        <f>E278/E277</f>
        <v>0.18345323741007194</v>
      </c>
      <c r="F279" s="19"/>
      <c r="G279" s="19">
        <f>G278/G277</f>
        <v>0.09448356807511737</v>
      </c>
    </row>
    <row r="280" ht="13.5" thickBot="1">
      <c r="G280" s="23"/>
    </row>
    <row r="281" spans="1:7" ht="15.75" thickBot="1">
      <c r="A281" s="1"/>
      <c r="C281" s="3" t="s">
        <v>0</v>
      </c>
      <c r="D281" s="4"/>
      <c r="E281" s="4"/>
      <c r="F281" s="5"/>
      <c r="G281" s="6" t="s">
        <v>1</v>
      </c>
    </row>
    <row r="282" spans="1:7" ht="15.75" thickBot="1">
      <c r="A282" s="1" t="s">
        <v>28</v>
      </c>
      <c r="B282" s="7" t="s">
        <v>3</v>
      </c>
      <c r="C282" s="8" t="s">
        <v>4</v>
      </c>
      <c r="D282" s="8" t="s">
        <v>5</v>
      </c>
      <c r="E282" s="8" t="s">
        <v>6</v>
      </c>
      <c r="F282" s="8" t="s">
        <v>7</v>
      </c>
      <c r="G282" s="9"/>
    </row>
    <row r="283" spans="1:7" ht="14.25">
      <c r="A283" s="6" t="s">
        <v>8</v>
      </c>
      <c r="B283" s="10">
        <v>2010</v>
      </c>
      <c r="C283" s="11">
        <f aca="true" t="shared" si="15" ref="C283:E284">SUM(C287+C291+C295+C299+C303+C307+C311)</f>
        <v>1345</v>
      </c>
      <c r="D283" s="11">
        <f t="shared" si="15"/>
        <v>1354</v>
      </c>
      <c r="E283" s="11">
        <f t="shared" si="15"/>
        <v>1150</v>
      </c>
      <c r="F283" s="11"/>
      <c r="G283" s="12">
        <f>SUM(C283:F283)</f>
        <v>3849</v>
      </c>
    </row>
    <row r="284" spans="1:7" ht="14.25">
      <c r="A284" s="13"/>
      <c r="B284" s="14">
        <v>2009</v>
      </c>
      <c r="C284" s="26">
        <f t="shared" si="15"/>
        <v>1611</v>
      </c>
      <c r="D284" s="26">
        <f t="shared" si="15"/>
        <v>1638</v>
      </c>
      <c r="E284" s="26">
        <f t="shared" si="15"/>
        <v>1965</v>
      </c>
      <c r="F284" s="26"/>
      <c r="G284" s="15">
        <f>SUM(C284:F284)</f>
        <v>5214</v>
      </c>
    </row>
    <row r="285" spans="1:7" ht="14.25">
      <c r="A285" s="13"/>
      <c r="B285" s="16" t="s">
        <v>9</v>
      </c>
      <c r="C285" s="17">
        <f>SUM(C283-C284)</f>
        <v>-266</v>
      </c>
      <c r="D285" s="17">
        <f>SUM(D283-D284)</f>
        <v>-284</v>
      </c>
      <c r="E285" s="17">
        <f>SUM(E283-E284)</f>
        <v>-815</v>
      </c>
      <c r="F285" s="17"/>
      <c r="G285" s="17">
        <f>SUM(G283-G284)</f>
        <v>-1365</v>
      </c>
    </row>
    <row r="286" spans="1:7" ht="15" thickBot="1">
      <c r="A286" s="9"/>
      <c r="B286" s="18" t="s">
        <v>10</v>
      </c>
      <c r="C286" s="19">
        <f>C285/C284</f>
        <v>-0.16511483550589695</v>
      </c>
      <c r="D286" s="19">
        <f>D285/D284</f>
        <v>-0.17338217338217338</v>
      </c>
      <c r="E286" s="19">
        <f>E285/E284</f>
        <v>-0.41475826972010177</v>
      </c>
      <c r="F286" s="19"/>
      <c r="G286" s="19">
        <f>G285/G284</f>
        <v>-0.261795166858458</v>
      </c>
    </row>
    <row r="287" spans="1:7" ht="14.25">
      <c r="A287" s="6" t="s">
        <v>11</v>
      </c>
      <c r="B287" s="10">
        <v>2010</v>
      </c>
      <c r="C287" s="12">
        <v>25</v>
      </c>
      <c r="D287" s="12">
        <v>28</v>
      </c>
      <c r="E287" s="12">
        <v>41</v>
      </c>
      <c r="F287" s="12"/>
      <c r="G287" s="12">
        <f>SUM(C287:F287)</f>
        <v>94</v>
      </c>
    </row>
    <row r="288" spans="1:7" ht="14.25">
      <c r="A288" s="13"/>
      <c r="B288" s="14">
        <v>2009</v>
      </c>
      <c r="C288" s="15">
        <v>25</v>
      </c>
      <c r="D288" s="15">
        <v>29</v>
      </c>
      <c r="E288" s="15">
        <v>33</v>
      </c>
      <c r="F288" s="15"/>
      <c r="G288" s="15">
        <f>SUM(C288:F288)</f>
        <v>87</v>
      </c>
    </row>
    <row r="289" spans="1:7" ht="14.25">
      <c r="A289" s="13"/>
      <c r="B289" s="20" t="s">
        <v>9</v>
      </c>
      <c r="C289" s="17">
        <f>SUM(C287-C288)</f>
        <v>0</v>
      </c>
      <c r="D289" s="17">
        <f>SUM(D287-D288)</f>
        <v>-1</v>
      </c>
      <c r="E289" s="17">
        <f>SUM(E287-E288)</f>
        <v>8</v>
      </c>
      <c r="F289" s="17"/>
      <c r="G289" s="17">
        <f>SUM(G287-G288)</f>
        <v>7</v>
      </c>
    </row>
    <row r="290" spans="1:7" ht="15" thickBot="1">
      <c r="A290" s="9"/>
      <c r="B290" s="18" t="s">
        <v>10</v>
      </c>
      <c r="C290" s="19">
        <f>C289/C288</f>
        <v>0</v>
      </c>
      <c r="D290" s="19">
        <f>D289/D288</f>
        <v>-0.034482758620689655</v>
      </c>
      <c r="E290" s="19">
        <f>E289/E288</f>
        <v>0.24242424242424243</v>
      </c>
      <c r="F290" s="19"/>
      <c r="G290" s="19">
        <f>G289/G288</f>
        <v>0.08045977011494253</v>
      </c>
    </row>
    <row r="291" spans="1:7" ht="14.25">
      <c r="A291" s="6" t="s">
        <v>12</v>
      </c>
      <c r="B291" s="10">
        <v>2010</v>
      </c>
      <c r="C291" s="11">
        <v>0</v>
      </c>
      <c r="D291" s="11">
        <v>0</v>
      </c>
      <c r="E291" s="11">
        <v>2</v>
      </c>
      <c r="F291" s="11"/>
      <c r="G291" s="11">
        <f>SUM(C291:F291)</f>
        <v>2</v>
      </c>
    </row>
    <row r="292" spans="1:8" ht="14.25">
      <c r="A292" s="13"/>
      <c r="B292" s="14">
        <v>2009</v>
      </c>
      <c r="C292" s="15">
        <v>0</v>
      </c>
      <c r="D292" s="15">
        <v>1</v>
      </c>
      <c r="E292" s="15">
        <v>1</v>
      </c>
      <c r="F292" s="15"/>
      <c r="G292" s="15">
        <f>SUM(C292:F292)</f>
        <v>2</v>
      </c>
      <c r="H292" s="2" t="s">
        <v>16</v>
      </c>
    </row>
    <row r="293" spans="1:7" ht="14.25">
      <c r="A293" s="13"/>
      <c r="B293" s="20" t="s">
        <v>9</v>
      </c>
      <c r="C293" s="17">
        <f>SUM(C291-C292)</f>
        <v>0</v>
      </c>
      <c r="D293" s="17">
        <f>SUM(D291-D292)</f>
        <v>-1</v>
      </c>
      <c r="E293" s="17">
        <f>SUM(E291-E292)</f>
        <v>1</v>
      </c>
      <c r="F293" s="17"/>
      <c r="G293" s="17">
        <f>SUM(G291-G292)</f>
        <v>0</v>
      </c>
    </row>
    <row r="294" spans="1:7" ht="15" thickBot="1">
      <c r="A294" s="9"/>
      <c r="B294" s="18" t="s">
        <v>10</v>
      </c>
      <c r="C294" s="19"/>
      <c r="D294" s="19">
        <f>D293/D292</f>
        <v>-1</v>
      </c>
      <c r="E294" s="19">
        <f>E293/E292</f>
        <v>1</v>
      </c>
      <c r="F294" s="19"/>
      <c r="G294" s="19">
        <f>G293/G292</f>
        <v>0</v>
      </c>
    </row>
    <row r="295" spans="1:7" ht="14.25">
      <c r="A295" s="6" t="s">
        <v>13</v>
      </c>
      <c r="B295" s="10">
        <v>2010</v>
      </c>
      <c r="C295" s="11">
        <v>189</v>
      </c>
      <c r="D295" s="11">
        <v>180</v>
      </c>
      <c r="E295" s="11">
        <v>139</v>
      </c>
      <c r="F295" s="11"/>
      <c r="G295" s="11">
        <f>SUM(C295:F295)</f>
        <v>508</v>
      </c>
    </row>
    <row r="296" spans="1:7" ht="14.25">
      <c r="A296" s="13"/>
      <c r="B296" s="14">
        <v>2009</v>
      </c>
      <c r="C296" s="15">
        <v>174</v>
      </c>
      <c r="D296" s="15">
        <v>181</v>
      </c>
      <c r="E296" s="15">
        <v>224</v>
      </c>
      <c r="F296" s="15"/>
      <c r="G296" s="15">
        <f>SUM(C296:F296)</f>
        <v>579</v>
      </c>
    </row>
    <row r="297" spans="1:7" ht="14.25">
      <c r="A297" s="13"/>
      <c r="B297" s="20" t="s">
        <v>9</v>
      </c>
      <c r="C297" s="17">
        <f>SUM(C295-C296)</f>
        <v>15</v>
      </c>
      <c r="D297" s="17">
        <f>SUM(D295-D296)</f>
        <v>-1</v>
      </c>
      <c r="E297" s="17">
        <f>SUM(E295-E296)</f>
        <v>-85</v>
      </c>
      <c r="F297" s="17"/>
      <c r="G297" s="17">
        <f>SUM(G295-G296)</f>
        <v>-71</v>
      </c>
    </row>
    <row r="298" spans="1:7" ht="15" thickBot="1">
      <c r="A298" s="9"/>
      <c r="B298" s="18" t="s">
        <v>10</v>
      </c>
      <c r="C298" s="19">
        <f>C297/C296</f>
        <v>0.08620689655172414</v>
      </c>
      <c r="D298" s="19">
        <f>D297/D296</f>
        <v>-0.0055248618784530384</v>
      </c>
      <c r="E298" s="19">
        <f>E297/E296</f>
        <v>-0.3794642857142857</v>
      </c>
      <c r="F298" s="19"/>
      <c r="G298" s="19">
        <f>G297/G296</f>
        <v>-0.1226252158894646</v>
      </c>
    </row>
    <row r="299" spans="1:7" ht="14.25">
      <c r="A299" s="6" t="s">
        <v>14</v>
      </c>
      <c r="B299" s="10">
        <v>2010</v>
      </c>
      <c r="C299" s="11">
        <v>62</v>
      </c>
      <c r="D299" s="11">
        <v>78</v>
      </c>
      <c r="E299" s="11">
        <v>67</v>
      </c>
      <c r="F299" s="11"/>
      <c r="G299" s="11">
        <f>SUM(C299:F299)</f>
        <v>207</v>
      </c>
    </row>
    <row r="300" spans="1:7" ht="14.25">
      <c r="A300" s="13"/>
      <c r="B300" s="14">
        <v>2009</v>
      </c>
      <c r="C300" s="15">
        <v>77</v>
      </c>
      <c r="D300" s="15">
        <v>102</v>
      </c>
      <c r="E300" s="15">
        <v>93</v>
      </c>
      <c r="F300" s="15"/>
      <c r="G300" s="15">
        <f>SUM(C300:F300)</f>
        <v>272</v>
      </c>
    </row>
    <row r="301" spans="1:7" ht="14.25">
      <c r="A301" s="13"/>
      <c r="B301" s="20" t="s">
        <v>9</v>
      </c>
      <c r="C301" s="17">
        <f>SUM(C299-C300)</f>
        <v>-15</v>
      </c>
      <c r="D301" s="17">
        <f>SUM(D299-D300)</f>
        <v>-24</v>
      </c>
      <c r="E301" s="17">
        <f>SUM(E299-E300)</f>
        <v>-26</v>
      </c>
      <c r="F301" s="17"/>
      <c r="G301" s="17">
        <f>SUM(G299-G300)</f>
        <v>-65</v>
      </c>
    </row>
    <row r="302" spans="1:7" ht="15" thickBot="1">
      <c r="A302" s="9"/>
      <c r="B302" s="18" t="s">
        <v>10</v>
      </c>
      <c r="C302" s="19">
        <f>C301/C300</f>
        <v>-0.19480519480519481</v>
      </c>
      <c r="D302" s="19">
        <f>D301/D300</f>
        <v>-0.23529411764705882</v>
      </c>
      <c r="E302" s="19">
        <f>E301/E300</f>
        <v>-0.27956989247311825</v>
      </c>
      <c r="F302" s="19"/>
      <c r="G302" s="19">
        <f>G301/G300</f>
        <v>-0.23897058823529413</v>
      </c>
    </row>
    <row r="303" spans="1:7" ht="14.25">
      <c r="A303" s="6" t="s">
        <v>17</v>
      </c>
      <c r="B303" s="10">
        <v>2010</v>
      </c>
      <c r="C303" s="11">
        <v>338</v>
      </c>
      <c r="D303" s="11">
        <v>284</v>
      </c>
      <c r="E303" s="11">
        <v>243</v>
      </c>
      <c r="F303" s="11"/>
      <c r="G303" s="11">
        <f>SUM(C303:F303)</f>
        <v>865</v>
      </c>
    </row>
    <row r="304" spans="1:7" ht="14.25">
      <c r="A304" s="13"/>
      <c r="B304" s="14">
        <v>2009</v>
      </c>
      <c r="C304" s="15">
        <v>349</v>
      </c>
      <c r="D304" s="15">
        <v>347</v>
      </c>
      <c r="E304" s="15">
        <v>406</v>
      </c>
      <c r="F304" s="15"/>
      <c r="G304" s="15">
        <f>SUM(C304:F304)</f>
        <v>1102</v>
      </c>
    </row>
    <row r="305" spans="1:7" ht="14.25">
      <c r="A305" s="13"/>
      <c r="B305" s="20" t="s">
        <v>9</v>
      </c>
      <c r="C305" s="17">
        <f>SUM(C303-C304)</f>
        <v>-11</v>
      </c>
      <c r="D305" s="17">
        <f>SUM(D303-D304)</f>
        <v>-63</v>
      </c>
      <c r="E305" s="17">
        <f>SUM(E303-E304)</f>
        <v>-163</v>
      </c>
      <c r="F305" s="17"/>
      <c r="G305" s="17">
        <f>SUM(G303-G304)</f>
        <v>-237</v>
      </c>
    </row>
    <row r="306" spans="1:7" ht="15" thickBot="1">
      <c r="A306" s="9"/>
      <c r="B306" s="18" t="s">
        <v>10</v>
      </c>
      <c r="C306" s="19">
        <f>C305/C304</f>
        <v>-0.03151862464183381</v>
      </c>
      <c r="D306" s="19">
        <f>D305/D304</f>
        <v>-0.18155619596541786</v>
      </c>
      <c r="E306" s="19">
        <f>E305/E304</f>
        <v>-0.4014778325123153</v>
      </c>
      <c r="F306" s="19"/>
      <c r="G306" s="19">
        <f>G305/G304</f>
        <v>-0.2150635208711434</v>
      </c>
    </row>
    <row r="307" spans="1:7" ht="14.25">
      <c r="A307" s="6" t="s">
        <v>18</v>
      </c>
      <c r="B307" s="10">
        <v>2010</v>
      </c>
      <c r="C307" s="11">
        <v>629</v>
      </c>
      <c r="D307" s="11">
        <v>667</v>
      </c>
      <c r="E307" s="11">
        <v>563</v>
      </c>
      <c r="F307" s="11"/>
      <c r="G307" s="11">
        <f>SUM(C307:F307)</f>
        <v>1859</v>
      </c>
    </row>
    <row r="308" spans="1:7" ht="14.25">
      <c r="A308" s="13"/>
      <c r="B308" s="14">
        <v>2009</v>
      </c>
      <c r="C308" s="15">
        <v>873</v>
      </c>
      <c r="D308" s="15">
        <v>835</v>
      </c>
      <c r="E308" s="15">
        <v>1054</v>
      </c>
      <c r="F308" s="15"/>
      <c r="G308" s="15">
        <f>SUM(C308:F308)</f>
        <v>2762</v>
      </c>
    </row>
    <row r="309" spans="1:7" ht="14.25">
      <c r="A309" s="13"/>
      <c r="B309" s="20" t="s">
        <v>9</v>
      </c>
      <c r="C309" s="17">
        <f>SUM(C307-C308)</f>
        <v>-244</v>
      </c>
      <c r="D309" s="17">
        <f>SUM(D307-D308)</f>
        <v>-168</v>
      </c>
      <c r="E309" s="17">
        <f>SUM(E307-E308)</f>
        <v>-491</v>
      </c>
      <c r="F309" s="17"/>
      <c r="G309" s="17">
        <f>SUM(G307-G308)</f>
        <v>-903</v>
      </c>
    </row>
    <row r="310" spans="1:7" ht="15" thickBot="1">
      <c r="A310" s="9"/>
      <c r="B310" s="18" t="s">
        <v>10</v>
      </c>
      <c r="C310" s="19">
        <f>C309/C308</f>
        <v>-0.27949599083619703</v>
      </c>
      <c r="D310" s="19">
        <f>D309/D308</f>
        <v>-0.20119760479041915</v>
      </c>
      <c r="E310" s="19">
        <f>E309/E308</f>
        <v>-0.4658444022770398</v>
      </c>
      <c r="F310" s="19"/>
      <c r="G310" s="19">
        <f>G309/G308</f>
        <v>-0.3269370021723389</v>
      </c>
    </row>
    <row r="311" spans="1:7" ht="14.25">
      <c r="A311" s="6" t="s">
        <v>19</v>
      </c>
      <c r="B311" s="10">
        <v>2010</v>
      </c>
      <c r="C311" s="11">
        <v>102</v>
      </c>
      <c r="D311" s="11">
        <v>117</v>
      </c>
      <c r="E311" s="11">
        <v>95</v>
      </c>
      <c r="F311" s="11"/>
      <c r="G311" s="11">
        <f>SUM(C311:F311)</f>
        <v>314</v>
      </c>
    </row>
    <row r="312" spans="1:7" ht="14.25">
      <c r="A312" s="13"/>
      <c r="B312" s="14">
        <v>2009</v>
      </c>
      <c r="C312" s="15">
        <v>113</v>
      </c>
      <c r="D312" s="15">
        <v>143</v>
      </c>
      <c r="E312" s="15">
        <v>154</v>
      </c>
      <c r="F312" s="15"/>
      <c r="G312" s="15">
        <f>SUM(C312:F312)</f>
        <v>410</v>
      </c>
    </row>
    <row r="313" spans="1:7" ht="14.25">
      <c r="A313" s="13"/>
      <c r="B313" s="20" t="s">
        <v>9</v>
      </c>
      <c r="C313" s="17">
        <f>SUM(C311-C312)</f>
        <v>-11</v>
      </c>
      <c r="D313" s="17">
        <f>SUM(D311-D312)</f>
        <v>-26</v>
      </c>
      <c r="E313" s="17">
        <f>SUM(E311-E312)</f>
        <v>-59</v>
      </c>
      <c r="F313" s="17"/>
      <c r="G313" s="17">
        <f>SUM(G311-G312)</f>
        <v>-96</v>
      </c>
    </row>
    <row r="314" spans="1:7" ht="15" thickBot="1">
      <c r="A314" s="9"/>
      <c r="B314" s="18" t="s">
        <v>10</v>
      </c>
      <c r="C314" s="19">
        <f>C313/C312</f>
        <v>-0.09734513274336283</v>
      </c>
      <c r="D314" s="19">
        <f>D313/D312</f>
        <v>-0.18181818181818182</v>
      </c>
      <c r="E314" s="19">
        <f>E313/E312</f>
        <v>-0.38311688311688313</v>
      </c>
      <c r="F314" s="19"/>
      <c r="G314" s="19">
        <f>G313/G312</f>
        <v>-0.23414634146341465</v>
      </c>
    </row>
    <row r="315" ht="13.5" thickBot="1">
      <c r="G315" s="23"/>
    </row>
    <row r="316" spans="1:7" ht="15.75" thickBot="1">
      <c r="A316" s="1"/>
      <c r="C316" s="3" t="s">
        <v>0</v>
      </c>
      <c r="D316" s="4"/>
      <c r="E316" s="4"/>
      <c r="F316" s="5"/>
      <c r="G316" s="6" t="s">
        <v>1</v>
      </c>
    </row>
    <row r="317" spans="1:7" ht="15.75" thickBot="1">
      <c r="A317" s="1" t="s">
        <v>29</v>
      </c>
      <c r="B317" s="7" t="s">
        <v>3</v>
      </c>
      <c r="C317" s="8" t="s">
        <v>4</v>
      </c>
      <c r="D317" s="8" t="s">
        <v>5</v>
      </c>
      <c r="E317" s="8" t="s">
        <v>6</v>
      </c>
      <c r="F317" s="8" t="s">
        <v>7</v>
      </c>
      <c r="G317" s="9"/>
    </row>
    <row r="318" spans="1:7" ht="14.25">
      <c r="A318" s="6" t="s">
        <v>8</v>
      </c>
      <c r="B318" s="10">
        <v>2010</v>
      </c>
      <c r="C318" s="11">
        <f aca="true" t="shared" si="16" ref="C318:E319">SUM(C322+C326+C330+C334+C338+C342+C346)</f>
        <v>793</v>
      </c>
      <c r="D318" s="11">
        <f t="shared" si="16"/>
        <v>868</v>
      </c>
      <c r="E318" s="11">
        <f t="shared" si="16"/>
        <v>862</v>
      </c>
      <c r="F318" s="11"/>
      <c r="G318" s="12">
        <f>SUM(C318:F318)</f>
        <v>2523</v>
      </c>
    </row>
    <row r="319" spans="1:7" ht="14.25">
      <c r="A319" s="13"/>
      <c r="B319" s="14">
        <v>2009</v>
      </c>
      <c r="C319" s="26">
        <f t="shared" si="16"/>
        <v>380</v>
      </c>
      <c r="D319" s="26">
        <f t="shared" si="16"/>
        <v>580</v>
      </c>
      <c r="E319" s="26">
        <f t="shared" si="16"/>
        <v>837</v>
      </c>
      <c r="F319" s="26"/>
      <c r="G319" s="15">
        <f>SUM(C319:F319)</f>
        <v>1797</v>
      </c>
    </row>
    <row r="320" spans="1:7" ht="14.25">
      <c r="A320" s="13"/>
      <c r="B320" s="16" t="s">
        <v>9</v>
      </c>
      <c r="C320" s="17">
        <f>SUM(C318-C319)</f>
        <v>413</v>
      </c>
      <c r="D320" s="17">
        <f>SUM(D318-D319)</f>
        <v>288</v>
      </c>
      <c r="E320" s="17">
        <f>SUM(E318-E319)</f>
        <v>25</v>
      </c>
      <c r="F320" s="17"/>
      <c r="G320" s="17">
        <f>SUM(G318-G319)</f>
        <v>726</v>
      </c>
    </row>
    <row r="321" spans="1:7" ht="15" thickBot="1">
      <c r="A321" s="9"/>
      <c r="B321" s="18" t="s">
        <v>10</v>
      </c>
      <c r="C321" s="19">
        <f>C320/C319</f>
        <v>1.0868421052631578</v>
      </c>
      <c r="D321" s="19">
        <f>D320/D319</f>
        <v>0.496551724137931</v>
      </c>
      <c r="E321" s="19">
        <f>E320/E319</f>
        <v>0.02986857825567503</v>
      </c>
      <c r="F321" s="19"/>
      <c r="G321" s="19">
        <f>G320/G319</f>
        <v>0.4040066777963272</v>
      </c>
    </row>
    <row r="322" spans="1:7" ht="14.25">
      <c r="A322" s="6" t="s">
        <v>11</v>
      </c>
      <c r="B322" s="10">
        <v>2010</v>
      </c>
      <c r="C322" s="12">
        <v>16</v>
      </c>
      <c r="D322" s="12">
        <v>10</v>
      </c>
      <c r="E322" s="12">
        <v>8</v>
      </c>
      <c r="F322" s="12"/>
      <c r="G322" s="12">
        <f>SUM(C322:F322)</f>
        <v>34</v>
      </c>
    </row>
    <row r="323" spans="1:7" ht="14.25">
      <c r="A323" s="13"/>
      <c r="B323" s="14">
        <v>2009</v>
      </c>
      <c r="C323" s="15">
        <v>7</v>
      </c>
      <c r="D323" s="15">
        <v>13</v>
      </c>
      <c r="E323" s="15">
        <v>10</v>
      </c>
      <c r="F323" s="15"/>
      <c r="G323" s="15">
        <f>SUM(C323:F323)</f>
        <v>30</v>
      </c>
    </row>
    <row r="324" spans="1:7" ht="14.25">
      <c r="A324" s="13"/>
      <c r="B324" s="20" t="s">
        <v>9</v>
      </c>
      <c r="C324" s="17">
        <f>SUM(C322-C323)</f>
        <v>9</v>
      </c>
      <c r="D324" s="17">
        <f>SUM(D322-D323)</f>
        <v>-3</v>
      </c>
      <c r="E324" s="17">
        <f>SUM(E322-E323)</f>
        <v>-2</v>
      </c>
      <c r="F324" s="17"/>
      <c r="G324" s="17">
        <f>SUM(G322-G323)</f>
        <v>4</v>
      </c>
    </row>
    <row r="325" spans="1:7" ht="15" thickBot="1">
      <c r="A325" s="9"/>
      <c r="B325" s="18" t="s">
        <v>10</v>
      </c>
      <c r="C325" s="19">
        <f>C324/C323</f>
        <v>1.2857142857142858</v>
      </c>
      <c r="D325" s="19">
        <f>D324/D323</f>
        <v>-0.23076923076923078</v>
      </c>
      <c r="E325" s="19">
        <f>E324/E323</f>
        <v>-0.2</v>
      </c>
      <c r="F325" s="19"/>
      <c r="G325" s="19">
        <f>G324/G323</f>
        <v>0.13333333333333333</v>
      </c>
    </row>
    <row r="326" spans="1:7" ht="14.25">
      <c r="A326" s="6" t="s">
        <v>12</v>
      </c>
      <c r="B326" s="10">
        <v>2010</v>
      </c>
      <c r="C326" s="11">
        <v>1</v>
      </c>
      <c r="D326" s="11">
        <v>0</v>
      </c>
      <c r="E326" s="11">
        <v>0</v>
      </c>
      <c r="F326" s="11"/>
      <c r="G326" s="11">
        <f>SUM(C326:F326)</f>
        <v>1</v>
      </c>
    </row>
    <row r="327" spans="1:7" ht="14.25">
      <c r="A327" s="13"/>
      <c r="B327" s="14">
        <v>2009</v>
      </c>
      <c r="C327" s="15">
        <v>0</v>
      </c>
      <c r="D327" s="15">
        <v>0</v>
      </c>
      <c r="E327" s="15">
        <v>0</v>
      </c>
      <c r="F327" s="15"/>
      <c r="G327" s="15">
        <f>SUM(C327:F327)</f>
        <v>0</v>
      </c>
    </row>
    <row r="328" spans="1:7" ht="14.25">
      <c r="A328" s="13"/>
      <c r="B328" s="20" t="s">
        <v>9</v>
      </c>
      <c r="C328" s="17">
        <f>SUM(C326-C327)</f>
        <v>1</v>
      </c>
      <c r="D328" s="17">
        <f>SUM(D326-D327)</f>
        <v>0</v>
      </c>
      <c r="E328" s="17">
        <f>SUM(E326-E327)</f>
        <v>0</v>
      </c>
      <c r="F328" s="17"/>
      <c r="G328" s="17">
        <f>SUM(G326-G327)</f>
        <v>1</v>
      </c>
    </row>
    <row r="329" spans="1:7" ht="15" thickBot="1">
      <c r="A329" s="9"/>
      <c r="B329" s="18" t="s">
        <v>10</v>
      </c>
      <c r="C329" s="19" t="e">
        <f>C328/C327</f>
        <v>#DIV/0!</v>
      </c>
      <c r="D329" s="19" t="e">
        <f>D328/D327</f>
        <v>#DIV/0!</v>
      </c>
      <c r="E329" s="19" t="e">
        <f>E328/E327</f>
        <v>#DIV/0!</v>
      </c>
      <c r="F329" s="19"/>
      <c r="G329" s="19"/>
    </row>
    <row r="330" spans="1:7" ht="14.25">
      <c r="A330" s="6" t="s">
        <v>13</v>
      </c>
      <c r="B330" s="10">
        <v>2010</v>
      </c>
      <c r="C330" s="11">
        <v>33</v>
      </c>
      <c r="D330" s="11">
        <v>37</v>
      </c>
      <c r="E330" s="11">
        <v>35</v>
      </c>
      <c r="F330" s="11"/>
      <c r="G330" s="11">
        <f>SUM(C330:F330)</f>
        <v>105</v>
      </c>
    </row>
    <row r="331" spans="1:7" ht="14.25">
      <c r="A331" s="13"/>
      <c r="B331" s="14">
        <v>2009</v>
      </c>
      <c r="C331" s="15">
        <v>35</v>
      </c>
      <c r="D331" s="15">
        <v>29</v>
      </c>
      <c r="E331" s="15">
        <v>28</v>
      </c>
      <c r="F331" s="15"/>
      <c r="G331" s="15">
        <f>SUM(C331:F331)</f>
        <v>92</v>
      </c>
    </row>
    <row r="332" spans="1:7" ht="14.25">
      <c r="A332" s="13"/>
      <c r="B332" s="20" t="s">
        <v>9</v>
      </c>
      <c r="C332" s="17">
        <f>SUM(C330-C331)</f>
        <v>-2</v>
      </c>
      <c r="D332" s="17">
        <f>SUM(D330-D331)</f>
        <v>8</v>
      </c>
      <c r="E332" s="17">
        <f>SUM(E330-E331)</f>
        <v>7</v>
      </c>
      <c r="F332" s="17"/>
      <c r="G332" s="17">
        <f>SUM(G330-G331)</f>
        <v>13</v>
      </c>
    </row>
    <row r="333" spans="1:7" ht="15" thickBot="1">
      <c r="A333" s="9"/>
      <c r="B333" s="18" t="s">
        <v>10</v>
      </c>
      <c r="C333" s="19">
        <f>C332/C331</f>
        <v>-0.05714285714285714</v>
      </c>
      <c r="D333" s="19">
        <f>D332/D331</f>
        <v>0.27586206896551724</v>
      </c>
      <c r="E333" s="19">
        <f>E332/E331</f>
        <v>0.25</v>
      </c>
      <c r="F333" s="19"/>
      <c r="G333" s="19">
        <f>G332/G331</f>
        <v>0.14130434782608695</v>
      </c>
    </row>
    <row r="334" spans="1:7" ht="14.25">
      <c r="A334" s="6" t="s">
        <v>14</v>
      </c>
      <c r="B334" s="10">
        <v>2010</v>
      </c>
      <c r="C334" s="11">
        <v>44</v>
      </c>
      <c r="D334" s="11">
        <v>53</v>
      </c>
      <c r="E334" s="11">
        <v>46</v>
      </c>
      <c r="F334" s="11"/>
      <c r="G334" s="11">
        <f>SUM(C334:F334)</f>
        <v>143</v>
      </c>
    </row>
    <row r="335" spans="1:7" ht="14.25">
      <c r="A335" s="13"/>
      <c r="B335" s="14">
        <v>2009</v>
      </c>
      <c r="C335" s="15">
        <v>49</v>
      </c>
      <c r="D335" s="15">
        <v>55</v>
      </c>
      <c r="E335" s="15">
        <v>65</v>
      </c>
      <c r="F335" s="15"/>
      <c r="G335" s="15">
        <f>SUM(C335:F335)</f>
        <v>169</v>
      </c>
    </row>
    <row r="336" spans="1:7" ht="14.25">
      <c r="A336" s="13"/>
      <c r="B336" s="20" t="s">
        <v>9</v>
      </c>
      <c r="C336" s="17">
        <f>SUM(C334-C335)</f>
        <v>-5</v>
      </c>
      <c r="D336" s="17">
        <f>SUM(D334-D335)</f>
        <v>-2</v>
      </c>
      <c r="E336" s="17">
        <f>SUM(E334-E335)</f>
        <v>-19</v>
      </c>
      <c r="F336" s="17"/>
      <c r="G336" s="17">
        <f>SUM(G334-G335)</f>
        <v>-26</v>
      </c>
    </row>
    <row r="337" spans="1:7" ht="15" thickBot="1">
      <c r="A337" s="9"/>
      <c r="B337" s="18" t="s">
        <v>10</v>
      </c>
      <c r="C337" s="19">
        <f>C336/C335</f>
        <v>-0.10204081632653061</v>
      </c>
      <c r="D337" s="19">
        <f>D336/D335</f>
        <v>-0.03636363636363636</v>
      </c>
      <c r="E337" s="19">
        <f>E336/E335</f>
        <v>-0.2923076923076923</v>
      </c>
      <c r="F337" s="19"/>
      <c r="G337" s="19">
        <f>G336/G335</f>
        <v>-0.15384615384615385</v>
      </c>
    </row>
    <row r="338" spans="1:7" ht="14.25">
      <c r="A338" s="6" t="s">
        <v>17</v>
      </c>
      <c r="B338" s="10">
        <v>2010</v>
      </c>
      <c r="C338" s="11">
        <v>231</v>
      </c>
      <c r="D338" s="11">
        <v>208</v>
      </c>
      <c r="E338" s="11">
        <v>278</v>
      </c>
      <c r="F338" s="11"/>
      <c r="G338" s="11">
        <f>SUM(C338:F338)</f>
        <v>717</v>
      </c>
    </row>
    <row r="339" spans="1:7" ht="14.25">
      <c r="A339" s="13"/>
      <c r="B339" s="14">
        <v>2009</v>
      </c>
      <c r="C339" s="15">
        <v>198</v>
      </c>
      <c r="D339" s="15">
        <v>221</v>
      </c>
      <c r="E339" s="15">
        <v>246</v>
      </c>
      <c r="F339" s="15"/>
      <c r="G339" s="15">
        <f>SUM(C339:F339)</f>
        <v>665</v>
      </c>
    </row>
    <row r="340" spans="1:7" ht="14.25">
      <c r="A340" s="13"/>
      <c r="B340" s="20" t="s">
        <v>9</v>
      </c>
      <c r="C340" s="17">
        <f>SUM(C338-C339)</f>
        <v>33</v>
      </c>
      <c r="D340" s="17">
        <f>SUM(D338-D339)</f>
        <v>-13</v>
      </c>
      <c r="E340" s="17">
        <f>SUM(E338-E339)</f>
        <v>32</v>
      </c>
      <c r="F340" s="17"/>
      <c r="G340" s="17">
        <f>SUM(G338-G339)</f>
        <v>52</v>
      </c>
    </row>
    <row r="341" spans="1:7" ht="15" thickBot="1">
      <c r="A341" s="9"/>
      <c r="B341" s="18" t="s">
        <v>10</v>
      </c>
      <c r="C341" s="19">
        <f>C340/C339</f>
        <v>0.16666666666666666</v>
      </c>
      <c r="D341" s="19">
        <f>D340/D339</f>
        <v>-0.058823529411764705</v>
      </c>
      <c r="E341" s="19">
        <f>E340/E339</f>
        <v>0.13008130081300814</v>
      </c>
      <c r="F341" s="19"/>
      <c r="G341" s="19">
        <f>G340/G339</f>
        <v>0.07819548872180451</v>
      </c>
    </row>
    <row r="342" spans="1:7" ht="14.25">
      <c r="A342" s="6" t="s">
        <v>18</v>
      </c>
      <c r="B342" s="10">
        <v>2010</v>
      </c>
      <c r="C342" s="11">
        <v>444</v>
      </c>
      <c r="D342" s="11">
        <v>536</v>
      </c>
      <c r="E342" s="11">
        <v>448</v>
      </c>
      <c r="F342" s="11"/>
      <c r="G342" s="11">
        <f>SUM(C342:F342)</f>
        <v>1428</v>
      </c>
    </row>
    <row r="343" spans="1:7" ht="14.25">
      <c r="A343" s="13"/>
      <c r="B343" s="14">
        <v>2009</v>
      </c>
      <c r="C343" s="15">
        <v>72</v>
      </c>
      <c r="D343" s="15">
        <v>233</v>
      </c>
      <c r="E343" s="15">
        <v>446</v>
      </c>
      <c r="F343" s="15"/>
      <c r="G343" s="15">
        <f>SUM(C343:F343)</f>
        <v>751</v>
      </c>
    </row>
    <row r="344" spans="1:7" ht="14.25">
      <c r="A344" s="13"/>
      <c r="B344" s="20" t="s">
        <v>9</v>
      </c>
      <c r="C344" s="17">
        <f>SUM(C342-C343)</f>
        <v>372</v>
      </c>
      <c r="D344" s="17">
        <f>SUM(D342-D343)</f>
        <v>303</v>
      </c>
      <c r="E344" s="17">
        <f>SUM(E342-E343)</f>
        <v>2</v>
      </c>
      <c r="F344" s="17"/>
      <c r="G344" s="17">
        <f>SUM(G342-G343)</f>
        <v>677</v>
      </c>
    </row>
    <row r="345" spans="1:7" ht="15" thickBot="1">
      <c r="A345" s="9"/>
      <c r="B345" s="18" t="s">
        <v>10</v>
      </c>
      <c r="C345" s="19">
        <f>C344/C343</f>
        <v>5.166666666666667</v>
      </c>
      <c r="D345" s="19">
        <f>D344/D343</f>
        <v>1.3004291845493563</v>
      </c>
      <c r="E345" s="19">
        <f>E344/E343</f>
        <v>0.004484304932735426</v>
      </c>
      <c r="F345" s="19"/>
      <c r="G345" s="19">
        <f>G344/G343</f>
        <v>0.9014647137150466</v>
      </c>
    </row>
    <row r="346" spans="1:7" ht="14.25">
      <c r="A346" s="6" t="s">
        <v>19</v>
      </c>
      <c r="B346" s="10">
        <v>2010</v>
      </c>
      <c r="C346" s="11">
        <v>24</v>
      </c>
      <c r="D346" s="11">
        <v>24</v>
      </c>
      <c r="E346" s="11">
        <v>47</v>
      </c>
      <c r="F346" s="11"/>
      <c r="G346" s="11">
        <f>SUM(C346:F346)</f>
        <v>95</v>
      </c>
    </row>
    <row r="347" spans="1:7" ht="14.25">
      <c r="A347" s="13"/>
      <c r="B347" s="14">
        <v>2009</v>
      </c>
      <c r="C347" s="15">
        <v>19</v>
      </c>
      <c r="D347" s="15">
        <v>29</v>
      </c>
      <c r="E347" s="15">
        <v>42</v>
      </c>
      <c r="F347" s="15"/>
      <c r="G347" s="15">
        <f>SUM(C347:F347)</f>
        <v>90</v>
      </c>
    </row>
    <row r="348" spans="1:7" ht="14.25">
      <c r="A348" s="13"/>
      <c r="B348" s="20" t="s">
        <v>9</v>
      </c>
      <c r="C348" s="17">
        <f>SUM(C346-C347)</f>
        <v>5</v>
      </c>
      <c r="D348" s="17">
        <f>SUM(D346-D347)</f>
        <v>-5</v>
      </c>
      <c r="E348" s="17">
        <f>SUM(E346-E347)</f>
        <v>5</v>
      </c>
      <c r="F348" s="17"/>
      <c r="G348" s="17">
        <f>SUM(G346-G347)</f>
        <v>5</v>
      </c>
    </row>
    <row r="349" spans="1:7" ht="15" thickBot="1">
      <c r="A349" s="9"/>
      <c r="B349" s="18" t="s">
        <v>10</v>
      </c>
      <c r="C349" s="19">
        <f>C348/C347</f>
        <v>0.2631578947368421</v>
      </c>
      <c r="D349" s="19">
        <f>D348/D347</f>
        <v>-0.1724137931034483</v>
      </c>
      <c r="E349" s="19">
        <f>E348/E347</f>
        <v>0.11904761904761904</v>
      </c>
      <c r="F349" s="19"/>
      <c r="G349" s="19">
        <f>G348/G347</f>
        <v>0.05555555555555555</v>
      </c>
    </row>
    <row r="350" ht="13.5" thickBot="1">
      <c r="G350" s="23"/>
    </row>
    <row r="351" spans="1:7" ht="15.75" thickBot="1">
      <c r="A351" s="1"/>
      <c r="C351" s="3" t="s">
        <v>0</v>
      </c>
      <c r="D351" s="4"/>
      <c r="E351" s="4"/>
      <c r="F351" s="5"/>
      <c r="G351" s="6" t="s">
        <v>1</v>
      </c>
    </row>
    <row r="352" spans="1:7" ht="15.75" thickBot="1">
      <c r="A352" s="1" t="s">
        <v>30</v>
      </c>
      <c r="B352" s="7" t="s">
        <v>3</v>
      </c>
      <c r="C352" s="8" t="s">
        <v>4</v>
      </c>
      <c r="D352" s="8" t="s">
        <v>5</v>
      </c>
      <c r="E352" s="8" t="s">
        <v>6</v>
      </c>
      <c r="F352" s="8" t="s">
        <v>7</v>
      </c>
      <c r="G352" s="9"/>
    </row>
    <row r="353" spans="1:7" ht="14.25">
      <c r="A353" s="6" t="s">
        <v>8</v>
      </c>
      <c r="B353" s="10">
        <v>2010</v>
      </c>
      <c r="C353" s="11">
        <f aca="true" t="shared" si="17" ref="C353:E354">SUM(C357+C361+C365+C369+C373+C377+C381)</f>
        <v>686</v>
      </c>
      <c r="D353" s="11">
        <f t="shared" si="17"/>
        <v>765</v>
      </c>
      <c r="E353" s="11">
        <f t="shared" si="17"/>
        <v>613</v>
      </c>
      <c r="F353" s="11"/>
      <c r="G353" s="12">
        <f>SUM(C353:F353)</f>
        <v>2064</v>
      </c>
    </row>
    <row r="354" spans="1:7" ht="14.25">
      <c r="A354" s="13"/>
      <c r="B354" s="14">
        <v>2009</v>
      </c>
      <c r="C354" s="26">
        <f t="shared" si="17"/>
        <v>761</v>
      </c>
      <c r="D354" s="26">
        <f t="shared" si="17"/>
        <v>679</v>
      </c>
      <c r="E354" s="26">
        <f t="shared" si="17"/>
        <v>625</v>
      </c>
      <c r="F354" s="26"/>
      <c r="G354" s="15">
        <f>SUM(C354:F354)</f>
        <v>2065</v>
      </c>
    </row>
    <row r="355" spans="1:7" ht="14.25">
      <c r="A355" s="13"/>
      <c r="B355" s="16" t="s">
        <v>9</v>
      </c>
      <c r="C355" s="17">
        <f>SUM(C353-C354)</f>
        <v>-75</v>
      </c>
      <c r="D355" s="17">
        <f>SUM(D353-D354)</f>
        <v>86</v>
      </c>
      <c r="E355" s="17">
        <f>SUM(E353-E354)</f>
        <v>-12</v>
      </c>
      <c r="F355" s="17"/>
      <c r="G355" s="17">
        <f>SUM(G353-G354)</f>
        <v>-1</v>
      </c>
    </row>
    <row r="356" spans="1:7" ht="15" thickBot="1">
      <c r="A356" s="9"/>
      <c r="B356" s="18" t="s">
        <v>10</v>
      </c>
      <c r="C356" s="19">
        <f>C355/C354</f>
        <v>-0.09855453350854139</v>
      </c>
      <c r="D356" s="19">
        <f>D355/D354</f>
        <v>0.12665684830633284</v>
      </c>
      <c r="E356" s="19">
        <f>E355/E354</f>
        <v>-0.0192</v>
      </c>
      <c r="F356" s="19"/>
      <c r="G356" s="19">
        <f>G355/G354</f>
        <v>-0.00048426150121065375</v>
      </c>
    </row>
    <row r="357" spans="1:7" ht="14.25">
      <c r="A357" s="6" t="s">
        <v>11</v>
      </c>
      <c r="B357" s="10">
        <v>2010</v>
      </c>
      <c r="C357" s="12">
        <v>4</v>
      </c>
      <c r="D357" s="12">
        <v>10</v>
      </c>
      <c r="E357" s="12">
        <v>1</v>
      </c>
      <c r="F357" s="12"/>
      <c r="G357" s="12">
        <f>SUM(C357:F357)</f>
        <v>15</v>
      </c>
    </row>
    <row r="358" spans="1:7" ht="14.25">
      <c r="A358" s="13"/>
      <c r="B358" s="14">
        <v>2009</v>
      </c>
      <c r="C358" s="15">
        <v>2</v>
      </c>
      <c r="D358" s="15">
        <v>5</v>
      </c>
      <c r="E358" s="15">
        <v>2</v>
      </c>
      <c r="F358" s="15"/>
      <c r="G358" s="15">
        <f>SUM(C358:F358)</f>
        <v>9</v>
      </c>
    </row>
    <row r="359" spans="1:7" ht="14.25">
      <c r="A359" s="13"/>
      <c r="B359" s="20" t="s">
        <v>9</v>
      </c>
      <c r="C359" s="17">
        <f>SUM(C357-C358)</f>
        <v>2</v>
      </c>
      <c r="D359" s="17">
        <f>SUM(D357-D358)</f>
        <v>5</v>
      </c>
      <c r="E359" s="17">
        <f>SUM(E357-E358)</f>
        <v>-1</v>
      </c>
      <c r="F359" s="17"/>
      <c r="G359" s="17">
        <f>SUM(G357-G358)</f>
        <v>6</v>
      </c>
    </row>
    <row r="360" spans="1:7" ht="15" thickBot="1">
      <c r="A360" s="9"/>
      <c r="B360" s="18" t="s">
        <v>10</v>
      </c>
      <c r="C360" s="19">
        <f>C359/C358</f>
        <v>1</v>
      </c>
      <c r="D360" s="19">
        <f>D359/D358</f>
        <v>1</v>
      </c>
      <c r="E360" s="19">
        <f>E359/E358</f>
        <v>-0.5</v>
      </c>
      <c r="F360" s="19"/>
      <c r="G360" s="19">
        <f>G359/G358</f>
        <v>0.6666666666666666</v>
      </c>
    </row>
    <row r="361" spans="1:7" ht="14.25">
      <c r="A361" s="6" t="s">
        <v>12</v>
      </c>
      <c r="B361" s="10">
        <v>2010</v>
      </c>
      <c r="C361" s="11">
        <v>1</v>
      </c>
      <c r="D361" s="11">
        <v>1</v>
      </c>
      <c r="E361" s="11">
        <v>0</v>
      </c>
      <c r="F361" s="11"/>
      <c r="G361" s="11">
        <f>SUM(C361:F361)</f>
        <v>2</v>
      </c>
    </row>
    <row r="362" spans="1:7" ht="14.25">
      <c r="A362" s="13"/>
      <c r="B362" s="14">
        <v>2009</v>
      </c>
      <c r="C362" s="15">
        <v>1</v>
      </c>
      <c r="D362" s="15">
        <v>0</v>
      </c>
      <c r="E362" s="15">
        <v>0</v>
      </c>
      <c r="F362" s="15"/>
      <c r="G362" s="15">
        <f>SUM(C362:F362)</f>
        <v>1</v>
      </c>
    </row>
    <row r="363" spans="1:7" ht="14.25">
      <c r="A363" s="13"/>
      <c r="B363" s="20" t="s">
        <v>9</v>
      </c>
      <c r="C363" s="17">
        <f>SUM(C361-C362)</f>
        <v>0</v>
      </c>
      <c r="D363" s="17">
        <f>SUM(D361-D362)</f>
        <v>1</v>
      </c>
      <c r="E363" s="17">
        <f>SUM(E361-E362)</f>
        <v>0</v>
      </c>
      <c r="F363" s="17"/>
      <c r="G363" s="17">
        <f>SUM(G361-G362)</f>
        <v>1</v>
      </c>
    </row>
    <row r="364" spans="1:7" ht="15" thickBot="1">
      <c r="A364" s="9"/>
      <c r="B364" s="18" t="s">
        <v>10</v>
      </c>
      <c r="C364" s="19">
        <f>C363/C362</f>
        <v>0</v>
      </c>
      <c r="D364" s="19"/>
      <c r="E364" s="19" t="e">
        <f>E363/E362</f>
        <v>#DIV/0!</v>
      </c>
      <c r="F364" s="19"/>
      <c r="G364" s="19">
        <f>G363/G362</f>
        <v>1</v>
      </c>
    </row>
    <row r="365" spans="1:7" ht="14.25">
      <c r="A365" s="6" t="s">
        <v>13</v>
      </c>
      <c r="B365" s="10">
        <v>2010</v>
      </c>
      <c r="C365" s="11">
        <v>34</v>
      </c>
      <c r="D365" s="11">
        <v>36</v>
      </c>
      <c r="E365" s="11">
        <v>55</v>
      </c>
      <c r="F365" s="11"/>
      <c r="G365" s="11">
        <f>SUM(C365:F365)</f>
        <v>125</v>
      </c>
    </row>
    <row r="366" spans="1:7" ht="14.25">
      <c r="A366" s="13"/>
      <c r="B366" s="14">
        <v>2009</v>
      </c>
      <c r="C366" s="15">
        <v>26</v>
      </c>
      <c r="D366" s="15">
        <v>25</v>
      </c>
      <c r="E366" s="15">
        <v>36</v>
      </c>
      <c r="F366" s="15"/>
      <c r="G366" s="15">
        <f>SUM(C366:F366)</f>
        <v>87</v>
      </c>
    </row>
    <row r="367" spans="1:7" ht="14.25">
      <c r="A367" s="13"/>
      <c r="B367" s="20" t="s">
        <v>9</v>
      </c>
      <c r="C367" s="17">
        <f>SUM(C365-C366)</f>
        <v>8</v>
      </c>
      <c r="D367" s="17">
        <f>SUM(D365-D366)</f>
        <v>11</v>
      </c>
      <c r="E367" s="17">
        <f>SUM(E365-E366)</f>
        <v>19</v>
      </c>
      <c r="F367" s="17"/>
      <c r="G367" s="17">
        <f>SUM(G365-G366)</f>
        <v>38</v>
      </c>
    </row>
    <row r="368" spans="1:7" ht="15" thickBot="1">
      <c r="A368" s="9"/>
      <c r="B368" s="18" t="s">
        <v>10</v>
      </c>
      <c r="C368" s="19">
        <f>C367/C366</f>
        <v>0.3076923076923077</v>
      </c>
      <c r="D368" s="19">
        <f>D367/D366</f>
        <v>0.44</v>
      </c>
      <c r="E368" s="19">
        <f>E367/E366</f>
        <v>0.5277777777777778</v>
      </c>
      <c r="F368" s="19"/>
      <c r="G368" s="19">
        <f>G367/G366</f>
        <v>0.4367816091954023</v>
      </c>
    </row>
    <row r="369" spans="1:7" ht="14.25">
      <c r="A369" s="6" t="s">
        <v>14</v>
      </c>
      <c r="B369" s="10">
        <v>2010</v>
      </c>
      <c r="C369" s="11">
        <v>39</v>
      </c>
      <c r="D369" s="11">
        <v>36</v>
      </c>
      <c r="E369" s="11">
        <v>25</v>
      </c>
      <c r="F369" s="11"/>
      <c r="G369" s="11">
        <f>SUM(C369:F369)</f>
        <v>100</v>
      </c>
    </row>
    <row r="370" spans="1:7" ht="14.25">
      <c r="A370" s="13"/>
      <c r="B370" s="14">
        <v>2009</v>
      </c>
      <c r="C370" s="15">
        <v>32</v>
      </c>
      <c r="D370" s="15">
        <v>31</v>
      </c>
      <c r="E370" s="15">
        <v>37</v>
      </c>
      <c r="F370" s="15"/>
      <c r="G370" s="15">
        <f>SUM(C370:F370)</f>
        <v>100</v>
      </c>
    </row>
    <row r="371" spans="1:7" ht="14.25">
      <c r="A371" s="13"/>
      <c r="B371" s="20" t="s">
        <v>9</v>
      </c>
      <c r="C371" s="17">
        <f>SUM(C369-C370)</f>
        <v>7</v>
      </c>
      <c r="D371" s="17">
        <f>SUM(D369-D370)</f>
        <v>5</v>
      </c>
      <c r="E371" s="17">
        <f>SUM(E369-E370)</f>
        <v>-12</v>
      </c>
      <c r="F371" s="17"/>
      <c r="G371" s="17">
        <f>SUM(G369-G370)</f>
        <v>0</v>
      </c>
    </row>
    <row r="372" spans="1:7" ht="15" thickBot="1">
      <c r="A372" s="9"/>
      <c r="B372" s="18" t="s">
        <v>10</v>
      </c>
      <c r="C372" s="19">
        <f>C371/C370</f>
        <v>0.21875</v>
      </c>
      <c r="D372" s="19">
        <f>D371/D370</f>
        <v>0.16129032258064516</v>
      </c>
      <c r="E372" s="19">
        <f>E371/E370</f>
        <v>-0.32432432432432434</v>
      </c>
      <c r="F372" s="19"/>
      <c r="G372" s="19">
        <f>G371/G370</f>
        <v>0</v>
      </c>
    </row>
    <row r="373" spans="1:7" ht="14.25">
      <c r="A373" s="6" t="s">
        <v>17</v>
      </c>
      <c r="B373" s="10">
        <v>2010</v>
      </c>
      <c r="C373" s="11">
        <v>315</v>
      </c>
      <c r="D373" s="11">
        <v>294</v>
      </c>
      <c r="E373" s="11">
        <v>254</v>
      </c>
      <c r="F373" s="11"/>
      <c r="G373" s="11">
        <f>SUM(C373:F373)</f>
        <v>863</v>
      </c>
    </row>
    <row r="374" spans="1:7" ht="14.25">
      <c r="A374" s="13"/>
      <c r="B374" s="14">
        <v>2009</v>
      </c>
      <c r="C374" s="15">
        <v>350</v>
      </c>
      <c r="D374" s="15">
        <v>242</v>
      </c>
      <c r="E374" s="15">
        <v>276</v>
      </c>
      <c r="F374" s="15"/>
      <c r="G374" s="15">
        <f>SUM(C374:F374)</f>
        <v>868</v>
      </c>
    </row>
    <row r="375" spans="1:7" ht="14.25">
      <c r="A375" s="13"/>
      <c r="B375" s="20" t="s">
        <v>9</v>
      </c>
      <c r="C375" s="17">
        <f>SUM(C373-C374)</f>
        <v>-35</v>
      </c>
      <c r="D375" s="17">
        <f>SUM(D373-D374)</f>
        <v>52</v>
      </c>
      <c r="E375" s="17">
        <f>SUM(E373-E374)</f>
        <v>-22</v>
      </c>
      <c r="F375" s="17"/>
      <c r="G375" s="17">
        <f>SUM(G373-G374)</f>
        <v>-5</v>
      </c>
    </row>
    <row r="376" spans="1:7" ht="15" thickBot="1">
      <c r="A376" s="9"/>
      <c r="B376" s="18" t="s">
        <v>10</v>
      </c>
      <c r="C376" s="19">
        <f>C375/C374</f>
        <v>-0.1</v>
      </c>
      <c r="D376" s="19">
        <f>D375/D374</f>
        <v>0.21487603305785125</v>
      </c>
      <c r="E376" s="19">
        <f>E375/E374</f>
        <v>-0.07971014492753623</v>
      </c>
      <c r="F376" s="19"/>
      <c r="G376" s="19">
        <f>G375/G374</f>
        <v>-0.00576036866359447</v>
      </c>
    </row>
    <row r="377" spans="1:7" ht="14.25">
      <c r="A377" s="6" t="s">
        <v>18</v>
      </c>
      <c r="B377" s="10">
        <v>2010</v>
      </c>
      <c r="C377" s="11">
        <v>272</v>
      </c>
      <c r="D377" s="11">
        <v>336</v>
      </c>
      <c r="E377" s="11">
        <v>240</v>
      </c>
      <c r="F377" s="11"/>
      <c r="G377" s="11">
        <f>SUM(C377:F377)</f>
        <v>848</v>
      </c>
    </row>
    <row r="378" spans="1:7" ht="14.25">
      <c r="A378" s="13"/>
      <c r="B378" s="14">
        <v>2009</v>
      </c>
      <c r="C378" s="15">
        <v>321</v>
      </c>
      <c r="D378" s="15">
        <v>333</v>
      </c>
      <c r="E378" s="15">
        <v>238</v>
      </c>
      <c r="F378" s="15"/>
      <c r="G378" s="15">
        <f>SUM(C378:F378)</f>
        <v>892</v>
      </c>
    </row>
    <row r="379" spans="1:7" ht="14.25">
      <c r="A379" s="13"/>
      <c r="B379" s="20" t="s">
        <v>9</v>
      </c>
      <c r="C379" s="17">
        <f>SUM(C377-C378)</f>
        <v>-49</v>
      </c>
      <c r="D379" s="17">
        <f>SUM(D377-D378)</f>
        <v>3</v>
      </c>
      <c r="E379" s="17">
        <f>SUM(E377-E378)</f>
        <v>2</v>
      </c>
      <c r="F379" s="17"/>
      <c r="G379" s="17">
        <f>SUM(G377-G378)</f>
        <v>-44</v>
      </c>
    </row>
    <row r="380" spans="1:7" ht="15" thickBot="1">
      <c r="A380" s="9"/>
      <c r="B380" s="18" t="s">
        <v>10</v>
      </c>
      <c r="C380" s="19">
        <f>C379/C378</f>
        <v>-0.1526479750778816</v>
      </c>
      <c r="D380" s="19">
        <f>D379/D378</f>
        <v>0.009009009009009009</v>
      </c>
      <c r="E380" s="19">
        <f>E379/E378</f>
        <v>0.008403361344537815</v>
      </c>
      <c r="F380" s="19"/>
      <c r="G380" s="19">
        <f>G379/G378</f>
        <v>-0.04932735426008968</v>
      </c>
    </row>
    <row r="381" spans="1:7" ht="14.25">
      <c r="A381" s="6" t="s">
        <v>19</v>
      </c>
      <c r="B381" s="10">
        <v>2010</v>
      </c>
      <c r="C381" s="11">
        <v>21</v>
      </c>
      <c r="D381" s="11">
        <v>52</v>
      </c>
      <c r="E381" s="11">
        <v>38</v>
      </c>
      <c r="F381" s="11"/>
      <c r="G381" s="11">
        <f>SUM(C381:F381)</f>
        <v>111</v>
      </c>
    </row>
    <row r="382" spans="1:7" ht="14.25">
      <c r="A382" s="13"/>
      <c r="B382" s="14">
        <v>2009</v>
      </c>
      <c r="C382" s="15">
        <v>29</v>
      </c>
      <c r="D382" s="15">
        <v>43</v>
      </c>
      <c r="E382" s="15">
        <v>36</v>
      </c>
      <c r="F382" s="15"/>
      <c r="G382" s="15">
        <f>SUM(C382:F382)</f>
        <v>108</v>
      </c>
    </row>
    <row r="383" spans="1:7" ht="14.25">
      <c r="A383" s="13"/>
      <c r="B383" s="20" t="s">
        <v>9</v>
      </c>
      <c r="C383" s="17">
        <f>SUM(C381-C382)</f>
        <v>-8</v>
      </c>
      <c r="D383" s="17">
        <f>SUM(D381-D382)</f>
        <v>9</v>
      </c>
      <c r="E383" s="17">
        <f>SUM(E381-E382)</f>
        <v>2</v>
      </c>
      <c r="F383" s="17"/>
      <c r="G383" s="17">
        <f>SUM(G381-G382)</f>
        <v>3</v>
      </c>
    </row>
    <row r="384" spans="1:7" ht="15" thickBot="1">
      <c r="A384" s="9"/>
      <c r="B384" s="18" t="s">
        <v>10</v>
      </c>
      <c r="C384" s="19">
        <f>C383/C382</f>
        <v>-0.27586206896551724</v>
      </c>
      <c r="D384" s="19">
        <f>D383/D382</f>
        <v>0.20930232558139536</v>
      </c>
      <c r="E384" s="19">
        <f>E383/E382</f>
        <v>0.05555555555555555</v>
      </c>
      <c r="F384" s="19"/>
      <c r="G384" s="19">
        <f>G383/G382</f>
        <v>0.027777777777777776</v>
      </c>
    </row>
    <row r="385" ht="13.5" thickBot="1">
      <c r="G385" s="23"/>
    </row>
    <row r="386" spans="1:7" ht="15.75" customHeight="1" thickBot="1">
      <c r="A386" s="1"/>
      <c r="C386" s="3" t="s">
        <v>0</v>
      </c>
      <c r="D386" s="4"/>
      <c r="E386" s="4"/>
      <c r="F386" s="5"/>
      <c r="G386" s="6" t="s">
        <v>1</v>
      </c>
    </row>
    <row r="387" spans="1:7" ht="15.75" thickBot="1">
      <c r="A387" s="1" t="s">
        <v>31</v>
      </c>
      <c r="B387" s="7" t="s">
        <v>3</v>
      </c>
      <c r="C387" s="8" t="s">
        <v>4</v>
      </c>
      <c r="D387" s="8" t="s">
        <v>5</v>
      </c>
      <c r="E387" s="8" t="s">
        <v>6</v>
      </c>
      <c r="F387" s="8" t="s">
        <v>7</v>
      </c>
      <c r="G387" s="9"/>
    </row>
    <row r="388" spans="1:7" ht="14.25" customHeight="1">
      <c r="A388" s="6" t="s">
        <v>8</v>
      </c>
      <c r="B388" s="10">
        <v>2010</v>
      </c>
      <c r="C388" s="11">
        <f aca="true" t="shared" si="18" ref="C388:E389">SUM(C392+C396+C400+C404+C408+C412+C416)</f>
        <v>547</v>
      </c>
      <c r="D388" s="11">
        <f t="shared" si="18"/>
        <v>346</v>
      </c>
      <c r="E388" s="11">
        <f t="shared" si="18"/>
        <v>314</v>
      </c>
      <c r="F388" s="11"/>
      <c r="G388" s="12">
        <f>SUM(C388:F388)</f>
        <v>1207</v>
      </c>
    </row>
    <row r="389" spans="1:7" ht="14.25">
      <c r="A389" s="13"/>
      <c r="B389" s="14">
        <v>2009</v>
      </c>
      <c r="C389" s="26">
        <f t="shared" si="18"/>
        <v>406</v>
      </c>
      <c r="D389" s="26">
        <f t="shared" si="18"/>
        <v>320</v>
      </c>
      <c r="E389" s="26">
        <f t="shared" si="18"/>
        <v>424</v>
      </c>
      <c r="F389" s="26"/>
      <c r="G389" s="15">
        <f>SUM(C389:F389)</f>
        <v>1150</v>
      </c>
    </row>
    <row r="390" spans="1:7" ht="14.25">
      <c r="A390" s="13"/>
      <c r="B390" s="16" t="s">
        <v>9</v>
      </c>
      <c r="C390" s="17">
        <f>SUM(C388-C389)</f>
        <v>141</v>
      </c>
      <c r="D390" s="17">
        <f>SUM(D388-D389)</f>
        <v>26</v>
      </c>
      <c r="E390" s="17">
        <f>SUM(E388-E389)</f>
        <v>-110</v>
      </c>
      <c r="F390" s="17"/>
      <c r="G390" s="17">
        <f>SUM(G388-G389)</f>
        <v>57</v>
      </c>
    </row>
    <row r="391" spans="1:7" ht="15" thickBot="1">
      <c r="A391" s="9"/>
      <c r="B391" s="18" t="s">
        <v>10</v>
      </c>
      <c r="C391" s="19">
        <f>C390/C389</f>
        <v>0.3472906403940887</v>
      </c>
      <c r="D391" s="19">
        <f>D390/D389</f>
        <v>0.08125</v>
      </c>
      <c r="E391" s="19">
        <f>E390/E389</f>
        <v>-0.25943396226415094</v>
      </c>
      <c r="F391" s="19"/>
      <c r="G391" s="19">
        <f>G390/G389</f>
        <v>0.049565217391304345</v>
      </c>
    </row>
    <row r="392" spans="1:7" ht="14.25" customHeight="1">
      <c r="A392" s="6" t="s">
        <v>11</v>
      </c>
      <c r="B392" s="10">
        <v>2010</v>
      </c>
      <c r="C392" s="12">
        <v>0</v>
      </c>
      <c r="D392" s="12">
        <v>0</v>
      </c>
      <c r="E392" s="12">
        <v>0</v>
      </c>
      <c r="F392" s="12"/>
      <c r="G392" s="12">
        <f>SUM(C392:F392)</f>
        <v>0</v>
      </c>
    </row>
    <row r="393" spans="1:7" ht="14.25">
      <c r="A393" s="13"/>
      <c r="B393" s="14">
        <v>2009</v>
      </c>
      <c r="C393" s="15">
        <v>1</v>
      </c>
      <c r="D393" s="15">
        <v>1</v>
      </c>
      <c r="E393" s="15">
        <v>1</v>
      </c>
      <c r="F393" s="15"/>
      <c r="G393" s="15">
        <f>SUM(C393:F393)</f>
        <v>3</v>
      </c>
    </row>
    <row r="394" spans="1:7" ht="14.25">
      <c r="A394" s="13"/>
      <c r="B394" s="20" t="s">
        <v>9</v>
      </c>
      <c r="C394" s="17">
        <f>SUM(C392-C393)</f>
        <v>-1</v>
      </c>
      <c r="D394" s="17">
        <f>SUM(D392-D393)</f>
        <v>-1</v>
      </c>
      <c r="E394" s="17">
        <f>SUM(E392-E393)</f>
        <v>-1</v>
      </c>
      <c r="F394" s="17"/>
      <c r="G394" s="17">
        <f>SUM(G392-G393)</f>
        <v>-3</v>
      </c>
    </row>
    <row r="395" spans="1:7" ht="15" thickBot="1">
      <c r="A395" s="9"/>
      <c r="B395" s="18" t="s">
        <v>10</v>
      </c>
      <c r="C395" s="19">
        <f>C394/C393</f>
        <v>-1</v>
      </c>
      <c r="D395" s="19">
        <f>D394/D393</f>
        <v>-1</v>
      </c>
      <c r="E395" s="19">
        <f>E394/E393</f>
        <v>-1</v>
      </c>
      <c r="F395" s="19"/>
      <c r="G395" s="19">
        <f>G394/G393</f>
        <v>-1</v>
      </c>
    </row>
    <row r="396" spans="1:7" ht="14.25" customHeight="1">
      <c r="A396" s="6" t="s">
        <v>12</v>
      </c>
      <c r="B396" s="10">
        <v>2010</v>
      </c>
      <c r="C396" s="11">
        <v>0</v>
      </c>
      <c r="D396" s="11">
        <v>0</v>
      </c>
      <c r="E396" s="11">
        <v>0</v>
      </c>
      <c r="F396" s="11"/>
      <c r="G396" s="11">
        <f>SUM(C396:F396)</f>
        <v>0</v>
      </c>
    </row>
    <row r="397" spans="1:7" ht="14.25">
      <c r="A397" s="13"/>
      <c r="B397" s="14">
        <v>2009</v>
      </c>
      <c r="C397" s="15">
        <v>2</v>
      </c>
      <c r="D397" s="15">
        <v>0</v>
      </c>
      <c r="E397" s="15">
        <v>0</v>
      </c>
      <c r="F397" s="15"/>
      <c r="G397" s="15">
        <f>SUM(C397:F397)</f>
        <v>2</v>
      </c>
    </row>
    <row r="398" spans="1:7" ht="14.25">
      <c r="A398" s="13"/>
      <c r="B398" s="20" t="s">
        <v>9</v>
      </c>
      <c r="C398" s="17">
        <f>SUM(C396-C397)</f>
        <v>-2</v>
      </c>
      <c r="D398" s="17">
        <f>SUM(D396-D397)</f>
        <v>0</v>
      </c>
      <c r="E398" s="17">
        <f>SUM(E396-E397)</f>
        <v>0</v>
      </c>
      <c r="F398" s="17"/>
      <c r="G398" s="17">
        <f>SUM(G396-G397)</f>
        <v>-2</v>
      </c>
    </row>
    <row r="399" spans="1:7" ht="15" thickBot="1">
      <c r="A399" s="9"/>
      <c r="B399" s="18" t="s">
        <v>10</v>
      </c>
      <c r="C399" s="19">
        <f>C398/C397</f>
        <v>-1</v>
      </c>
      <c r="D399" s="19"/>
      <c r="E399" s="19" t="e">
        <f>E398/E397</f>
        <v>#DIV/0!</v>
      </c>
      <c r="F399" s="19"/>
      <c r="G399" s="19">
        <f>G398/G397</f>
        <v>-1</v>
      </c>
    </row>
    <row r="400" spans="1:7" ht="14.25" customHeight="1">
      <c r="A400" s="6" t="s">
        <v>13</v>
      </c>
      <c r="B400" s="10">
        <v>2010</v>
      </c>
      <c r="C400" s="11">
        <v>25</v>
      </c>
      <c r="D400" s="11">
        <v>13</v>
      </c>
      <c r="E400" s="11">
        <v>14</v>
      </c>
      <c r="F400" s="11"/>
      <c r="G400" s="11">
        <f>SUM(C400:F400)</f>
        <v>52</v>
      </c>
    </row>
    <row r="401" spans="1:7" ht="14.25">
      <c r="A401" s="13"/>
      <c r="B401" s="14">
        <v>2009</v>
      </c>
      <c r="C401" s="15">
        <v>18</v>
      </c>
      <c r="D401" s="15">
        <v>10</v>
      </c>
      <c r="E401" s="15">
        <v>16</v>
      </c>
      <c r="F401" s="15"/>
      <c r="G401" s="15">
        <f>SUM(C401:F401)</f>
        <v>44</v>
      </c>
    </row>
    <row r="402" spans="1:7" ht="14.25">
      <c r="A402" s="13"/>
      <c r="B402" s="20" t="s">
        <v>9</v>
      </c>
      <c r="C402" s="17">
        <f>SUM(C400-C401)</f>
        <v>7</v>
      </c>
      <c r="D402" s="17">
        <f>SUM(D400-D401)</f>
        <v>3</v>
      </c>
      <c r="E402" s="17">
        <f>SUM(E400-E401)</f>
        <v>-2</v>
      </c>
      <c r="F402" s="17"/>
      <c r="G402" s="17">
        <f>SUM(G400-G401)</f>
        <v>8</v>
      </c>
    </row>
    <row r="403" spans="1:7" ht="15" thickBot="1">
      <c r="A403" s="9"/>
      <c r="B403" s="18" t="s">
        <v>10</v>
      </c>
      <c r="C403" s="19">
        <f>C402/C401</f>
        <v>0.3888888888888889</v>
      </c>
      <c r="D403" s="19">
        <f>D402/D401</f>
        <v>0.3</v>
      </c>
      <c r="E403" s="19">
        <f>E402/E401</f>
        <v>-0.125</v>
      </c>
      <c r="F403" s="19"/>
      <c r="G403" s="19">
        <f>G402/G401</f>
        <v>0.18181818181818182</v>
      </c>
    </row>
    <row r="404" spans="1:7" ht="14.25" customHeight="1">
      <c r="A404" s="6" t="s">
        <v>14</v>
      </c>
      <c r="B404" s="10">
        <v>2010</v>
      </c>
      <c r="C404" s="11">
        <v>13</v>
      </c>
      <c r="D404" s="11">
        <v>15</v>
      </c>
      <c r="E404" s="11">
        <v>21</v>
      </c>
      <c r="F404" s="11"/>
      <c r="G404" s="11">
        <f>SUM(C404:F404)</f>
        <v>49</v>
      </c>
    </row>
    <row r="405" spans="1:7" ht="14.25">
      <c r="A405" s="13"/>
      <c r="B405" s="14">
        <v>2009</v>
      </c>
      <c r="C405" s="15">
        <v>22</v>
      </c>
      <c r="D405" s="15">
        <v>21</v>
      </c>
      <c r="E405" s="15">
        <v>37</v>
      </c>
      <c r="F405" s="15"/>
      <c r="G405" s="15">
        <f>SUM(C405:F405)</f>
        <v>80</v>
      </c>
    </row>
    <row r="406" spans="1:7" ht="14.25">
      <c r="A406" s="13"/>
      <c r="B406" s="20" t="s">
        <v>9</v>
      </c>
      <c r="C406" s="17">
        <f>SUM(C404-C405)</f>
        <v>-9</v>
      </c>
      <c r="D406" s="17">
        <f>SUM(D404-D405)</f>
        <v>-6</v>
      </c>
      <c r="E406" s="17">
        <f>SUM(E404-E405)</f>
        <v>-16</v>
      </c>
      <c r="F406" s="17"/>
      <c r="G406" s="17">
        <f>SUM(G404-G405)</f>
        <v>-31</v>
      </c>
    </row>
    <row r="407" spans="1:7" ht="15" thickBot="1">
      <c r="A407" s="9"/>
      <c r="B407" s="18" t="s">
        <v>10</v>
      </c>
      <c r="C407" s="19">
        <f>C406/C405</f>
        <v>-0.4090909090909091</v>
      </c>
      <c r="D407" s="19">
        <f>D406/D405</f>
        <v>-0.2857142857142857</v>
      </c>
      <c r="E407" s="19">
        <f>E406/E405</f>
        <v>-0.43243243243243246</v>
      </c>
      <c r="F407" s="19"/>
      <c r="G407" s="19">
        <f>G406/G405</f>
        <v>-0.3875</v>
      </c>
    </row>
    <row r="408" spans="1:7" ht="14.25" customHeight="1">
      <c r="A408" s="6" t="s">
        <v>17</v>
      </c>
      <c r="B408" s="10">
        <v>2010</v>
      </c>
      <c r="C408" s="11">
        <v>248</v>
      </c>
      <c r="D408" s="11">
        <v>174</v>
      </c>
      <c r="E408" s="11">
        <v>134</v>
      </c>
      <c r="F408" s="11"/>
      <c r="G408" s="11">
        <f>SUM(C408:F408)</f>
        <v>556</v>
      </c>
    </row>
    <row r="409" spans="1:7" ht="14.25">
      <c r="A409" s="13"/>
      <c r="B409" s="14">
        <v>2009</v>
      </c>
      <c r="C409" s="15">
        <v>141</v>
      </c>
      <c r="D409" s="15">
        <v>138</v>
      </c>
      <c r="E409" s="15">
        <v>148</v>
      </c>
      <c r="F409" s="15"/>
      <c r="G409" s="15">
        <f>SUM(C409:F409)</f>
        <v>427</v>
      </c>
    </row>
    <row r="410" spans="1:7" ht="14.25">
      <c r="A410" s="13"/>
      <c r="B410" s="20" t="s">
        <v>9</v>
      </c>
      <c r="C410" s="17">
        <f>SUM(C408-C409)</f>
        <v>107</v>
      </c>
      <c r="D410" s="17">
        <f>SUM(D408-D409)</f>
        <v>36</v>
      </c>
      <c r="E410" s="17">
        <f>SUM(E408-E409)</f>
        <v>-14</v>
      </c>
      <c r="F410" s="17"/>
      <c r="G410" s="17">
        <f>SUM(G408-G409)</f>
        <v>129</v>
      </c>
    </row>
    <row r="411" spans="1:7" ht="15" thickBot="1">
      <c r="A411" s="9"/>
      <c r="B411" s="18" t="s">
        <v>10</v>
      </c>
      <c r="C411" s="19">
        <f>C410/C409</f>
        <v>0.7588652482269503</v>
      </c>
      <c r="D411" s="19">
        <f>D410/D409</f>
        <v>0.2608695652173913</v>
      </c>
      <c r="E411" s="19">
        <f>E410/E409</f>
        <v>-0.0945945945945946</v>
      </c>
      <c r="F411" s="19"/>
      <c r="G411" s="19">
        <f>G410/G409</f>
        <v>0.30210772833723654</v>
      </c>
    </row>
    <row r="412" spans="1:7" ht="14.25" customHeight="1">
      <c r="A412" s="6" t="s">
        <v>18</v>
      </c>
      <c r="B412" s="10">
        <v>2010</v>
      </c>
      <c r="C412" s="11">
        <v>247</v>
      </c>
      <c r="D412" s="11">
        <v>137</v>
      </c>
      <c r="E412" s="11">
        <v>125</v>
      </c>
      <c r="F412" s="11"/>
      <c r="G412" s="11">
        <f>SUM(C412:F412)</f>
        <v>509</v>
      </c>
    </row>
    <row r="413" spans="1:7" ht="14.25">
      <c r="A413" s="13"/>
      <c r="B413" s="14">
        <v>2009</v>
      </c>
      <c r="C413" s="15">
        <v>208</v>
      </c>
      <c r="D413" s="15">
        <v>135</v>
      </c>
      <c r="E413" s="15">
        <v>209</v>
      </c>
      <c r="F413" s="15"/>
      <c r="G413" s="15">
        <f>SUM(C413:F413)</f>
        <v>552</v>
      </c>
    </row>
    <row r="414" spans="1:7" ht="14.25">
      <c r="A414" s="13"/>
      <c r="B414" s="20" t="s">
        <v>9</v>
      </c>
      <c r="C414" s="17">
        <f>SUM(C412-C413)</f>
        <v>39</v>
      </c>
      <c r="D414" s="17">
        <f>SUM(D412-D413)</f>
        <v>2</v>
      </c>
      <c r="E414" s="17">
        <f>SUM(E412-E413)</f>
        <v>-84</v>
      </c>
      <c r="F414" s="17"/>
      <c r="G414" s="17">
        <f>SUM(G412-G413)</f>
        <v>-43</v>
      </c>
    </row>
    <row r="415" spans="1:7" ht="15" thickBot="1">
      <c r="A415" s="9"/>
      <c r="B415" s="18" t="s">
        <v>10</v>
      </c>
      <c r="C415" s="19">
        <f>C414/C413</f>
        <v>0.1875</v>
      </c>
      <c r="D415" s="19">
        <f>D414/D413</f>
        <v>0.014814814814814815</v>
      </c>
      <c r="E415" s="19">
        <f>E414/E413</f>
        <v>-0.4019138755980861</v>
      </c>
      <c r="F415" s="19"/>
      <c r="G415" s="19">
        <f>G414/G413</f>
        <v>-0.07789855072463768</v>
      </c>
    </row>
    <row r="416" spans="1:7" ht="14.25" customHeight="1">
      <c r="A416" s="6" t="s">
        <v>19</v>
      </c>
      <c r="B416" s="10">
        <v>2010</v>
      </c>
      <c r="C416" s="11">
        <v>14</v>
      </c>
      <c r="D416" s="11">
        <v>7</v>
      </c>
      <c r="E416" s="11">
        <v>20</v>
      </c>
      <c r="F416" s="11"/>
      <c r="G416" s="11">
        <f>SUM(C416:F416)</f>
        <v>41</v>
      </c>
    </row>
    <row r="417" spans="1:7" ht="14.25">
      <c r="A417" s="13"/>
      <c r="B417" s="14">
        <v>2009</v>
      </c>
      <c r="C417" s="15">
        <v>14</v>
      </c>
      <c r="D417" s="15">
        <v>15</v>
      </c>
      <c r="E417" s="15">
        <v>13</v>
      </c>
      <c r="F417" s="15"/>
      <c r="G417" s="15">
        <f>SUM(C417:F417)</f>
        <v>42</v>
      </c>
    </row>
    <row r="418" spans="1:7" ht="14.25">
      <c r="A418" s="13"/>
      <c r="B418" s="20" t="s">
        <v>9</v>
      </c>
      <c r="C418" s="17">
        <f>SUM(C416-C417)</f>
        <v>0</v>
      </c>
      <c r="D418" s="17">
        <f>SUM(D416-D417)</f>
        <v>-8</v>
      </c>
      <c r="E418" s="17">
        <f>SUM(E416-E417)</f>
        <v>7</v>
      </c>
      <c r="F418" s="17"/>
      <c r="G418" s="17">
        <f>SUM(G416-G417)</f>
        <v>-1</v>
      </c>
    </row>
    <row r="419" spans="1:7" ht="15" thickBot="1">
      <c r="A419" s="9"/>
      <c r="B419" s="18" t="s">
        <v>10</v>
      </c>
      <c r="C419" s="19">
        <f>C418/C417</f>
        <v>0</v>
      </c>
      <c r="D419" s="19">
        <f>D418/D417</f>
        <v>-0.5333333333333333</v>
      </c>
      <c r="E419" s="19">
        <f>E418/E417</f>
        <v>0.5384615384615384</v>
      </c>
      <c r="F419" s="19"/>
      <c r="G419" s="19">
        <f>G418/G417</f>
        <v>-0.023809523809523808</v>
      </c>
    </row>
    <row r="420" ht="13.5" thickBot="1">
      <c r="G420" s="23"/>
    </row>
    <row r="421" spans="1:7" ht="15.75" thickBot="1">
      <c r="A421" s="1"/>
      <c r="C421" s="3" t="s">
        <v>0</v>
      </c>
      <c r="D421" s="4"/>
      <c r="E421" s="4"/>
      <c r="F421" s="5"/>
      <c r="G421" s="6" t="s">
        <v>1</v>
      </c>
    </row>
    <row r="422" spans="1:7" ht="15.75" thickBot="1">
      <c r="A422" s="1" t="s">
        <v>32</v>
      </c>
      <c r="B422" s="7" t="s">
        <v>3</v>
      </c>
      <c r="C422" s="8" t="s">
        <v>4</v>
      </c>
      <c r="D422" s="8" t="s">
        <v>5</v>
      </c>
      <c r="E422" s="8" t="s">
        <v>6</v>
      </c>
      <c r="F422" s="8" t="s">
        <v>7</v>
      </c>
      <c r="G422" s="9"/>
    </row>
    <row r="423" spans="1:7" ht="14.25">
      <c r="A423" s="6" t="s">
        <v>8</v>
      </c>
      <c r="B423" s="10">
        <v>2010</v>
      </c>
      <c r="C423" s="11">
        <f aca="true" t="shared" si="19" ref="C423:E424">SUM(C427+C431+C435+C439+C443+C447+C451)</f>
        <v>545</v>
      </c>
      <c r="D423" s="11">
        <f t="shared" si="19"/>
        <v>538</v>
      </c>
      <c r="E423" s="11">
        <f t="shared" si="19"/>
        <v>628</v>
      </c>
      <c r="F423" s="11"/>
      <c r="G423" s="12">
        <f>SUM(C423:F423)</f>
        <v>1711</v>
      </c>
    </row>
    <row r="424" spans="1:7" ht="14.25">
      <c r="A424" s="13"/>
      <c r="B424" s="14">
        <v>2009</v>
      </c>
      <c r="C424" s="26">
        <f t="shared" si="19"/>
        <v>595</v>
      </c>
      <c r="D424" s="26">
        <f t="shared" si="19"/>
        <v>604</v>
      </c>
      <c r="E424" s="26">
        <f t="shared" si="19"/>
        <v>678</v>
      </c>
      <c r="F424" s="26"/>
      <c r="G424" s="15">
        <f>SUM(C424:F424)</f>
        <v>1877</v>
      </c>
    </row>
    <row r="425" spans="1:7" ht="14.25">
      <c r="A425" s="13"/>
      <c r="B425" s="16" t="s">
        <v>9</v>
      </c>
      <c r="C425" s="17">
        <f>SUM(C423-C424)</f>
        <v>-50</v>
      </c>
      <c r="D425" s="17">
        <f>SUM(D423-D424)</f>
        <v>-66</v>
      </c>
      <c r="E425" s="17">
        <f>SUM(E423-E424)</f>
        <v>-50</v>
      </c>
      <c r="F425" s="17"/>
      <c r="G425" s="17">
        <f>SUM(G423-G424)</f>
        <v>-166</v>
      </c>
    </row>
    <row r="426" spans="1:7" ht="15" thickBot="1">
      <c r="A426" s="9"/>
      <c r="B426" s="18" t="s">
        <v>10</v>
      </c>
      <c r="C426" s="19">
        <f>C425/C424</f>
        <v>-0.08403361344537816</v>
      </c>
      <c r="D426" s="19">
        <f>D425/D424</f>
        <v>-0.10927152317880795</v>
      </c>
      <c r="E426" s="19">
        <f>E425/E424</f>
        <v>-0.07374631268436578</v>
      </c>
      <c r="F426" s="19"/>
      <c r="G426" s="19">
        <f>G425/G424</f>
        <v>-0.08843899840170485</v>
      </c>
    </row>
    <row r="427" spans="1:7" ht="14.25">
      <c r="A427" s="6" t="s">
        <v>11</v>
      </c>
      <c r="B427" s="10">
        <v>2010</v>
      </c>
      <c r="C427" s="12">
        <v>14</v>
      </c>
      <c r="D427" s="12">
        <v>18</v>
      </c>
      <c r="E427" s="12">
        <v>5</v>
      </c>
      <c r="F427" s="12"/>
      <c r="G427" s="12">
        <f>SUM(C427:F427)</f>
        <v>37</v>
      </c>
    </row>
    <row r="428" spans="1:7" ht="14.25">
      <c r="A428" s="13"/>
      <c r="B428" s="14">
        <v>2009</v>
      </c>
      <c r="C428" s="15">
        <v>12</v>
      </c>
      <c r="D428" s="15">
        <v>14</v>
      </c>
      <c r="E428" s="15">
        <v>8</v>
      </c>
      <c r="F428" s="15"/>
      <c r="G428" s="15">
        <f>SUM(C428:F428)</f>
        <v>34</v>
      </c>
    </row>
    <row r="429" spans="1:7" ht="14.25">
      <c r="A429" s="13"/>
      <c r="B429" s="20" t="s">
        <v>9</v>
      </c>
      <c r="C429" s="17">
        <f>SUM(C427-C428)</f>
        <v>2</v>
      </c>
      <c r="D429" s="17">
        <f>SUM(D427-D428)</f>
        <v>4</v>
      </c>
      <c r="E429" s="17">
        <f>SUM(E427-E428)</f>
        <v>-3</v>
      </c>
      <c r="F429" s="17"/>
      <c r="G429" s="17">
        <f>SUM(G427-G428)</f>
        <v>3</v>
      </c>
    </row>
    <row r="430" spans="1:7" ht="15" thickBot="1">
      <c r="A430" s="9"/>
      <c r="B430" s="18" t="s">
        <v>10</v>
      </c>
      <c r="C430" s="19">
        <f>C429/C428</f>
        <v>0.16666666666666666</v>
      </c>
      <c r="D430" s="19">
        <f>D429/D428</f>
        <v>0.2857142857142857</v>
      </c>
      <c r="E430" s="19">
        <f>E429/E428</f>
        <v>-0.375</v>
      </c>
      <c r="F430" s="19"/>
      <c r="G430" s="19">
        <f>G429/G428</f>
        <v>0.08823529411764706</v>
      </c>
    </row>
    <row r="431" spans="1:7" ht="14.25">
      <c r="A431" s="6" t="s">
        <v>12</v>
      </c>
      <c r="B431" s="10">
        <v>2010</v>
      </c>
      <c r="C431" s="11">
        <v>0</v>
      </c>
      <c r="D431" s="11">
        <v>2</v>
      </c>
      <c r="E431" s="11">
        <v>0</v>
      </c>
      <c r="F431" s="11"/>
      <c r="G431" s="11">
        <f>SUM(C431:F431)</f>
        <v>2</v>
      </c>
    </row>
    <row r="432" spans="1:7" ht="14.25">
      <c r="A432" s="13"/>
      <c r="B432" s="14">
        <v>2009</v>
      </c>
      <c r="C432" s="15">
        <v>1</v>
      </c>
      <c r="D432" s="15">
        <v>2</v>
      </c>
      <c r="E432" s="15">
        <v>0</v>
      </c>
      <c r="F432" s="15"/>
      <c r="G432" s="15">
        <f>SUM(C432:F432)</f>
        <v>3</v>
      </c>
    </row>
    <row r="433" spans="1:7" ht="14.25">
      <c r="A433" s="13"/>
      <c r="B433" s="20" t="s">
        <v>9</v>
      </c>
      <c r="C433" s="17">
        <f>SUM(C431-C432)</f>
        <v>-1</v>
      </c>
      <c r="D433" s="17">
        <f>SUM(D431-D432)</f>
        <v>0</v>
      </c>
      <c r="E433" s="17">
        <f>SUM(E431-E432)</f>
        <v>0</v>
      </c>
      <c r="F433" s="17"/>
      <c r="G433" s="17">
        <f>SUM(G431-G432)</f>
        <v>-1</v>
      </c>
    </row>
    <row r="434" spans="1:7" ht="15" thickBot="1">
      <c r="A434" s="9"/>
      <c r="B434" s="18" t="s">
        <v>10</v>
      </c>
      <c r="C434" s="19">
        <f>C433/C432</f>
        <v>-1</v>
      </c>
      <c r="D434" s="19">
        <f>D433/D432</f>
        <v>0</v>
      </c>
      <c r="E434" s="19" t="e">
        <f>E433/E432</f>
        <v>#DIV/0!</v>
      </c>
      <c r="F434" s="19"/>
      <c r="G434" s="19">
        <f>G433/G432</f>
        <v>-0.3333333333333333</v>
      </c>
    </row>
    <row r="435" spans="1:7" ht="14.25">
      <c r="A435" s="6" t="s">
        <v>13</v>
      </c>
      <c r="B435" s="10">
        <v>2010</v>
      </c>
      <c r="C435" s="11">
        <v>56</v>
      </c>
      <c r="D435" s="11">
        <v>45</v>
      </c>
      <c r="E435" s="11">
        <v>44</v>
      </c>
      <c r="F435" s="11"/>
      <c r="G435" s="11">
        <f>SUM(C435:F435)</f>
        <v>145</v>
      </c>
    </row>
    <row r="436" spans="1:7" ht="14.25">
      <c r="A436" s="13"/>
      <c r="B436" s="14">
        <v>2009</v>
      </c>
      <c r="C436" s="15">
        <v>38</v>
      </c>
      <c r="D436" s="15">
        <v>37</v>
      </c>
      <c r="E436" s="15">
        <v>50</v>
      </c>
      <c r="F436" s="15"/>
      <c r="G436" s="15">
        <f>SUM(C436:F436)</f>
        <v>125</v>
      </c>
    </row>
    <row r="437" spans="1:7" ht="14.25">
      <c r="A437" s="13"/>
      <c r="B437" s="20" t="s">
        <v>9</v>
      </c>
      <c r="C437" s="17">
        <f>SUM(C435-C436)</f>
        <v>18</v>
      </c>
      <c r="D437" s="17">
        <f>SUM(D435-D436)</f>
        <v>8</v>
      </c>
      <c r="E437" s="17">
        <f>SUM(E435-E436)</f>
        <v>-6</v>
      </c>
      <c r="F437" s="17"/>
      <c r="G437" s="17">
        <f>SUM(G435-G436)</f>
        <v>20</v>
      </c>
    </row>
    <row r="438" spans="1:7" ht="15" thickBot="1">
      <c r="A438" s="9"/>
      <c r="B438" s="18" t="s">
        <v>10</v>
      </c>
      <c r="C438" s="19">
        <f>C437/C436</f>
        <v>0.47368421052631576</v>
      </c>
      <c r="D438" s="19">
        <f>D437/D436</f>
        <v>0.21621621621621623</v>
      </c>
      <c r="E438" s="19">
        <f>E437/E436</f>
        <v>-0.12</v>
      </c>
      <c r="F438" s="19"/>
      <c r="G438" s="19">
        <f>G437/G436</f>
        <v>0.16</v>
      </c>
    </row>
    <row r="439" spans="1:7" ht="14.25">
      <c r="A439" s="6" t="s">
        <v>14</v>
      </c>
      <c r="B439" s="10">
        <v>2010</v>
      </c>
      <c r="C439" s="11">
        <v>41</v>
      </c>
      <c r="D439" s="11">
        <v>41</v>
      </c>
      <c r="E439" s="11">
        <v>32</v>
      </c>
      <c r="F439" s="11"/>
      <c r="G439" s="11">
        <f>SUM(C439:F439)</f>
        <v>114</v>
      </c>
    </row>
    <row r="440" spans="1:7" ht="14.25">
      <c r="A440" s="13"/>
      <c r="B440" s="14">
        <v>2009</v>
      </c>
      <c r="C440" s="15">
        <v>51</v>
      </c>
      <c r="D440" s="15">
        <v>50</v>
      </c>
      <c r="E440" s="15">
        <v>49</v>
      </c>
      <c r="F440" s="15"/>
      <c r="G440" s="15">
        <f>SUM(C440:F440)</f>
        <v>150</v>
      </c>
    </row>
    <row r="441" spans="1:7" ht="14.25">
      <c r="A441" s="13"/>
      <c r="B441" s="20" t="s">
        <v>9</v>
      </c>
      <c r="C441" s="17">
        <f>SUM(C439-C440)</f>
        <v>-10</v>
      </c>
      <c r="D441" s="17">
        <f>SUM(D439-D440)</f>
        <v>-9</v>
      </c>
      <c r="E441" s="17">
        <f>SUM(E439-E440)</f>
        <v>-17</v>
      </c>
      <c r="F441" s="17"/>
      <c r="G441" s="17">
        <f>SUM(G439-G440)</f>
        <v>-36</v>
      </c>
    </row>
    <row r="442" spans="1:7" ht="15" thickBot="1">
      <c r="A442" s="9"/>
      <c r="B442" s="18" t="s">
        <v>10</v>
      </c>
      <c r="C442" s="19">
        <f>C441/C440</f>
        <v>-0.19607843137254902</v>
      </c>
      <c r="D442" s="19">
        <f>D441/D440</f>
        <v>-0.18</v>
      </c>
      <c r="E442" s="19">
        <f>E441/E440</f>
        <v>-0.3469387755102041</v>
      </c>
      <c r="F442" s="19"/>
      <c r="G442" s="19">
        <f>G441/G440</f>
        <v>-0.24</v>
      </c>
    </row>
    <row r="443" spans="1:7" ht="14.25">
      <c r="A443" s="6" t="s">
        <v>17</v>
      </c>
      <c r="B443" s="10">
        <v>2010</v>
      </c>
      <c r="C443" s="11">
        <v>200</v>
      </c>
      <c r="D443" s="11">
        <v>188</v>
      </c>
      <c r="E443" s="11">
        <v>257</v>
      </c>
      <c r="F443" s="11"/>
      <c r="G443" s="11">
        <f>SUM(C443:F443)</f>
        <v>645</v>
      </c>
    </row>
    <row r="444" spans="1:7" ht="14.25">
      <c r="A444" s="13"/>
      <c r="B444" s="14">
        <v>2009</v>
      </c>
      <c r="C444" s="15">
        <v>223</v>
      </c>
      <c r="D444" s="15">
        <v>231</v>
      </c>
      <c r="E444" s="15">
        <v>250</v>
      </c>
      <c r="F444" s="15"/>
      <c r="G444" s="15">
        <f>SUM(C444:F444)</f>
        <v>704</v>
      </c>
    </row>
    <row r="445" spans="1:7" ht="14.25">
      <c r="A445" s="13"/>
      <c r="B445" s="20" t="s">
        <v>9</v>
      </c>
      <c r="C445" s="17">
        <f>SUM(C443-C444)</f>
        <v>-23</v>
      </c>
      <c r="D445" s="17">
        <f>SUM(D443-D444)</f>
        <v>-43</v>
      </c>
      <c r="E445" s="17">
        <f>SUM(E443-E444)</f>
        <v>7</v>
      </c>
      <c r="F445" s="17"/>
      <c r="G445" s="17">
        <f>SUM(G443-G444)</f>
        <v>-59</v>
      </c>
    </row>
    <row r="446" spans="1:7" ht="15" thickBot="1">
      <c r="A446" s="9"/>
      <c r="B446" s="18" t="s">
        <v>10</v>
      </c>
      <c r="C446" s="19">
        <f>C445/C444</f>
        <v>-0.1031390134529148</v>
      </c>
      <c r="D446" s="19">
        <f>D445/D444</f>
        <v>-0.18614718614718614</v>
      </c>
      <c r="E446" s="19">
        <f>E445/E444</f>
        <v>0.028</v>
      </c>
      <c r="F446" s="19"/>
      <c r="G446" s="19">
        <f>G445/G444</f>
        <v>-0.08380681818181818</v>
      </c>
    </row>
    <row r="447" spans="1:7" ht="14.25">
      <c r="A447" s="6" t="s">
        <v>18</v>
      </c>
      <c r="B447" s="10">
        <v>2010</v>
      </c>
      <c r="C447" s="11">
        <v>214</v>
      </c>
      <c r="D447" s="11">
        <v>224</v>
      </c>
      <c r="E447" s="11">
        <v>267</v>
      </c>
      <c r="F447" s="11"/>
      <c r="G447" s="11">
        <f>SUM(C447:F447)</f>
        <v>705</v>
      </c>
    </row>
    <row r="448" spans="1:7" ht="14.25">
      <c r="A448" s="13"/>
      <c r="B448" s="14">
        <v>2009</v>
      </c>
      <c r="C448" s="15">
        <v>247</v>
      </c>
      <c r="D448" s="15">
        <v>246</v>
      </c>
      <c r="E448" s="15">
        <v>304</v>
      </c>
      <c r="F448" s="15"/>
      <c r="G448" s="15">
        <f>SUM(C448:F448)</f>
        <v>797</v>
      </c>
    </row>
    <row r="449" spans="1:7" ht="14.25">
      <c r="A449" s="13"/>
      <c r="B449" s="20" t="s">
        <v>9</v>
      </c>
      <c r="C449" s="17">
        <f>SUM(C447-C448)</f>
        <v>-33</v>
      </c>
      <c r="D449" s="17">
        <f>SUM(D447-D448)</f>
        <v>-22</v>
      </c>
      <c r="E449" s="17">
        <f>SUM(E447-E448)</f>
        <v>-37</v>
      </c>
      <c r="F449" s="17"/>
      <c r="G449" s="17">
        <f>SUM(G447-G448)</f>
        <v>-92</v>
      </c>
    </row>
    <row r="450" spans="1:7" ht="15" thickBot="1">
      <c r="A450" s="9"/>
      <c r="B450" s="18" t="s">
        <v>10</v>
      </c>
      <c r="C450" s="19">
        <f>C449/C448</f>
        <v>-0.13360323886639677</v>
      </c>
      <c r="D450" s="19">
        <f>D449/D448</f>
        <v>-0.08943089430894309</v>
      </c>
      <c r="E450" s="19">
        <f>E449/E448</f>
        <v>-0.12171052631578948</v>
      </c>
      <c r="F450" s="19"/>
      <c r="G450" s="19">
        <f>G449/G448</f>
        <v>-0.11543287327478043</v>
      </c>
    </row>
    <row r="451" spans="1:7" ht="14.25">
      <c r="A451" s="6" t="s">
        <v>19</v>
      </c>
      <c r="B451" s="10">
        <v>2010</v>
      </c>
      <c r="C451" s="11">
        <v>20</v>
      </c>
      <c r="D451" s="11">
        <v>20</v>
      </c>
      <c r="E451" s="11">
        <v>23</v>
      </c>
      <c r="F451" s="11"/>
      <c r="G451" s="11">
        <f>SUM(C451:F451)</f>
        <v>63</v>
      </c>
    </row>
    <row r="452" spans="1:7" ht="14.25">
      <c r="A452" s="13"/>
      <c r="B452" s="14">
        <v>2009</v>
      </c>
      <c r="C452" s="15">
        <v>23</v>
      </c>
      <c r="D452" s="15">
        <v>24</v>
      </c>
      <c r="E452" s="15">
        <v>17</v>
      </c>
      <c r="F452" s="15"/>
      <c r="G452" s="15">
        <f>SUM(C452:F452)</f>
        <v>64</v>
      </c>
    </row>
    <row r="453" spans="1:7" ht="14.25">
      <c r="A453" s="13"/>
      <c r="B453" s="20" t="s">
        <v>9</v>
      </c>
      <c r="C453" s="17">
        <f>SUM(C451-C452)</f>
        <v>-3</v>
      </c>
      <c r="D453" s="17">
        <f>SUM(D451-D452)</f>
        <v>-4</v>
      </c>
      <c r="E453" s="17">
        <f>SUM(E451-E452)</f>
        <v>6</v>
      </c>
      <c r="F453" s="17"/>
      <c r="G453" s="17">
        <f>SUM(G451-G452)</f>
        <v>-1</v>
      </c>
    </row>
    <row r="454" spans="1:7" ht="15" thickBot="1">
      <c r="A454" s="9"/>
      <c r="B454" s="18" t="s">
        <v>10</v>
      </c>
      <c r="C454" s="19">
        <f>C453/C452</f>
        <v>-0.13043478260869565</v>
      </c>
      <c r="D454" s="19">
        <f>D453/D452</f>
        <v>-0.16666666666666666</v>
      </c>
      <c r="E454" s="19">
        <f>E453/E452</f>
        <v>0.35294117647058826</v>
      </c>
      <c r="F454" s="19"/>
      <c r="G454" s="19">
        <f>G453/G452</f>
        <v>-0.015625</v>
      </c>
    </row>
    <row r="455" ht="13.5" thickBot="1">
      <c r="G455" s="23"/>
    </row>
    <row r="456" spans="1:7" ht="15.75" thickBot="1">
      <c r="A456" s="1"/>
      <c r="C456" s="3" t="s">
        <v>0</v>
      </c>
      <c r="D456" s="4"/>
      <c r="E456" s="4"/>
      <c r="F456" s="5"/>
      <c r="G456" s="6" t="s">
        <v>1</v>
      </c>
    </row>
    <row r="457" spans="1:7" ht="15.75" thickBot="1">
      <c r="A457" s="1" t="s">
        <v>33</v>
      </c>
      <c r="B457" s="7" t="s">
        <v>3</v>
      </c>
      <c r="C457" s="8" t="s">
        <v>4</v>
      </c>
      <c r="D457" s="8" t="s">
        <v>5</v>
      </c>
      <c r="E457" s="8" t="s">
        <v>6</v>
      </c>
      <c r="F457" s="8" t="s">
        <v>7</v>
      </c>
      <c r="G457" s="9"/>
    </row>
    <row r="458" spans="1:7" ht="14.25">
      <c r="A458" s="6" t="s">
        <v>8</v>
      </c>
      <c r="B458" s="10">
        <v>2010</v>
      </c>
      <c r="C458" s="11">
        <f aca="true" t="shared" si="20" ref="C458:E459">SUM(C462+C466+C470+C474+C478+C482+C486)</f>
        <v>604</v>
      </c>
      <c r="D458" s="11">
        <f t="shared" si="20"/>
        <v>625</v>
      </c>
      <c r="E458" s="11">
        <f t="shared" si="20"/>
        <v>544</v>
      </c>
      <c r="F458" s="11"/>
      <c r="G458" s="12">
        <f>SUM(C458:F458)</f>
        <v>1773</v>
      </c>
    </row>
    <row r="459" spans="1:7" ht="14.25">
      <c r="A459" s="13"/>
      <c r="B459" s="14">
        <v>2009</v>
      </c>
      <c r="C459" s="26">
        <f t="shared" si="20"/>
        <v>534</v>
      </c>
      <c r="D459" s="26">
        <f t="shared" si="20"/>
        <v>675</v>
      </c>
      <c r="E459" s="26">
        <f t="shared" si="20"/>
        <v>628</v>
      </c>
      <c r="F459" s="26"/>
      <c r="G459" s="15">
        <f>SUM(C459:F459)</f>
        <v>1837</v>
      </c>
    </row>
    <row r="460" spans="1:7" ht="14.25">
      <c r="A460" s="13"/>
      <c r="B460" s="16" t="s">
        <v>9</v>
      </c>
      <c r="C460" s="17">
        <f>SUM(C458-C459)</f>
        <v>70</v>
      </c>
      <c r="D460" s="17">
        <f>SUM(D458-D459)</f>
        <v>-50</v>
      </c>
      <c r="E460" s="17">
        <f>SUM(E458-E459)</f>
        <v>-84</v>
      </c>
      <c r="F460" s="17"/>
      <c r="G460" s="17">
        <f>SUM(G458-G459)</f>
        <v>-64</v>
      </c>
    </row>
    <row r="461" spans="1:7" ht="15" thickBot="1">
      <c r="A461" s="9"/>
      <c r="B461" s="18" t="s">
        <v>10</v>
      </c>
      <c r="C461" s="19">
        <f>C460/C459</f>
        <v>0.13108614232209737</v>
      </c>
      <c r="D461" s="19">
        <f>D460/D459</f>
        <v>-0.07407407407407407</v>
      </c>
      <c r="E461" s="19">
        <f>E460/E459</f>
        <v>-0.1337579617834395</v>
      </c>
      <c r="F461" s="19"/>
      <c r="G461" s="19">
        <f>G460/G459</f>
        <v>-0.03483941208492107</v>
      </c>
    </row>
    <row r="462" spans="1:7" ht="14.25">
      <c r="A462" s="6" t="s">
        <v>11</v>
      </c>
      <c r="B462" s="10">
        <v>2010</v>
      </c>
      <c r="C462" s="12">
        <v>9</v>
      </c>
      <c r="D462" s="12">
        <v>5</v>
      </c>
      <c r="E462" s="12">
        <v>7</v>
      </c>
      <c r="F462" s="12"/>
      <c r="G462" s="12">
        <f>SUM(C462:F462)</f>
        <v>21</v>
      </c>
    </row>
    <row r="463" spans="1:7" ht="14.25">
      <c r="A463" s="13"/>
      <c r="B463" s="14">
        <v>2009</v>
      </c>
      <c r="C463" s="15">
        <v>6</v>
      </c>
      <c r="D463" s="15">
        <v>2</v>
      </c>
      <c r="E463" s="15">
        <v>6</v>
      </c>
      <c r="F463" s="15"/>
      <c r="G463" s="15">
        <f>SUM(C463:F463)</f>
        <v>14</v>
      </c>
    </row>
    <row r="464" spans="1:7" ht="14.25">
      <c r="A464" s="13"/>
      <c r="B464" s="20" t="s">
        <v>9</v>
      </c>
      <c r="C464" s="17">
        <f>SUM(C462-C463)</f>
        <v>3</v>
      </c>
      <c r="D464" s="17">
        <f>SUM(D462-D463)</f>
        <v>3</v>
      </c>
      <c r="E464" s="17">
        <f>SUM(E462-E463)</f>
        <v>1</v>
      </c>
      <c r="F464" s="17"/>
      <c r="G464" s="17">
        <f>SUM(G462-G463)</f>
        <v>7</v>
      </c>
    </row>
    <row r="465" spans="1:7" ht="15" thickBot="1">
      <c r="A465" s="9"/>
      <c r="B465" s="18" t="s">
        <v>10</v>
      </c>
      <c r="C465" s="19">
        <f>C464/C463</f>
        <v>0.5</v>
      </c>
      <c r="D465" s="19">
        <f>D464/D463</f>
        <v>1.5</v>
      </c>
      <c r="E465" s="19">
        <f>E464/E463</f>
        <v>0.16666666666666666</v>
      </c>
      <c r="F465" s="19"/>
      <c r="G465" s="19">
        <f>G464/G463</f>
        <v>0.5</v>
      </c>
    </row>
    <row r="466" spans="1:7" ht="14.25">
      <c r="A466" s="6" t="s">
        <v>12</v>
      </c>
      <c r="B466" s="10">
        <v>2010</v>
      </c>
      <c r="C466" s="11">
        <v>1</v>
      </c>
      <c r="D466" s="11">
        <v>0</v>
      </c>
      <c r="E466" s="11">
        <v>1</v>
      </c>
      <c r="F466" s="11"/>
      <c r="G466" s="11">
        <f>SUM(C466:F466)</f>
        <v>2</v>
      </c>
    </row>
    <row r="467" spans="1:7" ht="14.25">
      <c r="A467" s="13"/>
      <c r="B467" s="14">
        <v>2009</v>
      </c>
      <c r="C467" s="15">
        <v>2</v>
      </c>
      <c r="D467" s="15">
        <v>1</v>
      </c>
      <c r="E467" s="15">
        <v>3</v>
      </c>
      <c r="F467" s="15"/>
      <c r="G467" s="15">
        <f>SUM(C467:F467)</f>
        <v>6</v>
      </c>
    </row>
    <row r="468" spans="1:8" ht="14.25">
      <c r="A468" s="13"/>
      <c r="B468" s="20" t="s">
        <v>9</v>
      </c>
      <c r="C468" s="17">
        <f>SUM(C466-C467)</f>
        <v>-1</v>
      </c>
      <c r="D468" s="17">
        <f>SUM(D466-D467)</f>
        <v>-1</v>
      </c>
      <c r="E468" s="17">
        <f>SUM(E466-E467)</f>
        <v>-2</v>
      </c>
      <c r="F468" s="17"/>
      <c r="G468" s="17">
        <f>SUM(G466-G467)</f>
        <v>-4</v>
      </c>
      <c r="H468" s="27" t="s">
        <v>16</v>
      </c>
    </row>
    <row r="469" spans="1:7" ht="15" thickBot="1">
      <c r="A469" s="9"/>
      <c r="B469" s="18" t="s">
        <v>10</v>
      </c>
      <c r="C469" s="19">
        <f>C468/C467</f>
        <v>-0.5</v>
      </c>
      <c r="D469" s="19">
        <f>D468/D467</f>
        <v>-1</v>
      </c>
      <c r="E469" s="19">
        <f>E468/E467</f>
        <v>-0.6666666666666666</v>
      </c>
      <c r="F469" s="19"/>
      <c r="G469" s="19">
        <f>G468/G467</f>
        <v>-0.6666666666666666</v>
      </c>
    </row>
    <row r="470" spans="1:7" ht="14.25">
      <c r="A470" s="6" t="s">
        <v>13</v>
      </c>
      <c r="B470" s="10">
        <v>2010</v>
      </c>
      <c r="C470" s="11">
        <v>26</v>
      </c>
      <c r="D470" s="11">
        <v>25</v>
      </c>
      <c r="E470" s="11">
        <v>23</v>
      </c>
      <c r="F470" s="11"/>
      <c r="G470" s="11">
        <f>SUM(C470:F470)</f>
        <v>74</v>
      </c>
    </row>
    <row r="471" spans="1:7" ht="14.25">
      <c r="A471" s="13"/>
      <c r="B471" s="14">
        <v>2009</v>
      </c>
      <c r="C471" s="15">
        <v>28</v>
      </c>
      <c r="D471" s="15">
        <v>23</v>
      </c>
      <c r="E471" s="15">
        <v>32</v>
      </c>
      <c r="F471" s="15"/>
      <c r="G471" s="15">
        <f>SUM(C471:F471)</f>
        <v>83</v>
      </c>
    </row>
    <row r="472" spans="1:8" ht="14.25">
      <c r="A472" s="13"/>
      <c r="B472" s="20" t="s">
        <v>9</v>
      </c>
      <c r="C472" s="17">
        <f>SUM(C470-C471)</f>
        <v>-2</v>
      </c>
      <c r="D472" s="17">
        <f>SUM(D470-D471)</f>
        <v>2</v>
      </c>
      <c r="E472" s="17">
        <f>SUM(E470-E471)</f>
        <v>-9</v>
      </c>
      <c r="F472" s="17"/>
      <c r="G472" s="17">
        <f>SUM(G470-G471)</f>
        <v>-9</v>
      </c>
      <c r="H472" s="2" t="s">
        <v>16</v>
      </c>
    </row>
    <row r="473" spans="1:7" ht="15" thickBot="1">
      <c r="A473" s="9"/>
      <c r="B473" s="18" t="s">
        <v>10</v>
      </c>
      <c r="C473" s="19">
        <f>C472/C471</f>
        <v>-0.07142857142857142</v>
      </c>
      <c r="D473" s="19">
        <f>D472/D471</f>
        <v>0.08695652173913043</v>
      </c>
      <c r="E473" s="19">
        <f>E472/E471</f>
        <v>-0.28125</v>
      </c>
      <c r="F473" s="19"/>
      <c r="G473" s="19">
        <f>G472/G471</f>
        <v>-0.10843373493975904</v>
      </c>
    </row>
    <row r="474" spans="1:7" ht="14.25">
      <c r="A474" s="6" t="s">
        <v>14</v>
      </c>
      <c r="B474" s="10">
        <v>2010</v>
      </c>
      <c r="C474" s="11">
        <v>45</v>
      </c>
      <c r="D474" s="11">
        <v>48</v>
      </c>
      <c r="E474" s="11">
        <v>45</v>
      </c>
      <c r="F474" s="11"/>
      <c r="G474" s="11">
        <f>SUM(C474:F474)</f>
        <v>138</v>
      </c>
    </row>
    <row r="475" spans="1:7" ht="14.25">
      <c r="A475" s="13"/>
      <c r="B475" s="14">
        <v>2009</v>
      </c>
      <c r="C475" s="15">
        <v>44</v>
      </c>
      <c r="D475" s="15">
        <v>61</v>
      </c>
      <c r="E475" s="15">
        <v>65</v>
      </c>
      <c r="F475" s="15"/>
      <c r="G475" s="15">
        <f>SUM(C475:F475)</f>
        <v>170</v>
      </c>
    </row>
    <row r="476" spans="1:7" ht="14.25">
      <c r="A476" s="13"/>
      <c r="B476" s="20" t="s">
        <v>9</v>
      </c>
      <c r="C476" s="17">
        <f>SUM(C474-C475)</f>
        <v>1</v>
      </c>
      <c r="D476" s="17">
        <f>SUM(D474-D475)</f>
        <v>-13</v>
      </c>
      <c r="E476" s="17">
        <f>SUM(E474-E475)</f>
        <v>-20</v>
      </c>
      <c r="F476" s="17"/>
      <c r="G476" s="17">
        <f>SUM(G474-G475)</f>
        <v>-32</v>
      </c>
    </row>
    <row r="477" spans="1:7" ht="15" thickBot="1">
      <c r="A477" s="9"/>
      <c r="B477" s="18" t="s">
        <v>10</v>
      </c>
      <c r="C477" s="19">
        <f>C476/C475</f>
        <v>0.022727272727272728</v>
      </c>
      <c r="D477" s="19">
        <f>D476/D475</f>
        <v>-0.21311475409836064</v>
      </c>
      <c r="E477" s="19">
        <f>E476/E475</f>
        <v>-0.3076923076923077</v>
      </c>
      <c r="F477" s="19"/>
      <c r="G477" s="19">
        <f>G476/G475</f>
        <v>-0.18823529411764706</v>
      </c>
    </row>
    <row r="478" spans="1:7" ht="14.25">
      <c r="A478" s="6" t="s">
        <v>17</v>
      </c>
      <c r="B478" s="10">
        <v>2010</v>
      </c>
      <c r="C478" s="11">
        <v>246</v>
      </c>
      <c r="D478" s="11">
        <v>242</v>
      </c>
      <c r="E478" s="11">
        <v>235</v>
      </c>
      <c r="F478" s="11"/>
      <c r="G478" s="11">
        <f>SUM(C478:F478)</f>
        <v>723</v>
      </c>
    </row>
    <row r="479" spans="1:7" ht="14.25">
      <c r="A479" s="13"/>
      <c r="B479" s="14">
        <v>2009</v>
      </c>
      <c r="C479" s="15">
        <v>220</v>
      </c>
      <c r="D479" s="15">
        <v>263</v>
      </c>
      <c r="E479" s="15">
        <v>186</v>
      </c>
      <c r="F479" s="15"/>
      <c r="G479" s="15">
        <f>SUM(C479:F479)</f>
        <v>669</v>
      </c>
    </row>
    <row r="480" spans="1:7" ht="14.25">
      <c r="A480" s="13"/>
      <c r="B480" s="20" t="s">
        <v>9</v>
      </c>
      <c r="C480" s="17">
        <f>SUM(C478-C479)</f>
        <v>26</v>
      </c>
      <c r="D480" s="17">
        <f>SUM(D478-D479)</f>
        <v>-21</v>
      </c>
      <c r="E480" s="17">
        <f>SUM(E478-E479)</f>
        <v>49</v>
      </c>
      <c r="F480" s="17"/>
      <c r="G480" s="17">
        <f>SUM(G478-G479)</f>
        <v>54</v>
      </c>
    </row>
    <row r="481" spans="1:7" ht="15" thickBot="1">
      <c r="A481" s="9"/>
      <c r="B481" s="18" t="s">
        <v>10</v>
      </c>
      <c r="C481" s="19">
        <f>C480/C479</f>
        <v>0.11818181818181818</v>
      </c>
      <c r="D481" s="19">
        <f>D480/D479</f>
        <v>-0.07984790874524715</v>
      </c>
      <c r="E481" s="19">
        <f>E480/E479</f>
        <v>0.26344086021505375</v>
      </c>
      <c r="F481" s="19"/>
      <c r="G481" s="19">
        <f>G480/G479</f>
        <v>0.08071748878923767</v>
      </c>
    </row>
    <row r="482" spans="1:7" ht="14.25">
      <c r="A482" s="6" t="s">
        <v>18</v>
      </c>
      <c r="B482" s="10">
        <v>2010</v>
      </c>
      <c r="C482" s="11">
        <v>231</v>
      </c>
      <c r="D482" s="11">
        <v>248</v>
      </c>
      <c r="E482" s="11">
        <v>186</v>
      </c>
      <c r="F482" s="11"/>
      <c r="G482" s="11">
        <f>SUM(C482:F482)</f>
        <v>665</v>
      </c>
    </row>
    <row r="483" spans="1:7" ht="14.25">
      <c r="A483" s="13"/>
      <c r="B483" s="14">
        <v>2009</v>
      </c>
      <c r="C483" s="15">
        <v>189</v>
      </c>
      <c r="D483" s="15">
        <v>269</v>
      </c>
      <c r="E483" s="15">
        <v>303</v>
      </c>
      <c r="F483" s="15"/>
      <c r="G483" s="15">
        <f>SUM(C483:F483)</f>
        <v>761</v>
      </c>
    </row>
    <row r="484" spans="1:7" ht="14.25">
      <c r="A484" s="13"/>
      <c r="B484" s="20" t="s">
        <v>9</v>
      </c>
      <c r="C484" s="17">
        <f>SUM(C482-C483)</f>
        <v>42</v>
      </c>
      <c r="D484" s="17">
        <f>SUM(D482-D483)</f>
        <v>-21</v>
      </c>
      <c r="E484" s="17">
        <f>SUM(E482-E483)</f>
        <v>-117</v>
      </c>
      <c r="F484" s="17"/>
      <c r="G484" s="17">
        <f>SUM(G482-G483)</f>
        <v>-96</v>
      </c>
    </row>
    <row r="485" spans="1:7" ht="15" thickBot="1">
      <c r="A485" s="9"/>
      <c r="B485" s="18" t="s">
        <v>10</v>
      </c>
      <c r="C485" s="19">
        <f>C484/C483</f>
        <v>0.2222222222222222</v>
      </c>
      <c r="D485" s="19">
        <f>D484/D483</f>
        <v>-0.07806691449814127</v>
      </c>
      <c r="E485" s="19">
        <f>E484/E483</f>
        <v>-0.38613861386138615</v>
      </c>
      <c r="F485" s="19"/>
      <c r="G485" s="19">
        <f>G484/G483</f>
        <v>-0.12614980289093297</v>
      </c>
    </row>
    <row r="486" spans="1:7" ht="14.25">
      <c r="A486" s="6" t="s">
        <v>19</v>
      </c>
      <c r="B486" s="10">
        <v>2010</v>
      </c>
      <c r="C486" s="11">
        <v>46</v>
      </c>
      <c r="D486" s="11">
        <v>57</v>
      </c>
      <c r="E486" s="11">
        <v>47</v>
      </c>
      <c r="F486" s="11"/>
      <c r="G486" s="11">
        <f>SUM(C486:F486)</f>
        <v>150</v>
      </c>
    </row>
    <row r="487" spans="1:7" ht="14.25">
      <c r="A487" s="13"/>
      <c r="B487" s="14">
        <v>2009</v>
      </c>
      <c r="C487" s="15">
        <v>45</v>
      </c>
      <c r="D487" s="15">
        <v>56</v>
      </c>
      <c r="E487" s="15">
        <v>33</v>
      </c>
      <c r="F487" s="15"/>
      <c r="G487" s="15">
        <f>SUM(C487:F487)</f>
        <v>134</v>
      </c>
    </row>
    <row r="488" spans="1:7" ht="14.25">
      <c r="A488" s="13"/>
      <c r="B488" s="20" t="s">
        <v>9</v>
      </c>
      <c r="C488" s="17">
        <f>SUM(C486-C487)</f>
        <v>1</v>
      </c>
      <c r="D488" s="17">
        <f>SUM(D486-D487)</f>
        <v>1</v>
      </c>
      <c r="E488" s="17">
        <f>SUM(E486-E487)</f>
        <v>14</v>
      </c>
      <c r="F488" s="17"/>
      <c r="G488" s="17">
        <f>SUM(G486-G487)</f>
        <v>16</v>
      </c>
    </row>
    <row r="489" spans="1:7" ht="15" thickBot="1">
      <c r="A489" s="9"/>
      <c r="B489" s="18" t="s">
        <v>10</v>
      </c>
      <c r="C489" s="19">
        <f>C488/C487</f>
        <v>0.022222222222222223</v>
      </c>
      <c r="D489" s="19">
        <f>D488/D487</f>
        <v>0.017857142857142856</v>
      </c>
      <c r="E489" s="19">
        <f>E488/E487</f>
        <v>0.42424242424242425</v>
      </c>
      <c r="F489" s="19"/>
      <c r="G489" s="19">
        <f>G488/G487</f>
        <v>0.11940298507462686</v>
      </c>
    </row>
    <row r="490" ht="12.75">
      <c r="G490" s="23"/>
    </row>
    <row r="491" spans="1:7" ht="12.75">
      <c r="A491" s="22"/>
      <c r="B491" s="28"/>
      <c r="C491" s="29"/>
      <c r="D491" s="29"/>
      <c r="E491" s="29"/>
      <c r="F491" s="29"/>
      <c r="G491" s="29"/>
    </row>
    <row r="492" spans="1:7" ht="12.75">
      <c r="A492" s="22"/>
      <c r="B492" s="22"/>
      <c r="C492" s="22"/>
      <c r="D492" s="22"/>
      <c r="E492" s="22"/>
      <c r="F492" s="22"/>
      <c r="G492" s="22"/>
    </row>
    <row r="493" spans="1:7" ht="12.75">
      <c r="A493" s="30"/>
      <c r="B493" s="22"/>
      <c r="C493" s="22"/>
      <c r="D493" s="22"/>
      <c r="E493" s="22"/>
      <c r="F493" s="22"/>
      <c r="G493" s="22"/>
    </row>
    <row r="494" spans="1:7" ht="12.75">
      <c r="A494" s="30"/>
      <c r="B494" s="28"/>
      <c r="C494" s="22"/>
      <c r="D494" s="22"/>
      <c r="E494" s="22"/>
      <c r="F494" s="22"/>
      <c r="G494" s="22"/>
    </row>
    <row r="495" spans="1:7" ht="12.75">
      <c r="A495" s="22"/>
      <c r="B495" s="28"/>
      <c r="C495" s="29"/>
      <c r="D495" s="29"/>
      <c r="E495" s="29"/>
      <c r="F495" s="29"/>
      <c r="G495" s="29"/>
    </row>
    <row r="496" spans="1:7" ht="12.75">
      <c r="A496" s="22"/>
      <c r="B496" s="22"/>
      <c r="C496" s="22"/>
      <c r="D496" s="22"/>
      <c r="E496" s="22"/>
      <c r="F496" s="22"/>
      <c r="G496" s="22"/>
    </row>
    <row r="497" spans="1:7" ht="12.75">
      <c r="A497" s="30"/>
      <c r="B497" s="22"/>
      <c r="C497" s="22"/>
      <c r="D497" s="22"/>
      <c r="E497" s="22"/>
      <c r="F497" s="22"/>
      <c r="G497" s="22"/>
    </row>
    <row r="498" spans="1:7" ht="12.75">
      <c r="A498" s="30"/>
      <c r="B498" s="28"/>
      <c r="C498" s="22"/>
      <c r="D498" s="22"/>
      <c r="E498" s="22"/>
      <c r="F498" s="22"/>
      <c r="G498" s="22"/>
    </row>
    <row r="499" spans="1:7" ht="12.75">
      <c r="A499" s="22"/>
      <c r="B499" s="28"/>
      <c r="C499" s="29"/>
      <c r="D499" s="29"/>
      <c r="E499" s="29"/>
      <c r="F499" s="29"/>
      <c r="G499" s="29"/>
    </row>
    <row r="500" spans="1:7" ht="12.75">
      <c r="A500" s="22"/>
      <c r="B500" s="22"/>
      <c r="C500" s="22"/>
      <c r="D500" s="22"/>
      <c r="E500" s="22"/>
      <c r="F500" s="22"/>
      <c r="G500" s="22"/>
    </row>
    <row r="501" spans="1:7" ht="12.75">
      <c r="A501" s="22"/>
      <c r="B501" s="22"/>
      <c r="C501" s="22"/>
      <c r="D501" s="22"/>
      <c r="E501" s="22"/>
      <c r="F501" s="22"/>
      <c r="G501" s="22"/>
    </row>
    <row r="502" spans="1:7" ht="12.75">
      <c r="A502" s="22"/>
      <c r="B502" s="22"/>
      <c r="C502" s="22"/>
      <c r="D502" s="22"/>
      <c r="E502" s="22"/>
      <c r="F502" s="22"/>
      <c r="G502" s="22"/>
    </row>
    <row r="503" spans="1:7" ht="12.75">
      <c r="A503" s="22"/>
      <c r="B503" s="31"/>
      <c r="C503" s="31"/>
      <c r="D503" s="31"/>
      <c r="E503" s="31"/>
      <c r="F503" s="31"/>
      <c r="G503" s="31"/>
    </row>
    <row r="504" spans="1:7" ht="12.75">
      <c r="A504" s="22"/>
      <c r="B504" s="22"/>
      <c r="C504" s="22"/>
      <c r="D504" s="22"/>
      <c r="E504" s="22"/>
      <c r="F504" s="22"/>
      <c r="G504" s="22"/>
    </row>
    <row r="505" spans="1:7" ht="12.75">
      <c r="A505" s="30"/>
      <c r="B505" s="22"/>
      <c r="C505" s="22"/>
      <c r="D505" s="22"/>
      <c r="E505" s="22"/>
      <c r="F505" s="22"/>
      <c r="G505" s="22"/>
    </row>
    <row r="506" spans="1:7" ht="12.75">
      <c r="A506" s="30"/>
      <c r="B506" s="28"/>
      <c r="C506" s="22"/>
      <c r="D506" s="22"/>
      <c r="E506" s="22"/>
      <c r="F506" s="22"/>
      <c r="G506" s="22"/>
    </row>
    <row r="507" spans="1:7" ht="12.75">
      <c r="A507" s="22"/>
      <c r="B507" s="28"/>
      <c r="C507" s="29"/>
      <c r="D507" s="29"/>
      <c r="E507" s="22"/>
      <c r="F507" s="22"/>
      <c r="G507" s="29"/>
    </row>
    <row r="508" spans="1:7" ht="12.75">
      <c r="A508" s="22"/>
      <c r="B508" s="22"/>
      <c r="C508" s="22"/>
      <c r="D508" s="22"/>
      <c r="E508" s="22"/>
      <c r="F508" s="22"/>
      <c r="G508" s="22"/>
    </row>
    <row r="509" spans="1:7" ht="12.75">
      <c r="A509" s="30"/>
      <c r="B509" s="22"/>
      <c r="C509" s="22"/>
      <c r="D509" s="22"/>
      <c r="E509" s="22"/>
      <c r="F509" s="22"/>
      <c r="G509" s="22"/>
    </row>
    <row r="510" spans="1:7" ht="12.75">
      <c r="A510" s="30"/>
      <c r="B510" s="28"/>
      <c r="C510" s="22"/>
      <c r="D510" s="22"/>
      <c r="E510" s="22"/>
      <c r="F510" s="22"/>
      <c r="G510" s="22"/>
    </row>
    <row r="511" spans="1:7" ht="12.75">
      <c r="A511" s="22"/>
      <c r="B511" s="28"/>
      <c r="C511" s="29"/>
      <c r="D511" s="29"/>
      <c r="E511" s="29"/>
      <c r="F511" s="29"/>
      <c r="G511" s="29"/>
    </row>
    <row r="512" spans="1:7" ht="12.75">
      <c r="A512" s="22"/>
      <c r="B512" s="22"/>
      <c r="C512" s="22"/>
      <c r="D512" s="22"/>
      <c r="E512" s="22"/>
      <c r="F512" s="22"/>
      <c r="G512" s="22"/>
    </row>
    <row r="513" spans="1:7" ht="12.75">
      <c r="A513" s="32"/>
      <c r="B513" s="22"/>
      <c r="C513" s="22"/>
      <c r="D513" s="22"/>
      <c r="E513" s="22"/>
      <c r="F513" s="22"/>
      <c r="G513" s="22"/>
    </row>
    <row r="514" spans="1:7" ht="12.75">
      <c r="A514" s="30"/>
      <c r="B514" s="28"/>
      <c r="C514" s="22"/>
      <c r="D514" s="22"/>
      <c r="E514" s="22"/>
      <c r="F514" s="22"/>
      <c r="G514" s="22"/>
    </row>
    <row r="515" spans="1:7" ht="12.75">
      <c r="A515" s="22"/>
      <c r="B515" s="28"/>
      <c r="C515" s="29"/>
      <c r="D515" s="29"/>
      <c r="E515" s="29"/>
      <c r="F515" s="29"/>
      <c r="G515" s="29"/>
    </row>
    <row r="516" spans="1:7" ht="12.75">
      <c r="A516" s="22"/>
      <c r="B516" s="22"/>
      <c r="C516" s="22"/>
      <c r="D516" s="22"/>
      <c r="E516" s="22"/>
      <c r="F516" s="22"/>
      <c r="G516" s="22"/>
    </row>
    <row r="517" spans="1:7" ht="12.75">
      <c r="A517" s="30"/>
      <c r="B517" s="22"/>
      <c r="C517" s="22"/>
      <c r="D517" s="22"/>
      <c r="E517" s="22"/>
      <c r="F517" s="22"/>
      <c r="G517" s="22"/>
    </row>
    <row r="518" spans="1:7" ht="12.75">
      <c r="A518" s="22"/>
      <c r="B518" s="28"/>
      <c r="C518" s="22"/>
      <c r="D518" s="22"/>
      <c r="E518" s="22"/>
      <c r="F518" s="22"/>
      <c r="G518" s="22"/>
    </row>
    <row r="519" spans="1:7" ht="12.75">
      <c r="A519" s="22"/>
      <c r="B519" s="28"/>
      <c r="C519" s="29"/>
      <c r="D519" s="29"/>
      <c r="E519" s="29"/>
      <c r="F519" s="29"/>
      <c r="G519" s="29"/>
    </row>
    <row r="520" spans="1:7" ht="12.75">
      <c r="A520" s="22"/>
      <c r="B520" s="22"/>
      <c r="C520" s="22"/>
      <c r="D520" s="22"/>
      <c r="E520" s="22"/>
      <c r="F520" s="22"/>
      <c r="G520" s="22"/>
    </row>
    <row r="521" spans="1:7" ht="12.75">
      <c r="A521" s="30"/>
      <c r="B521" s="22"/>
      <c r="C521" s="22"/>
      <c r="D521" s="22"/>
      <c r="E521" s="22"/>
      <c r="F521" s="22"/>
      <c r="G521" s="22"/>
    </row>
    <row r="522" spans="1:7" ht="12.75">
      <c r="A522" s="30"/>
      <c r="B522" s="28"/>
      <c r="C522" s="22"/>
      <c r="D522" s="22"/>
      <c r="E522" s="22"/>
      <c r="F522" s="22"/>
      <c r="G522" s="22"/>
    </row>
    <row r="523" spans="1:7" ht="12.75">
      <c r="A523" s="22"/>
      <c r="B523" s="28"/>
      <c r="C523" s="29"/>
      <c r="D523" s="29"/>
      <c r="E523" s="29"/>
      <c r="F523" s="29"/>
      <c r="G523" s="29"/>
    </row>
    <row r="524" spans="1:7" ht="12.75">
      <c r="A524" s="22"/>
      <c r="B524" s="22"/>
      <c r="C524" s="22"/>
      <c r="D524" s="22"/>
      <c r="E524" s="22"/>
      <c r="F524" s="22"/>
      <c r="G524" s="22"/>
    </row>
    <row r="525" spans="1:7" ht="12.75">
      <c r="A525" s="30"/>
      <c r="B525" s="22"/>
      <c r="C525" s="22"/>
      <c r="D525" s="22"/>
      <c r="E525" s="22"/>
      <c r="F525" s="22"/>
      <c r="G525" s="22"/>
    </row>
    <row r="526" spans="1:7" ht="12.75">
      <c r="A526" s="22"/>
      <c r="B526" s="28"/>
      <c r="C526" s="22"/>
      <c r="D526" s="22"/>
      <c r="E526" s="22"/>
      <c r="F526" s="22"/>
      <c r="G526" s="22"/>
    </row>
    <row r="527" spans="1:7" ht="12.75">
      <c r="A527" s="22"/>
      <c r="B527" s="28"/>
      <c r="C527" s="29"/>
      <c r="D527" s="29"/>
      <c r="E527" s="29"/>
      <c r="F527" s="29"/>
      <c r="G527" s="29"/>
    </row>
    <row r="528" spans="1:7" ht="12.75">
      <c r="A528" s="22"/>
      <c r="B528" s="22"/>
      <c r="C528" s="22"/>
      <c r="D528" s="22"/>
      <c r="E528" s="22"/>
      <c r="F528" s="22"/>
      <c r="G528" s="22"/>
    </row>
    <row r="529" spans="1:7" ht="12.75">
      <c r="A529" s="30"/>
      <c r="B529" s="22"/>
      <c r="C529" s="22"/>
      <c r="D529" s="22"/>
      <c r="E529" s="22"/>
      <c r="F529" s="22"/>
      <c r="G529" s="22"/>
    </row>
    <row r="530" spans="1:7" ht="12.75">
      <c r="A530" s="30"/>
      <c r="B530" s="28"/>
      <c r="C530" s="22"/>
      <c r="D530" s="22"/>
      <c r="E530" s="22"/>
      <c r="F530" s="22"/>
      <c r="G530" s="22"/>
    </row>
    <row r="531" spans="1:7" ht="12.75">
      <c r="A531" s="22"/>
      <c r="B531" s="28"/>
      <c r="C531" s="29"/>
      <c r="D531" s="29"/>
      <c r="E531" s="29"/>
      <c r="F531" s="29"/>
      <c r="G531" s="29"/>
    </row>
    <row r="532" spans="1:7" ht="12.75">
      <c r="A532" s="22"/>
      <c r="B532" s="22"/>
      <c r="C532" s="22"/>
      <c r="D532" s="22"/>
      <c r="E532" s="22"/>
      <c r="F532" s="22"/>
      <c r="G532" s="22"/>
    </row>
    <row r="533" spans="1:7" ht="12.75">
      <c r="A533" s="30"/>
      <c r="B533" s="22"/>
      <c r="C533" s="22"/>
      <c r="D533" s="22"/>
      <c r="E533" s="22"/>
      <c r="F533" s="22"/>
      <c r="G533" s="22"/>
    </row>
    <row r="534" spans="1:7" ht="12.75">
      <c r="A534" s="30"/>
      <c r="B534" s="28"/>
      <c r="C534" s="22"/>
      <c r="D534" s="22"/>
      <c r="E534" s="22"/>
      <c r="F534" s="22"/>
      <c r="G534" s="22"/>
    </row>
    <row r="535" spans="1:7" ht="12.75">
      <c r="A535" s="22"/>
      <c r="B535" s="28"/>
      <c r="C535" s="29"/>
      <c r="D535" s="29"/>
      <c r="E535" s="29"/>
      <c r="F535" s="29"/>
      <c r="G535" s="29"/>
    </row>
    <row r="536" spans="1:7" ht="12.75">
      <c r="A536" s="22"/>
      <c r="B536" s="22"/>
      <c r="C536" s="22"/>
      <c r="D536" s="22"/>
      <c r="E536" s="22"/>
      <c r="F536" s="22"/>
      <c r="G536" s="22"/>
    </row>
    <row r="537" spans="1:7" ht="12.75">
      <c r="A537" s="22"/>
      <c r="B537" s="22"/>
      <c r="C537" s="22"/>
      <c r="D537" s="22"/>
      <c r="E537" s="22"/>
      <c r="F537" s="22"/>
      <c r="G537" s="22"/>
    </row>
    <row r="538" spans="1:7" ht="12.75">
      <c r="A538" s="22"/>
      <c r="B538" s="22"/>
      <c r="C538" s="22"/>
      <c r="D538" s="22"/>
      <c r="E538" s="22"/>
      <c r="F538" s="22"/>
      <c r="G538" s="22"/>
    </row>
    <row r="539" spans="1:7" ht="12.75">
      <c r="A539" s="22"/>
      <c r="B539" s="22"/>
      <c r="C539" s="22"/>
      <c r="D539" s="22"/>
      <c r="E539" s="22"/>
      <c r="F539" s="22"/>
      <c r="G539" s="22"/>
    </row>
    <row r="540" spans="1:7" ht="12.75">
      <c r="A540" s="22"/>
      <c r="B540" s="22"/>
      <c r="C540" s="22"/>
      <c r="D540" s="22"/>
      <c r="E540" s="22"/>
      <c r="F540" s="22"/>
      <c r="G540" s="22"/>
    </row>
    <row r="541" spans="1:7" ht="12.75">
      <c r="A541" s="22"/>
      <c r="B541" s="22"/>
      <c r="C541" s="22"/>
      <c r="D541" s="22"/>
      <c r="E541" s="22"/>
      <c r="F541" s="22"/>
      <c r="G541" s="22"/>
    </row>
    <row r="542" spans="1:7" ht="12.75">
      <c r="A542" s="22"/>
      <c r="B542" s="22"/>
      <c r="C542" s="22"/>
      <c r="D542" s="22"/>
      <c r="E542" s="22"/>
      <c r="F542" s="22"/>
      <c r="G542" s="22"/>
    </row>
    <row r="543" spans="1:7" ht="12.75">
      <c r="A543" s="22"/>
      <c r="B543" s="22"/>
      <c r="C543" s="22"/>
      <c r="D543" s="22"/>
      <c r="E543" s="22"/>
      <c r="F543" s="22"/>
      <c r="G543" s="22"/>
    </row>
    <row r="544" spans="1:7" ht="12.75">
      <c r="A544" s="22"/>
      <c r="B544" s="22"/>
      <c r="C544" s="22"/>
      <c r="D544" s="22"/>
      <c r="E544" s="22"/>
      <c r="F544" s="22"/>
      <c r="G544" s="22"/>
    </row>
    <row r="545" spans="1:7" ht="12.75">
      <c r="A545" s="22"/>
      <c r="B545" s="22"/>
      <c r="C545" s="22"/>
      <c r="D545" s="22"/>
      <c r="E545" s="22"/>
      <c r="F545" s="22"/>
      <c r="G545" s="22"/>
    </row>
    <row r="546" spans="1:7" ht="12.75">
      <c r="A546" s="22"/>
      <c r="B546" s="22"/>
      <c r="C546" s="22"/>
      <c r="D546" s="22"/>
      <c r="E546" s="22"/>
      <c r="F546" s="22"/>
      <c r="G546" s="22"/>
    </row>
    <row r="547" spans="1:7" ht="12.75">
      <c r="A547" s="22"/>
      <c r="B547" s="22"/>
      <c r="C547" s="22"/>
      <c r="D547" s="22"/>
      <c r="E547" s="22"/>
      <c r="F547" s="22"/>
      <c r="G547" s="22"/>
    </row>
    <row r="548" spans="1:7" ht="12.75">
      <c r="A548" s="22"/>
      <c r="B548" s="22"/>
      <c r="C548" s="22"/>
      <c r="D548" s="22"/>
      <c r="E548" s="22"/>
      <c r="F548" s="22"/>
      <c r="G548" s="22"/>
    </row>
    <row r="549" spans="1:7" ht="12.75">
      <c r="A549" s="22"/>
      <c r="B549" s="22"/>
      <c r="C549" s="22"/>
      <c r="D549" s="22"/>
      <c r="E549" s="22"/>
      <c r="F549" s="22"/>
      <c r="G549" s="22"/>
    </row>
    <row r="550" spans="1:7" ht="12.75">
      <c r="A550" s="22"/>
      <c r="B550" s="22"/>
      <c r="C550" s="22"/>
      <c r="D550" s="22"/>
      <c r="E550" s="22"/>
      <c r="F550" s="22"/>
      <c r="G550" s="22"/>
    </row>
    <row r="551" spans="1:7" ht="12.75">
      <c r="A551" s="22"/>
      <c r="B551" s="22"/>
      <c r="C551" s="22"/>
      <c r="D551" s="22"/>
      <c r="E551" s="22"/>
      <c r="F551" s="22"/>
      <c r="G551" s="22"/>
    </row>
    <row r="552" spans="1:7" ht="12.75">
      <c r="A552" s="22"/>
      <c r="B552" s="22"/>
      <c r="C552" s="22"/>
      <c r="D552" s="22"/>
      <c r="E552" s="22"/>
      <c r="F552" s="22"/>
      <c r="G552" s="22"/>
    </row>
    <row r="553" spans="1:7" ht="12.75">
      <c r="A553" s="22"/>
      <c r="B553" s="22"/>
      <c r="C553" s="22"/>
      <c r="D553" s="22"/>
      <c r="E553" s="22"/>
      <c r="F553" s="22"/>
      <c r="G553" s="22"/>
    </row>
    <row r="554" spans="1:7" ht="12.75">
      <c r="A554" s="22"/>
      <c r="B554" s="22"/>
      <c r="C554" s="22"/>
      <c r="D554" s="22"/>
      <c r="E554" s="22"/>
      <c r="F554" s="22"/>
      <c r="G554" s="22"/>
    </row>
    <row r="555" spans="1:7" ht="12.75">
      <c r="A555" s="22"/>
      <c r="B555" s="22"/>
      <c r="C555" s="22"/>
      <c r="D555" s="22"/>
      <c r="E555" s="22"/>
      <c r="F555" s="22"/>
      <c r="G555" s="22"/>
    </row>
    <row r="556" spans="1:7" ht="12.75">
      <c r="A556" s="22"/>
      <c r="B556" s="22"/>
      <c r="C556" s="22"/>
      <c r="D556" s="22"/>
      <c r="E556" s="22"/>
      <c r="F556" s="22"/>
      <c r="G556" s="22"/>
    </row>
    <row r="557" spans="1:7" ht="12.75">
      <c r="A557" s="22"/>
      <c r="B557" s="22"/>
      <c r="C557" s="22"/>
      <c r="D557" s="22"/>
      <c r="E557" s="22"/>
      <c r="F557" s="22"/>
      <c r="G557" s="22"/>
    </row>
    <row r="558" spans="1:7" ht="12.75">
      <c r="A558" s="22"/>
      <c r="B558" s="22"/>
      <c r="C558" s="22"/>
      <c r="D558" s="22"/>
      <c r="E558" s="22"/>
      <c r="F558" s="22"/>
      <c r="G558" s="22"/>
    </row>
    <row r="559" spans="1:7" ht="12.75">
      <c r="A559" s="22"/>
      <c r="B559" s="22"/>
      <c r="C559" s="22"/>
      <c r="D559" s="22"/>
      <c r="E559" s="22"/>
      <c r="F559" s="22"/>
      <c r="G559" s="22"/>
    </row>
    <row r="560" spans="1:7" ht="12.75">
      <c r="A560" s="22"/>
      <c r="B560" s="22"/>
      <c r="C560" s="22"/>
      <c r="D560" s="22"/>
      <c r="E560" s="22"/>
      <c r="F560" s="22"/>
      <c r="G560" s="22"/>
    </row>
    <row r="561" spans="1:7" ht="12.75">
      <c r="A561" s="22"/>
      <c r="B561" s="22"/>
      <c r="C561" s="22"/>
      <c r="D561" s="22"/>
      <c r="E561" s="22"/>
      <c r="F561" s="22"/>
      <c r="G561" s="22"/>
    </row>
    <row r="562" spans="1:7" ht="12.75">
      <c r="A562" s="22"/>
      <c r="B562" s="22"/>
      <c r="C562" s="22"/>
      <c r="D562" s="22"/>
      <c r="E562" s="22"/>
      <c r="F562" s="22"/>
      <c r="G562" s="22"/>
    </row>
    <row r="563" spans="1:7" ht="12.75">
      <c r="A563" s="22"/>
      <c r="B563" s="22"/>
      <c r="C563" s="22"/>
      <c r="D563" s="22"/>
      <c r="E563" s="22"/>
      <c r="F563" s="22"/>
      <c r="G563" s="22"/>
    </row>
    <row r="564" spans="1:7" ht="12.75">
      <c r="A564" s="22"/>
      <c r="B564" s="22"/>
      <c r="C564" s="22"/>
      <c r="D564" s="22"/>
      <c r="E564" s="22"/>
      <c r="F564" s="22"/>
      <c r="G564" s="22"/>
    </row>
    <row r="565" spans="1:7" ht="12.75">
      <c r="A565" s="22"/>
      <c r="B565" s="22"/>
      <c r="C565" s="22"/>
      <c r="D565" s="22"/>
      <c r="E565" s="22"/>
      <c r="F565" s="22"/>
      <c r="G565" s="22"/>
    </row>
    <row r="566" spans="1:7" ht="12.75">
      <c r="A566" s="22"/>
      <c r="B566" s="22"/>
      <c r="C566" s="22"/>
      <c r="D566" s="22"/>
      <c r="E566" s="22"/>
      <c r="F566" s="22"/>
      <c r="G566" s="22"/>
    </row>
    <row r="567" spans="1:7" ht="12.75">
      <c r="A567" s="22"/>
      <c r="B567" s="22"/>
      <c r="C567" s="22"/>
      <c r="D567" s="22"/>
      <c r="E567" s="22"/>
      <c r="F567" s="22"/>
      <c r="G567" s="22"/>
    </row>
    <row r="568" spans="1:7" ht="12.75">
      <c r="A568" s="22"/>
      <c r="B568" s="22"/>
      <c r="C568" s="22"/>
      <c r="D568" s="22"/>
      <c r="E568" s="22"/>
      <c r="F568" s="22"/>
      <c r="G568" s="22"/>
    </row>
    <row r="569" spans="1:7" ht="12.75">
      <c r="A569" s="22"/>
      <c r="B569" s="22"/>
      <c r="C569" s="22"/>
      <c r="D569" s="22"/>
      <c r="E569" s="22"/>
      <c r="F569" s="22"/>
      <c r="G569" s="22"/>
    </row>
    <row r="570" spans="1:7" ht="12.75">
      <c r="A570" s="22"/>
      <c r="B570" s="22"/>
      <c r="C570" s="22"/>
      <c r="D570" s="22"/>
      <c r="E570" s="22"/>
      <c r="F570" s="22"/>
      <c r="G570" s="22"/>
    </row>
    <row r="571" spans="1:7" ht="12.75">
      <c r="A571" s="22"/>
      <c r="B571" s="22"/>
      <c r="C571" s="22"/>
      <c r="D571" s="22"/>
      <c r="E571" s="22"/>
      <c r="F571" s="22"/>
      <c r="G571" s="22"/>
    </row>
    <row r="572" spans="1:7" ht="12.75">
      <c r="A572" s="22"/>
      <c r="B572" s="22"/>
      <c r="C572" s="22"/>
      <c r="D572" s="22"/>
      <c r="E572" s="22"/>
      <c r="F572" s="22"/>
      <c r="G572" s="22"/>
    </row>
    <row r="573" spans="1:7" ht="12.75">
      <c r="A573" s="22"/>
      <c r="B573" s="22"/>
      <c r="C573" s="22"/>
      <c r="D573" s="22"/>
      <c r="E573" s="22"/>
      <c r="F573" s="22"/>
      <c r="G573" s="22"/>
    </row>
    <row r="574" spans="1:7" ht="12.75">
      <c r="A574" s="22"/>
      <c r="B574" s="22"/>
      <c r="C574" s="22"/>
      <c r="D574" s="22"/>
      <c r="E574" s="22"/>
      <c r="F574" s="22"/>
      <c r="G574" s="22"/>
    </row>
    <row r="575" spans="1:7" ht="12.75">
      <c r="A575" s="22"/>
      <c r="B575" s="22"/>
      <c r="C575" s="22"/>
      <c r="D575" s="22"/>
      <c r="E575" s="22"/>
      <c r="F575" s="22"/>
      <c r="G575" s="22"/>
    </row>
    <row r="576" spans="1:7" ht="12.75">
      <c r="A576" s="22"/>
      <c r="B576" s="22"/>
      <c r="C576" s="22"/>
      <c r="D576" s="22"/>
      <c r="E576" s="22"/>
      <c r="F576" s="22"/>
      <c r="G576" s="22"/>
    </row>
    <row r="577" spans="1:7" ht="12.75">
      <c r="A577" s="22"/>
      <c r="B577" s="22"/>
      <c r="C577" s="22"/>
      <c r="D577" s="22"/>
      <c r="E577" s="22"/>
      <c r="F577" s="22"/>
      <c r="G577" s="22"/>
    </row>
    <row r="578" spans="1:7" ht="12.75">
      <c r="A578" s="22"/>
      <c r="B578" s="22"/>
      <c r="C578" s="22"/>
      <c r="D578" s="22"/>
      <c r="E578" s="22"/>
      <c r="F578" s="22"/>
      <c r="G578" s="22"/>
    </row>
    <row r="579" spans="1:7" ht="12.75">
      <c r="A579" s="22"/>
      <c r="B579" s="22"/>
      <c r="C579" s="22"/>
      <c r="D579" s="22"/>
      <c r="E579" s="22"/>
      <c r="F579" s="22"/>
      <c r="G579" s="22"/>
    </row>
    <row r="580" spans="1:7" ht="12.75">
      <c r="A580" s="22"/>
      <c r="B580" s="22"/>
      <c r="C580" s="22"/>
      <c r="D580" s="22"/>
      <c r="E580" s="22"/>
      <c r="F580" s="22"/>
      <c r="G580" s="22"/>
    </row>
    <row r="581" spans="1:7" ht="12.75">
      <c r="A581" s="22"/>
      <c r="B581" s="22"/>
      <c r="C581" s="22"/>
      <c r="D581" s="22"/>
      <c r="E581" s="22"/>
      <c r="F581" s="22"/>
      <c r="G581" s="22"/>
    </row>
    <row r="582" spans="1:7" ht="12.75">
      <c r="A582" s="22"/>
      <c r="B582" s="22"/>
      <c r="C582" s="22"/>
      <c r="D582" s="22"/>
      <c r="E582" s="22"/>
      <c r="F582" s="22"/>
      <c r="G582" s="22"/>
    </row>
    <row r="583" spans="1:7" ht="12.75">
      <c r="A583" s="22"/>
      <c r="B583" s="22"/>
      <c r="C583" s="22"/>
      <c r="D583" s="22"/>
      <c r="E583" s="22"/>
      <c r="F583" s="22"/>
      <c r="G583" s="22"/>
    </row>
    <row r="584" spans="1:7" ht="12.75">
      <c r="A584" s="22"/>
      <c r="B584" s="22"/>
      <c r="C584" s="22"/>
      <c r="D584" s="22"/>
      <c r="E584" s="22"/>
      <c r="F584" s="22"/>
      <c r="G584" s="22"/>
    </row>
    <row r="585" spans="1:7" ht="12.75">
      <c r="A585" s="22"/>
      <c r="B585" s="22"/>
      <c r="C585" s="22"/>
      <c r="D585" s="22"/>
      <c r="E585" s="22"/>
      <c r="F585" s="22"/>
      <c r="G585" s="22"/>
    </row>
    <row r="586" spans="1:7" ht="12.75">
      <c r="A586" s="22"/>
      <c r="B586" s="22"/>
      <c r="C586" s="22"/>
      <c r="D586" s="22"/>
      <c r="E586" s="22"/>
      <c r="F586" s="22"/>
      <c r="G586" s="22"/>
    </row>
    <row r="587" spans="1:7" ht="12.75">
      <c r="A587" s="22"/>
      <c r="B587" s="22"/>
      <c r="C587" s="22"/>
      <c r="D587" s="22"/>
      <c r="E587" s="22"/>
      <c r="F587" s="22"/>
      <c r="G587" s="22"/>
    </row>
    <row r="588" spans="1:7" ht="12.75">
      <c r="A588" s="22"/>
      <c r="B588" s="22"/>
      <c r="C588" s="22"/>
      <c r="D588" s="22"/>
      <c r="E588" s="22"/>
      <c r="F588" s="22"/>
      <c r="G588" s="22"/>
    </row>
    <row r="589" spans="1:7" ht="12.75">
      <c r="A589" s="22"/>
      <c r="B589" s="22"/>
      <c r="C589" s="22"/>
      <c r="D589" s="22"/>
      <c r="E589" s="22"/>
      <c r="F589" s="22"/>
      <c r="G589" s="22"/>
    </row>
    <row r="590" spans="1:7" ht="12.75">
      <c r="A590" s="22"/>
      <c r="B590" s="22"/>
      <c r="C590" s="22"/>
      <c r="D590" s="22"/>
      <c r="E590" s="22"/>
      <c r="F590" s="22"/>
      <c r="G590" s="22"/>
    </row>
    <row r="591" spans="1:7" ht="12.75">
      <c r="A591" s="22"/>
      <c r="B591" s="22"/>
      <c r="C591" s="22"/>
      <c r="D591" s="22"/>
      <c r="E591" s="22"/>
      <c r="F591" s="22"/>
      <c r="G591" s="22"/>
    </row>
    <row r="592" spans="1:7" ht="12.75">
      <c r="A592" s="22"/>
      <c r="B592" s="22"/>
      <c r="C592" s="22"/>
      <c r="D592" s="22"/>
      <c r="E592" s="22"/>
      <c r="F592" s="22"/>
      <c r="G592" s="22"/>
    </row>
    <row r="593" spans="1:7" ht="12.75">
      <c r="A593" s="22"/>
      <c r="B593" s="22"/>
      <c r="C593" s="22"/>
      <c r="D593" s="22"/>
      <c r="E593" s="22"/>
      <c r="F593" s="22"/>
      <c r="G593" s="22"/>
    </row>
    <row r="594" spans="1:7" ht="12.75">
      <c r="A594" s="22"/>
      <c r="B594" s="22"/>
      <c r="C594" s="22"/>
      <c r="D594" s="22"/>
      <c r="E594" s="22"/>
      <c r="F594" s="22"/>
      <c r="G594" s="22"/>
    </row>
    <row r="595" spans="1:7" ht="12.75">
      <c r="A595" s="22"/>
      <c r="B595" s="22"/>
      <c r="C595" s="22"/>
      <c r="D595" s="22"/>
      <c r="E595" s="22"/>
      <c r="F595" s="22"/>
      <c r="G595" s="22"/>
    </row>
    <row r="596" spans="1:7" ht="12.75">
      <c r="A596" s="22"/>
      <c r="B596" s="22"/>
      <c r="C596" s="22"/>
      <c r="D596" s="22"/>
      <c r="E596" s="22"/>
      <c r="F596" s="22"/>
      <c r="G596" s="22"/>
    </row>
    <row r="597" spans="1:7" ht="12.75">
      <c r="A597" s="22"/>
      <c r="B597" s="22"/>
      <c r="C597" s="22"/>
      <c r="D597" s="22"/>
      <c r="E597" s="22"/>
      <c r="F597" s="22"/>
      <c r="G597" s="22"/>
    </row>
    <row r="598" spans="1:7" ht="12.75">
      <c r="A598" s="22"/>
      <c r="B598" s="22"/>
      <c r="C598" s="22"/>
      <c r="D598" s="22"/>
      <c r="E598" s="22"/>
      <c r="F598" s="22"/>
      <c r="G598" s="22"/>
    </row>
    <row r="599" spans="1:7" ht="12.75">
      <c r="A599" s="22"/>
      <c r="B599" s="22"/>
      <c r="C599" s="22"/>
      <c r="D599" s="22"/>
      <c r="E599" s="22"/>
      <c r="F599" s="22"/>
      <c r="G599" s="22"/>
    </row>
    <row r="600" spans="1:7" ht="12.75">
      <c r="A600" s="22"/>
      <c r="B600" s="22"/>
      <c r="C600" s="22"/>
      <c r="D600" s="22"/>
      <c r="E600" s="22"/>
      <c r="F600" s="22"/>
      <c r="G600" s="22"/>
    </row>
    <row r="601" spans="1:7" ht="12.75">
      <c r="A601" s="22"/>
      <c r="B601" s="22"/>
      <c r="C601" s="22"/>
      <c r="D601" s="22"/>
      <c r="E601" s="22"/>
      <c r="F601" s="22"/>
      <c r="G601" s="22"/>
    </row>
    <row r="602" spans="1:7" ht="12.75">
      <c r="A602" s="22"/>
      <c r="B602" s="22"/>
      <c r="C602" s="22"/>
      <c r="D602" s="22"/>
      <c r="E602" s="22"/>
      <c r="F602" s="22"/>
      <c r="G602" s="22"/>
    </row>
    <row r="603" spans="1:7" ht="12.75">
      <c r="A603" s="22"/>
      <c r="B603" s="22"/>
      <c r="C603" s="22"/>
      <c r="D603" s="22"/>
      <c r="E603" s="22"/>
      <c r="F603" s="22"/>
      <c r="G603" s="22"/>
    </row>
    <row r="604" spans="1:7" ht="12.75">
      <c r="A604" s="22"/>
      <c r="B604" s="22"/>
      <c r="C604" s="22"/>
      <c r="D604" s="22"/>
      <c r="E604" s="22"/>
      <c r="F604" s="22"/>
      <c r="G604" s="22"/>
    </row>
    <row r="605" spans="1:7" ht="12.75">
      <c r="A605" s="22"/>
      <c r="B605" s="22"/>
      <c r="C605" s="22"/>
      <c r="D605" s="22"/>
      <c r="E605" s="22"/>
      <c r="F605" s="22"/>
      <c r="G605" s="22"/>
    </row>
    <row r="606" spans="1:7" ht="12.75">
      <c r="A606" s="22"/>
      <c r="B606" s="22"/>
      <c r="C606" s="22"/>
      <c r="D606" s="22"/>
      <c r="E606" s="22"/>
      <c r="F606" s="22"/>
      <c r="G606" s="22"/>
    </row>
    <row r="607" spans="1:7" ht="12.75">
      <c r="A607" s="22"/>
      <c r="B607" s="22"/>
      <c r="C607" s="22"/>
      <c r="D607" s="22"/>
      <c r="E607" s="22"/>
      <c r="F607" s="22"/>
      <c r="G607" s="22"/>
    </row>
    <row r="608" spans="1:7" ht="12.75">
      <c r="A608" s="22"/>
      <c r="B608" s="22"/>
      <c r="C608" s="22"/>
      <c r="D608" s="22"/>
      <c r="E608" s="22"/>
      <c r="F608" s="22"/>
      <c r="G608" s="22"/>
    </row>
    <row r="609" spans="1:7" ht="12.75">
      <c r="A609" s="22"/>
      <c r="B609" s="22"/>
      <c r="C609" s="22"/>
      <c r="D609" s="22"/>
      <c r="E609" s="22"/>
      <c r="F609" s="22"/>
      <c r="G609" s="22"/>
    </row>
    <row r="610" spans="1:7" ht="12.75">
      <c r="A610" s="22"/>
      <c r="B610" s="22"/>
      <c r="C610" s="22"/>
      <c r="D610" s="22"/>
      <c r="E610" s="22"/>
      <c r="F610" s="22"/>
      <c r="G610" s="22"/>
    </row>
    <row r="611" spans="1:7" ht="12.75">
      <c r="A611" s="22"/>
      <c r="B611" s="22"/>
      <c r="C611" s="22"/>
      <c r="D611" s="22"/>
      <c r="E611" s="22"/>
      <c r="F611" s="22"/>
      <c r="G611" s="22"/>
    </row>
    <row r="612" spans="1:7" ht="12.75">
      <c r="A612" s="22"/>
      <c r="B612" s="22"/>
      <c r="C612" s="22"/>
      <c r="D612" s="22"/>
      <c r="E612" s="22"/>
      <c r="F612" s="22"/>
      <c r="G612" s="22"/>
    </row>
    <row r="613" spans="1:7" ht="12.75">
      <c r="A613" s="22"/>
      <c r="B613" s="22"/>
      <c r="C613" s="22"/>
      <c r="D613" s="22"/>
      <c r="E613" s="22"/>
      <c r="F613" s="22"/>
      <c r="G613" s="22"/>
    </row>
    <row r="614" spans="1:7" ht="12.75">
      <c r="A614" s="22"/>
      <c r="B614" s="22"/>
      <c r="C614" s="22"/>
      <c r="D614" s="22"/>
      <c r="E614" s="22"/>
      <c r="F614" s="22"/>
      <c r="G614" s="22"/>
    </row>
    <row r="615" spans="1:7" ht="12.75">
      <c r="A615" s="22"/>
      <c r="B615" s="22"/>
      <c r="C615" s="22"/>
      <c r="D615" s="22"/>
      <c r="E615" s="22"/>
      <c r="F615" s="22"/>
      <c r="G615" s="22"/>
    </row>
    <row r="616" spans="1:7" ht="12.75">
      <c r="A616" s="22"/>
      <c r="B616" s="22"/>
      <c r="C616" s="22"/>
      <c r="D616" s="22"/>
      <c r="E616" s="22"/>
      <c r="F616" s="22"/>
      <c r="G616" s="22"/>
    </row>
    <row r="617" spans="1:7" ht="12.75">
      <c r="A617" s="22"/>
      <c r="B617" s="22"/>
      <c r="C617" s="22"/>
      <c r="D617" s="22"/>
      <c r="E617" s="22"/>
      <c r="F617" s="22"/>
      <c r="G617" s="22"/>
    </row>
    <row r="618" spans="1:7" ht="12.75">
      <c r="A618" s="22"/>
      <c r="B618" s="22"/>
      <c r="C618" s="22"/>
      <c r="D618" s="22"/>
      <c r="E618" s="22"/>
      <c r="F618" s="22"/>
      <c r="G618" s="22"/>
    </row>
    <row r="619" spans="1:7" ht="12.75">
      <c r="A619" s="22"/>
      <c r="B619" s="22"/>
      <c r="C619" s="22"/>
      <c r="D619" s="22"/>
      <c r="E619" s="22"/>
      <c r="F619" s="22"/>
      <c r="G619" s="22"/>
    </row>
    <row r="620" spans="1:7" ht="12.75">
      <c r="A620" s="22"/>
      <c r="B620" s="22"/>
      <c r="C620" s="22"/>
      <c r="D620" s="22"/>
      <c r="E620" s="22"/>
      <c r="F620" s="22"/>
      <c r="G620" s="22"/>
    </row>
    <row r="621" spans="1:7" ht="12.75">
      <c r="A621" s="22"/>
      <c r="B621" s="22"/>
      <c r="C621" s="22"/>
      <c r="D621" s="22"/>
      <c r="E621" s="22"/>
      <c r="F621" s="22"/>
      <c r="G621" s="22"/>
    </row>
    <row r="622" spans="1:7" ht="12.75">
      <c r="A622" s="22"/>
      <c r="B622" s="22"/>
      <c r="C622" s="22"/>
      <c r="D622" s="22"/>
      <c r="E622" s="22"/>
      <c r="F622" s="22"/>
      <c r="G622" s="22"/>
    </row>
    <row r="623" spans="1:7" ht="12.75">
      <c r="A623" s="22"/>
      <c r="B623" s="22"/>
      <c r="C623" s="22"/>
      <c r="D623" s="22"/>
      <c r="E623" s="22"/>
      <c r="F623" s="22"/>
      <c r="G623" s="22"/>
    </row>
    <row r="624" spans="1:7" ht="12.75">
      <c r="A624" s="22"/>
      <c r="B624" s="22"/>
      <c r="C624" s="22"/>
      <c r="D624" s="22"/>
      <c r="E624" s="22"/>
      <c r="F624" s="22"/>
      <c r="G624" s="22"/>
    </row>
    <row r="625" spans="1:7" ht="12.75">
      <c r="A625" s="22"/>
      <c r="B625" s="22"/>
      <c r="C625" s="22"/>
      <c r="D625" s="22"/>
      <c r="E625" s="22"/>
      <c r="F625" s="22"/>
      <c r="G625" s="22"/>
    </row>
    <row r="626" spans="1:7" ht="12.75">
      <c r="A626" s="22"/>
      <c r="B626" s="22"/>
      <c r="C626" s="22"/>
      <c r="D626" s="22"/>
      <c r="E626" s="22"/>
      <c r="F626" s="22"/>
      <c r="G626" s="22"/>
    </row>
    <row r="627" spans="1:7" ht="12.75">
      <c r="A627" s="22"/>
      <c r="B627" s="22"/>
      <c r="C627" s="22"/>
      <c r="D627" s="22"/>
      <c r="E627" s="22"/>
      <c r="F627" s="22"/>
      <c r="G627" s="22"/>
    </row>
    <row r="628" spans="1:7" ht="12.75">
      <c r="A628" s="22"/>
      <c r="B628" s="22"/>
      <c r="C628" s="22"/>
      <c r="D628" s="22"/>
      <c r="E628" s="22"/>
      <c r="F628" s="22"/>
      <c r="G628" s="22"/>
    </row>
    <row r="629" spans="1:7" ht="12.75">
      <c r="A629" s="22"/>
      <c r="B629" s="22"/>
      <c r="C629" s="22"/>
      <c r="D629" s="22"/>
      <c r="E629" s="22"/>
      <c r="F629" s="22"/>
      <c r="G629" s="22"/>
    </row>
    <row r="630" spans="1:7" ht="12.75">
      <c r="A630" s="22"/>
      <c r="B630" s="22"/>
      <c r="C630" s="22"/>
      <c r="D630" s="22"/>
      <c r="E630" s="22"/>
      <c r="F630" s="22"/>
      <c r="G630" s="22"/>
    </row>
    <row r="631" spans="1:7" ht="12.75">
      <c r="A631" s="22"/>
      <c r="B631" s="22"/>
      <c r="C631" s="22"/>
      <c r="D631" s="22"/>
      <c r="E631" s="22"/>
      <c r="F631" s="22"/>
      <c r="G631" s="22"/>
    </row>
    <row r="632" spans="1:7" ht="12.75">
      <c r="A632" s="22"/>
      <c r="B632" s="22"/>
      <c r="C632" s="22"/>
      <c r="D632" s="22"/>
      <c r="E632" s="22"/>
      <c r="F632" s="22"/>
      <c r="G632" s="22"/>
    </row>
    <row r="633" spans="1:7" ht="12.75">
      <c r="A633" s="22"/>
      <c r="B633" s="22"/>
      <c r="C633" s="22"/>
      <c r="D633" s="22"/>
      <c r="E633" s="22"/>
      <c r="F633" s="22"/>
      <c r="G633" s="22"/>
    </row>
    <row r="634" spans="1:7" ht="12.75">
      <c r="A634" s="22"/>
      <c r="B634" s="22"/>
      <c r="C634" s="22"/>
      <c r="D634" s="22"/>
      <c r="E634" s="22"/>
      <c r="F634" s="22"/>
      <c r="G634" s="22"/>
    </row>
    <row r="635" spans="1:7" ht="12.75">
      <c r="A635" s="22"/>
      <c r="B635" s="22"/>
      <c r="C635" s="22"/>
      <c r="D635" s="22"/>
      <c r="E635" s="22"/>
      <c r="F635" s="22"/>
      <c r="G635" s="22"/>
    </row>
    <row r="636" spans="1:7" ht="12.75">
      <c r="A636" s="22"/>
      <c r="B636" s="22"/>
      <c r="C636" s="22"/>
      <c r="D636" s="22"/>
      <c r="E636" s="22"/>
      <c r="F636" s="22"/>
      <c r="G636" s="22"/>
    </row>
    <row r="637" spans="1:7" ht="12.75">
      <c r="A637" s="22"/>
      <c r="B637" s="22"/>
      <c r="C637" s="22"/>
      <c r="D637" s="22"/>
      <c r="E637" s="22"/>
      <c r="F637" s="22"/>
      <c r="G637" s="22"/>
    </row>
    <row r="638" spans="1:7" ht="12.75">
      <c r="A638" s="22"/>
      <c r="B638" s="22"/>
      <c r="C638" s="22"/>
      <c r="D638" s="22"/>
      <c r="E638" s="22"/>
      <c r="F638" s="22"/>
      <c r="G638" s="22"/>
    </row>
    <row r="639" spans="1:7" ht="12.75">
      <c r="A639" s="22"/>
      <c r="B639" s="22"/>
      <c r="C639" s="22"/>
      <c r="D639" s="22"/>
      <c r="E639" s="22"/>
      <c r="F639" s="22"/>
      <c r="G639" s="22"/>
    </row>
    <row r="640" spans="1:7" ht="12.75">
      <c r="A640" s="22"/>
      <c r="B640" s="22"/>
      <c r="C640" s="22"/>
      <c r="D640" s="22"/>
      <c r="E640" s="22"/>
      <c r="F640" s="22"/>
      <c r="G640" s="22"/>
    </row>
    <row r="641" spans="1:7" ht="12.75">
      <c r="A641" s="22"/>
      <c r="B641" s="22"/>
      <c r="C641" s="22"/>
      <c r="D641" s="22"/>
      <c r="E641" s="22"/>
      <c r="F641" s="22"/>
      <c r="G641" s="22"/>
    </row>
    <row r="642" spans="1:7" ht="12.75">
      <c r="A642" s="22"/>
      <c r="B642" s="22"/>
      <c r="C642" s="22"/>
      <c r="D642" s="22"/>
      <c r="E642" s="22"/>
      <c r="F642" s="22"/>
      <c r="G642" s="22"/>
    </row>
    <row r="643" spans="1:7" ht="12.75">
      <c r="A643" s="22"/>
      <c r="B643" s="22"/>
      <c r="C643" s="22"/>
      <c r="D643" s="22"/>
      <c r="E643" s="22"/>
      <c r="F643" s="22"/>
      <c r="G643" s="22"/>
    </row>
    <row r="644" spans="1:7" ht="12.75">
      <c r="A644" s="22"/>
      <c r="B644" s="22"/>
      <c r="C644" s="22"/>
      <c r="D644" s="22"/>
      <c r="E644" s="22"/>
      <c r="F644" s="22"/>
      <c r="G644" s="22"/>
    </row>
    <row r="645" spans="1:7" ht="12.75">
      <c r="A645" s="22"/>
      <c r="B645" s="22"/>
      <c r="C645" s="22"/>
      <c r="D645" s="22"/>
      <c r="E645" s="22"/>
      <c r="F645" s="22"/>
      <c r="G645" s="22"/>
    </row>
    <row r="646" spans="1:7" ht="12.75">
      <c r="A646" s="22"/>
      <c r="B646" s="22"/>
      <c r="C646" s="22"/>
      <c r="D646" s="22"/>
      <c r="E646" s="22"/>
      <c r="F646" s="22"/>
      <c r="G646" s="22"/>
    </row>
    <row r="647" spans="1:7" ht="12.75">
      <c r="A647" s="22"/>
      <c r="B647" s="22"/>
      <c r="C647" s="22"/>
      <c r="D647" s="22"/>
      <c r="E647" s="22"/>
      <c r="F647" s="22"/>
      <c r="G647" s="22"/>
    </row>
    <row r="648" spans="1:7" ht="12.75">
      <c r="A648" s="22"/>
      <c r="B648" s="22"/>
      <c r="C648" s="22"/>
      <c r="D648" s="22"/>
      <c r="E648" s="22"/>
      <c r="F648" s="22"/>
      <c r="G648" s="22"/>
    </row>
    <row r="649" spans="1:7" ht="12.75">
      <c r="A649" s="22"/>
      <c r="B649" s="22"/>
      <c r="C649" s="22"/>
      <c r="D649" s="22"/>
      <c r="E649" s="22"/>
      <c r="F649" s="22"/>
      <c r="G649" s="22"/>
    </row>
    <row r="650" spans="1:7" ht="12.75">
      <c r="A650" s="22"/>
      <c r="B650" s="22"/>
      <c r="C650" s="22"/>
      <c r="D650" s="22"/>
      <c r="E650" s="22"/>
      <c r="F650" s="22"/>
      <c r="G650" s="22"/>
    </row>
    <row r="651" spans="1:7" ht="12.75">
      <c r="A651" s="22"/>
      <c r="B651" s="22"/>
      <c r="C651" s="22"/>
      <c r="D651" s="22"/>
      <c r="E651" s="22"/>
      <c r="F651" s="22"/>
      <c r="G651" s="22"/>
    </row>
    <row r="652" spans="1:7" ht="12.75">
      <c r="A652" s="22"/>
      <c r="B652" s="22"/>
      <c r="C652" s="22"/>
      <c r="D652" s="22"/>
      <c r="E652" s="22"/>
      <c r="F652" s="22"/>
      <c r="G652" s="22"/>
    </row>
    <row r="653" spans="1:7" ht="12.75">
      <c r="A653" s="22"/>
      <c r="B653" s="22"/>
      <c r="C653" s="22"/>
      <c r="D653" s="22"/>
      <c r="E653" s="22"/>
      <c r="F653" s="22"/>
      <c r="G653" s="22"/>
    </row>
    <row r="654" spans="1:7" ht="12.75">
      <c r="A654" s="22"/>
      <c r="B654" s="22"/>
      <c r="C654" s="22"/>
      <c r="D654" s="22"/>
      <c r="E654" s="22"/>
      <c r="F654" s="22"/>
      <c r="G654" s="22"/>
    </row>
    <row r="655" spans="1:7" ht="12.75">
      <c r="A655" s="22"/>
      <c r="B655" s="22"/>
      <c r="C655" s="22"/>
      <c r="D655" s="22"/>
      <c r="E655" s="22"/>
      <c r="F655" s="22"/>
      <c r="G655" s="22"/>
    </row>
    <row r="656" spans="1:7" ht="12.75">
      <c r="A656" s="22"/>
      <c r="B656" s="22"/>
      <c r="C656" s="22"/>
      <c r="D656" s="22"/>
      <c r="E656" s="22"/>
      <c r="F656" s="22"/>
      <c r="G656" s="22"/>
    </row>
    <row r="657" spans="1:7" ht="12.75">
      <c r="A657" s="22"/>
      <c r="B657" s="22"/>
      <c r="C657" s="22"/>
      <c r="D657" s="22"/>
      <c r="E657" s="22"/>
      <c r="F657" s="22"/>
      <c r="G657" s="22"/>
    </row>
    <row r="658" spans="1:7" ht="12.75">
      <c r="A658" s="22"/>
      <c r="B658" s="22"/>
      <c r="C658" s="22"/>
      <c r="D658" s="22"/>
      <c r="E658" s="22"/>
      <c r="F658" s="22"/>
      <c r="G658" s="22"/>
    </row>
    <row r="659" spans="1:7" ht="12.75">
      <c r="A659" s="22"/>
      <c r="B659" s="22"/>
      <c r="C659" s="22"/>
      <c r="D659" s="22"/>
      <c r="E659" s="22"/>
      <c r="F659" s="22"/>
      <c r="G659" s="22"/>
    </row>
    <row r="660" spans="1:7" ht="12.75">
      <c r="A660" s="22"/>
      <c r="B660" s="22"/>
      <c r="C660" s="22"/>
      <c r="D660" s="22"/>
      <c r="E660" s="22"/>
      <c r="F660" s="22"/>
      <c r="G660" s="22"/>
    </row>
    <row r="661" spans="1:7" ht="12.75">
      <c r="A661" s="22"/>
      <c r="B661" s="22"/>
      <c r="C661" s="22"/>
      <c r="D661" s="22"/>
      <c r="E661" s="22"/>
      <c r="F661" s="22"/>
      <c r="G661" s="22"/>
    </row>
    <row r="662" spans="1:7" ht="12.75">
      <c r="A662" s="22"/>
      <c r="B662" s="22"/>
      <c r="C662" s="22"/>
      <c r="D662" s="22"/>
      <c r="E662" s="22"/>
      <c r="F662" s="22"/>
      <c r="G662" s="22"/>
    </row>
    <row r="663" spans="1:7" ht="12.75">
      <c r="A663" s="22"/>
      <c r="B663" s="22"/>
      <c r="C663" s="22"/>
      <c r="D663" s="22"/>
      <c r="E663" s="22"/>
      <c r="F663" s="22"/>
      <c r="G663" s="22"/>
    </row>
    <row r="664" spans="1:7" ht="12.75">
      <c r="A664" s="22"/>
      <c r="B664" s="22"/>
      <c r="C664" s="22"/>
      <c r="D664" s="22"/>
      <c r="E664" s="22"/>
      <c r="F664" s="22"/>
      <c r="G664" s="22"/>
    </row>
    <row r="665" spans="1:7" ht="12.75">
      <c r="A665" s="22"/>
      <c r="B665" s="22"/>
      <c r="C665" s="22"/>
      <c r="D665" s="22"/>
      <c r="E665" s="22"/>
      <c r="F665" s="22"/>
      <c r="G665" s="22"/>
    </row>
    <row r="666" spans="1:7" ht="12.75">
      <c r="A666" s="22"/>
      <c r="B666" s="22"/>
      <c r="C666" s="22"/>
      <c r="D666" s="22"/>
      <c r="E666" s="22"/>
      <c r="F666" s="22"/>
      <c r="G666" s="22"/>
    </row>
    <row r="667" spans="1:7" ht="12.75">
      <c r="A667" s="22"/>
      <c r="B667" s="22"/>
      <c r="C667" s="22"/>
      <c r="D667" s="22"/>
      <c r="E667" s="22"/>
      <c r="F667" s="22"/>
      <c r="G667" s="22"/>
    </row>
    <row r="668" spans="1:7" ht="12.75">
      <c r="A668" s="22"/>
      <c r="B668" s="22"/>
      <c r="C668" s="22"/>
      <c r="D668" s="22"/>
      <c r="E668" s="22"/>
      <c r="F668" s="22"/>
      <c r="G668" s="22"/>
    </row>
    <row r="669" spans="1:7" ht="12.75">
      <c r="A669" s="22"/>
      <c r="B669" s="22"/>
      <c r="C669" s="22"/>
      <c r="D669" s="22"/>
      <c r="E669" s="22"/>
      <c r="F669" s="22"/>
      <c r="G669" s="22"/>
    </row>
    <row r="670" spans="1:7" ht="12.75">
      <c r="A670" s="22"/>
      <c r="B670" s="22"/>
      <c r="C670" s="22"/>
      <c r="D670" s="22"/>
      <c r="E670" s="22"/>
      <c r="F670" s="22"/>
      <c r="G670" s="22"/>
    </row>
    <row r="671" spans="1:7" ht="12.75">
      <c r="A671" s="22"/>
      <c r="B671" s="22"/>
      <c r="C671" s="22"/>
      <c r="D671" s="22"/>
      <c r="E671" s="22"/>
      <c r="F671" s="22"/>
      <c r="G671" s="22"/>
    </row>
    <row r="672" spans="1:7" ht="12.75">
      <c r="A672" s="22"/>
      <c r="B672" s="22"/>
      <c r="C672" s="22"/>
      <c r="D672" s="22"/>
      <c r="E672" s="22"/>
      <c r="F672" s="22"/>
      <c r="G672" s="22"/>
    </row>
    <row r="673" spans="1:7" ht="12.75">
      <c r="A673" s="22"/>
      <c r="B673" s="22"/>
      <c r="C673" s="22"/>
      <c r="D673" s="22"/>
      <c r="E673" s="22"/>
      <c r="F673" s="22"/>
      <c r="G673" s="22"/>
    </row>
    <row r="674" spans="1:7" ht="12.75">
      <c r="A674" s="22"/>
      <c r="B674" s="22"/>
      <c r="C674" s="22"/>
      <c r="D674" s="22"/>
      <c r="E674" s="22"/>
      <c r="F674" s="22"/>
      <c r="G674" s="22"/>
    </row>
    <row r="675" spans="1:7" ht="12.75">
      <c r="A675" s="22"/>
      <c r="B675" s="22"/>
      <c r="C675" s="22"/>
      <c r="D675" s="22"/>
      <c r="E675" s="22"/>
      <c r="F675" s="22"/>
      <c r="G675" s="22"/>
    </row>
    <row r="676" spans="1:7" ht="12.75">
      <c r="A676" s="22"/>
      <c r="B676" s="22"/>
      <c r="C676" s="22"/>
      <c r="D676" s="22"/>
      <c r="E676" s="22"/>
      <c r="F676" s="22"/>
      <c r="G676" s="22"/>
    </row>
    <row r="677" spans="1:7" ht="12.75">
      <c r="A677" s="22"/>
      <c r="B677" s="22"/>
      <c r="C677" s="22"/>
      <c r="D677" s="22"/>
      <c r="E677" s="22"/>
      <c r="F677" s="22"/>
      <c r="G677" s="22"/>
    </row>
    <row r="678" spans="1:7" ht="12.75">
      <c r="A678" s="22"/>
      <c r="B678" s="22"/>
      <c r="C678" s="22"/>
      <c r="D678" s="22"/>
      <c r="E678" s="22"/>
      <c r="F678" s="22"/>
      <c r="G678" s="22"/>
    </row>
    <row r="679" spans="1:7" ht="12.75">
      <c r="A679" s="22"/>
      <c r="B679" s="22"/>
      <c r="C679" s="22"/>
      <c r="D679" s="22"/>
      <c r="E679" s="22"/>
      <c r="F679" s="22"/>
      <c r="G679" s="22"/>
    </row>
    <row r="680" spans="1:7" ht="12.75">
      <c r="A680" s="22"/>
      <c r="B680" s="22"/>
      <c r="C680" s="22"/>
      <c r="D680" s="22"/>
      <c r="E680" s="22"/>
      <c r="F680" s="22"/>
      <c r="G680" s="22"/>
    </row>
    <row r="681" spans="1:7" ht="12.75">
      <c r="A681" s="22"/>
      <c r="B681" s="22"/>
      <c r="C681" s="22"/>
      <c r="D681" s="22"/>
      <c r="E681" s="22"/>
      <c r="F681" s="22"/>
      <c r="G681" s="22"/>
    </row>
    <row r="682" spans="1:7" ht="12.75">
      <c r="A682" s="22"/>
      <c r="B682" s="22"/>
      <c r="C682" s="22"/>
      <c r="D682" s="22"/>
      <c r="E682" s="22"/>
      <c r="F682" s="22"/>
      <c r="G682" s="22"/>
    </row>
    <row r="683" spans="1:7" ht="12.75">
      <c r="A683" s="22"/>
      <c r="B683" s="22"/>
      <c r="C683" s="22"/>
      <c r="D683" s="22"/>
      <c r="E683" s="22"/>
      <c r="F683" s="22"/>
      <c r="G683" s="22"/>
    </row>
    <row r="684" spans="1:7" ht="12.75">
      <c r="A684" s="22"/>
      <c r="B684" s="22"/>
      <c r="C684" s="22"/>
      <c r="D684" s="22"/>
      <c r="E684" s="22"/>
      <c r="F684" s="22"/>
      <c r="G684" s="22"/>
    </row>
    <row r="685" spans="1:7" ht="12.75">
      <c r="A685" s="22"/>
      <c r="B685" s="22"/>
      <c r="C685" s="22"/>
      <c r="D685" s="22"/>
      <c r="E685" s="22"/>
      <c r="F685" s="22"/>
      <c r="G685" s="22"/>
    </row>
    <row r="686" spans="1:7" ht="12.75">
      <c r="A686" s="22"/>
      <c r="B686" s="22"/>
      <c r="C686" s="22"/>
      <c r="D686" s="22"/>
      <c r="E686" s="22"/>
      <c r="F686" s="22"/>
      <c r="G686" s="22"/>
    </row>
    <row r="687" spans="1:7" ht="12.75">
      <c r="A687" s="22"/>
      <c r="B687" s="22"/>
      <c r="C687" s="22"/>
      <c r="D687" s="22"/>
      <c r="E687" s="22"/>
      <c r="F687" s="22"/>
      <c r="G687" s="22"/>
    </row>
    <row r="688" spans="1:7" ht="12.75">
      <c r="A688" s="22"/>
      <c r="B688" s="22"/>
      <c r="C688" s="22"/>
      <c r="D688" s="22"/>
      <c r="E688" s="22"/>
      <c r="F688" s="22"/>
      <c r="G688" s="22"/>
    </row>
    <row r="689" spans="1:7" ht="12.75">
      <c r="A689" s="22"/>
      <c r="B689" s="22"/>
      <c r="C689" s="22"/>
      <c r="D689" s="22"/>
      <c r="E689" s="22"/>
      <c r="F689" s="22"/>
      <c r="G689" s="22"/>
    </row>
    <row r="690" spans="1:7" ht="12.75">
      <c r="A690" s="22"/>
      <c r="B690" s="22"/>
      <c r="C690" s="22"/>
      <c r="D690" s="22"/>
      <c r="E690" s="22"/>
      <c r="F690" s="22"/>
      <c r="G690" s="22"/>
    </row>
    <row r="691" spans="1:7" ht="12.75">
      <c r="A691" s="22"/>
      <c r="B691" s="22"/>
      <c r="C691" s="22"/>
      <c r="D691" s="22"/>
      <c r="E691" s="22"/>
      <c r="F691" s="22"/>
      <c r="G691" s="22"/>
    </row>
    <row r="692" spans="1:7" ht="12.75">
      <c r="A692" s="22"/>
      <c r="B692" s="22"/>
      <c r="C692" s="22"/>
      <c r="D692" s="22"/>
      <c r="E692" s="22"/>
      <c r="F692" s="22"/>
      <c r="G692" s="22"/>
    </row>
    <row r="693" spans="1:7" ht="12.75">
      <c r="A693" s="22"/>
      <c r="B693" s="22"/>
      <c r="C693" s="22"/>
      <c r="D693" s="22"/>
      <c r="E693" s="22"/>
      <c r="F693" s="22"/>
      <c r="G693" s="22"/>
    </row>
    <row r="694" spans="1:7" ht="12.75">
      <c r="A694" s="22"/>
      <c r="B694" s="22"/>
      <c r="C694" s="22"/>
      <c r="D694" s="22"/>
      <c r="E694" s="22"/>
      <c r="F694" s="22"/>
      <c r="G694" s="22"/>
    </row>
    <row r="695" spans="1:7" ht="12.75">
      <c r="A695" s="22"/>
      <c r="B695" s="22"/>
      <c r="C695" s="22"/>
      <c r="D695" s="22"/>
      <c r="E695" s="22"/>
      <c r="F695" s="22"/>
      <c r="G695" s="22"/>
    </row>
    <row r="696" spans="1:7" ht="12.75">
      <c r="A696" s="22"/>
      <c r="B696" s="22"/>
      <c r="C696" s="22"/>
      <c r="D696" s="22"/>
      <c r="E696" s="22"/>
      <c r="F696" s="22"/>
      <c r="G696" s="22"/>
    </row>
    <row r="697" spans="1:7" ht="12.75">
      <c r="A697" s="22"/>
      <c r="B697" s="22"/>
      <c r="C697" s="22"/>
      <c r="D697" s="22"/>
      <c r="E697" s="22"/>
      <c r="F697" s="22"/>
      <c r="G697" s="22"/>
    </row>
    <row r="698" spans="1:7" ht="12.75">
      <c r="A698" s="22"/>
      <c r="B698" s="22"/>
      <c r="C698" s="22"/>
      <c r="D698" s="22"/>
      <c r="E698" s="22"/>
      <c r="F698" s="22"/>
      <c r="G698" s="22"/>
    </row>
    <row r="699" spans="1:7" ht="12.75">
      <c r="A699" s="22"/>
      <c r="B699" s="22"/>
      <c r="C699" s="22"/>
      <c r="D699" s="22"/>
      <c r="E699" s="22"/>
      <c r="F699" s="22"/>
      <c r="G699" s="22"/>
    </row>
    <row r="700" spans="1:7" ht="12.75">
      <c r="A700" s="22"/>
      <c r="B700" s="22"/>
      <c r="C700" s="22"/>
      <c r="D700" s="22"/>
      <c r="E700" s="22"/>
      <c r="F700" s="22"/>
      <c r="G700" s="22"/>
    </row>
    <row r="701" spans="1:7" ht="12.75">
      <c r="A701" s="22"/>
      <c r="B701" s="22"/>
      <c r="C701" s="22"/>
      <c r="D701" s="22"/>
      <c r="E701" s="22"/>
      <c r="F701" s="22"/>
      <c r="G701" s="22"/>
    </row>
    <row r="702" spans="1:7" ht="12.75">
      <c r="A702" s="22"/>
      <c r="B702" s="22"/>
      <c r="C702" s="22"/>
      <c r="D702" s="22"/>
      <c r="E702" s="22"/>
      <c r="F702" s="22"/>
      <c r="G702" s="22"/>
    </row>
    <row r="703" spans="1:7" ht="12.75">
      <c r="A703" s="22"/>
      <c r="B703" s="22"/>
      <c r="C703" s="22"/>
      <c r="D703" s="22"/>
      <c r="E703" s="22"/>
      <c r="F703" s="22"/>
      <c r="G703" s="22"/>
    </row>
    <row r="704" spans="1:7" ht="12.75">
      <c r="A704" s="22"/>
      <c r="B704" s="22"/>
      <c r="C704" s="22"/>
      <c r="D704" s="22"/>
      <c r="E704" s="22"/>
      <c r="F704" s="22"/>
      <c r="G704" s="22"/>
    </row>
    <row r="705" spans="1:7" ht="12.75">
      <c r="A705" s="22"/>
      <c r="B705" s="22"/>
      <c r="C705" s="22"/>
      <c r="D705" s="22"/>
      <c r="E705" s="22"/>
      <c r="F705" s="22"/>
      <c r="G705" s="22"/>
    </row>
    <row r="706" spans="1:7" ht="12.75">
      <c r="A706" s="22"/>
      <c r="B706" s="22"/>
      <c r="C706" s="22"/>
      <c r="D706" s="22"/>
      <c r="E706" s="22"/>
      <c r="F706" s="22"/>
      <c r="G706" s="22"/>
    </row>
    <row r="707" spans="1:7" ht="12.75">
      <c r="A707" s="22"/>
      <c r="B707" s="22"/>
      <c r="C707" s="22"/>
      <c r="D707" s="22"/>
      <c r="E707" s="22"/>
      <c r="F707" s="22"/>
      <c r="G707" s="22"/>
    </row>
    <row r="708" spans="1:7" ht="12.75">
      <c r="A708" s="22"/>
      <c r="B708" s="22"/>
      <c r="C708" s="22"/>
      <c r="D708" s="22"/>
      <c r="E708" s="22"/>
      <c r="F708" s="22"/>
      <c r="G708" s="22"/>
    </row>
    <row r="709" spans="1:7" ht="12.75">
      <c r="A709" s="22"/>
      <c r="B709" s="22"/>
      <c r="C709" s="22"/>
      <c r="D709" s="22"/>
      <c r="E709" s="22"/>
      <c r="F709" s="22"/>
      <c r="G709" s="22"/>
    </row>
    <row r="710" spans="1:7" ht="12.75">
      <c r="A710" s="22"/>
      <c r="B710" s="22"/>
      <c r="C710" s="22"/>
      <c r="D710" s="22"/>
      <c r="E710" s="22"/>
      <c r="F710" s="22"/>
      <c r="G710" s="22"/>
    </row>
    <row r="711" spans="1:7" ht="12.75">
      <c r="A711" s="22"/>
      <c r="B711" s="22"/>
      <c r="C711" s="22"/>
      <c r="D711" s="22"/>
      <c r="E711" s="22"/>
      <c r="F711" s="22"/>
      <c r="G711" s="22"/>
    </row>
    <row r="712" spans="1:7" ht="12.75">
      <c r="A712" s="22"/>
      <c r="B712" s="22"/>
      <c r="C712" s="22"/>
      <c r="D712" s="22"/>
      <c r="E712" s="22"/>
      <c r="F712" s="22"/>
      <c r="G712" s="22"/>
    </row>
    <row r="713" spans="1:7" ht="12.75">
      <c r="A713" s="22"/>
      <c r="B713" s="22"/>
      <c r="C713" s="22"/>
      <c r="D713" s="22"/>
      <c r="E713" s="22"/>
      <c r="F713" s="22"/>
      <c r="G713" s="22"/>
    </row>
    <row r="714" spans="1:7" ht="12.75">
      <c r="A714" s="22"/>
      <c r="B714" s="22"/>
      <c r="C714" s="22"/>
      <c r="D714" s="22"/>
      <c r="E714" s="22"/>
      <c r="F714" s="22"/>
      <c r="G714" s="22"/>
    </row>
    <row r="715" spans="1:7" ht="12.75">
      <c r="A715" s="22"/>
      <c r="B715" s="22"/>
      <c r="C715" s="22"/>
      <c r="D715" s="22"/>
      <c r="E715" s="22"/>
      <c r="F715" s="22"/>
      <c r="G715" s="22"/>
    </row>
    <row r="716" spans="1:7" ht="12.75">
      <c r="A716" s="22"/>
      <c r="B716" s="22"/>
      <c r="C716" s="22"/>
      <c r="D716" s="22"/>
      <c r="E716" s="22"/>
      <c r="F716" s="22"/>
      <c r="G716" s="22"/>
    </row>
    <row r="717" spans="1:7" ht="12.75">
      <c r="A717" s="22"/>
      <c r="B717" s="22"/>
      <c r="C717" s="22"/>
      <c r="D717" s="22"/>
      <c r="E717" s="22"/>
      <c r="F717" s="22"/>
      <c r="G717" s="22"/>
    </row>
    <row r="718" spans="1:7" ht="12.75">
      <c r="A718" s="22"/>
      <c r="B718" s="22"/>
      <c r="C718" s="22"/>
      <c r="D718" s="22"/>
      <c r="E718" s="22"/>
      <c r="F718" s="22"/>
      <c r="G718" s="22"/>
    </row>
    <row r="719" spans="1:7" ht="12.75">
      <c r="A719" s="22"/>
      <c r="B719" s="22"/>
      <c r="C719" s="22"/>
      <c r="D719" s="22"/>
      <c r="E719" s="22"/>
      <c r="F719" s="22"/>
      <c r="G719" s="22"/>
    </row>
    <row r="720" spans="1:7" ht="12.75">
      <c r="A720" s="22"/>
      <c r="B720" s="22"/>
      <c r="C720" s="22"/>
      <c r="D720" s="22"/>
      <c r="E720" s="22"/>
      <c r="F720" s="22"/>
      <c r="G720" s="22"/>
    </row>
    <row r="721" spans="1:7" ht="12.75">
      <c r="A721" s="22"/>
      <c r="B721" s="22"/>
      <c r="C721" s="22"/>
      <c r="D721" s="22"/>
      <c r="E721" s="22"/>
      <c r="F721" s="22"/>
      <c r="G721" s="22"/>
    </row>
    <row r="722" spans="1:7" ht="12.75">
      <c r="A722" s="22"/>
      <c r="B722" s="22"/>
      <c r="C722" s="22"/>
      <c r="D722" s="22"/>
      <c r="E722" s="22"/>
      <c r="F722" s="22"/>
      <c r="G722" s="22"/>
    </row>
    <row r="723" spans="1:7" ht="12.75">
      <c r="A723" s="22"/>
      <c r="B723" s="22"/>
      <c r="C723" s="22"/>
      <c r="D723" s="22"/>
      <c r="E723" s="22"/>
      <c r="F723" s="22"/>
      <c r="G723" s="22"/>
    </row>
    <row r="724" spans="1:7" ht="12.75">
      <c r="A724" s="22"/>
      <c r="B724" s="22"/>
      <c r="C724" s="22"/>
      <c r="D724" s="22"/>
      <c r="E724" s="22"/>
      <c r="F724" s="22"/>
      <c r="G724" s="22"/>
    </row>
    <row r="725" spans="1:7" ht="12.75">
      <c r="A725" s="22"/>
      <c r="B725" s="22"/>
      <c r="C725" s="22"/>
      <c r="D725" s="22"/>
      <c r="E725" s="22"/>
      <c r="F725" s="22"/>
      <c r="G725" s="22"/>
    </row>
    <row r="726" spans="1:7" ht="12.75">
      <c r="A726" s="22"/>
      <c r="B726" s="22"/>
      <c r="C726" s="22"/>
      <c r="D726" s="22"/>
      <c r="E726" s="22"/>
      <c r="F726" s="22"/>
      <c r="G726" s="22"/>
    </row>
    <row r="727" spans="1:7" ht="12.75">
      <c r="A727" s="22"/>
      <c r="B727" s="22"/>
      <c r="C727" s="22"/>
      <c r="D727" s="22"/>
      <c r="E727" s="22"/>
      <c r="F727" s="22"/>
      <c r="G727" s="22"/>
    </row>
    <row r="728" spans="1:7" ht="12.75">
      <c r="A728" s="22"/>
      <c r="B728" s="22"/>
      <c r="C728" s="22"/>
      <c r="D728" s="22"/>
      <c r="E728" s="22"/>
      <c r="F728" s="22"/>
      <c r="G728" s="22"/>
    </row>
    <row r="729" spans="1:7" ht="12.75">
      <c r="A729" s="22"/>
      <c r="B729" s="22"/>
      <c r="C729" s="22"/>
      <c r="D729" s="22"/>
      <c r="E729" s="22"/>
      <c r="F729" s="22"/>
      <c r="G729" s="22"/>
    </row>
    <row r="730" spans="1:7" ht="12.75">
      <c r="A730" s="22"/>
      <c r="B730" s="22"/>
      <c r="C730" s="22"/>
      <c r="D730" s="22"/>
      <c r="E730" s="22"/>
      <c r="F730" s="22"/>
      <c r="G730" s="22"/>
    </row>
    <row r="731" spans="1:7" ht="12.75">
      <c r="A731" s="22"/>
      <c r="B731" s="22"/>
      <c r="C731" s="22"/>
      <c r="D731" s="22"/>
      <c r="E731" s="22"/>
      <c r="F731" s="22"/>
      <c r="G731" s="22"/>
    </row>
    <row r="732" spans="1:7" ht="12.75">
      <c r="A732" s="22"/>
      <c r="B732" s="22"/>
      <c r="C732" s="22"/>
      <c r="D732" s="22"/>
      <c r="E732" s="22"/>
      <c r="F732" s="22"/>
      <c r="G732" s="22"/>
    </row>
    <row r="733" spans="1:7" ht="12.75">
      <c r="A733" s="22"/>
      <c r="B733" s="22"/>
      <c r="C733" s="22"/>
      <c r="D733" s="22"/>
      <c r="E733" s="22"/>
      <c r="F733" s="22"/>
      <c r="G733" s="22"/>
    </row>
    <row r="734" spans="1:7" ht="12.75">
      <c r="A734" s="22"/>
      <c r="B734" s="22"/>
      <c r="C734" s="22"/>
      <c r="D734" s="22"/>
      <c r="E734" s="22"/>
      <c r="F734" s="22"/>
      <c r="G734" s="22"/>
    </row>
    <row r="735" spans="1:7" ht="12.75">
      <c r="A735" s="22"/>
      <c r="B735" s="22"/>
      <c r="C735" s="22"/>
      <c r="D735" s="22"/>
      <c r="E735" s="22"/>
      <c r="F735" s="22"/>
      <c r="G735" s="22"/>
    </row>
    <row r="736" spans="1:7" ht="12.75">
      <c r="A736" s="22"/>
      <c r="B736" s="22"/>
      <c r="C736" s="22"/>
      <c r="D736" s="22"/>
      <c r="E736" s="22"/>
      <c r="F736" s="22"/>
      <c r="G736" s="22"/>
    </row>
    <row r="737" spans="1:7" ht="12.75">
      <c r="A737" s="22"/>
      <c r="B737" s="22"/>
      <c r="C737" s="22"/>
      <c r="D737" s="22"/>
      <c r="E737" s="22"/>
      <c r="F737" s="22"/>
      <c r="G737" s="22"/>
    </row>
    <row r="738" spans="1:7" ht="12.75">
      <c r="A738" s="22"/>
      <c r="B738" s="22"/>
      <c r="C738" s="22"/>
      <c r="D738" s="22"/>
      <c r="E738" s="22"/>
      <c r="F738" s="22"/>
      <c r="G738" s="22"/>
    </row>
    <row r="739" spans="1:7" ht="12.75">
      <c r="A739" s="22"/>
      <c r="B739" s="22"/>
      <c r="C739" s="22"/>
      <c r="D739" s="22"/>
      <c r="E739" s="22"/>
      <c r="F739" s="22"/>
      <c r="G739" s="22"/>
    </row>
    <row r="740" spans="1:7" ht="12.75">
      <c r="A740" s="22"/>
      <c r="B740" s="22"/>
      <c r="C740" s="22"/>
      <c r="D740" s="22"/>
      <c r="E740" s="22"/>
      <c r="F740" s="22"/>
      <c r="G740" s="22"/>
    </row>
    <row r="741" spans="1:7" ht="12.75">
      <c r="A741" s="22"/>
      <c r="B741" s="22"/>
      <c r="C741" s="22"/>
      <c r="D741" s="22"/>
      <c r="E741" s="22"/>
      <c r="F741" s="22"/>
      <c r="G741" s="22"/>
    </row>
    <row r="742" spans="1:7" ht="12.75">
      <c r="A742" s="22"/>
      <c r="B742" s="22"/>
      <c r="C742" s="22"/>
      <c r="D742" s="22"/>
      <c r="E742" s="22"/>
      <c r="F742" s="22"/>
      <c r="G742" s="22"/>
    </row>
    <row r="743" spans="1:7" ht="12.75">
      <c r="A743" s="22"/>
      <c r="B743" s="22"/>
      <c r="C743" s="22"/>
      <c r="D743" s="22"/>
      <c r="E743" s="22"/>
      <c r="F743" s="22"/>
      <c r="G743" s="22"/>
    </row>
    <row r="744" spans="1:7" ht="12.75">
      <c r="A744" s="22"/>
      <c r="B744" s="22"/>
      <c r="C744" s="22"/>
      <c r="D744" s="22"/>
      <c r="E744" s="22"/>
      <c r="F744" s="22"/>
      <c r="G744" s="22"/>
    </row>
    <row r="745" spans="1:7" ht="12.75">
      <c r="A745" s="22"/>
      <c r="B745" s="22"/>
      <c r="C745" s="22"/>
      <c r="D745" s="22"/>
      <c r="E745" s="22"/>
      <c r="F745" s="22"/>
      <c r="G745" s="22"/>
    </row>
    <row r="746" spans="1:7" ht="12.75">
      <c r="A746" s="22"/>
      <c r="B746" s="22"/>
      <c r="C746" s="22"/>
      <c r="D746" s="22"/>
      <c r="E746" s="22"/>
      <c r="F746" s="22"/>
      <c r="G746" s="22"/>
    </row>
    <row r="747" spans="1:7" ht="12.75">
      <c r="A747" s="22"/>
      <c r="B747" s="22"/>
      <c r="C747" s="22"/>
      <c r="D747" s="22"/>
      <c r="E747" s="22"/>
      <c r="F747" s="22"/>
      <c r="G747" s="22"/>
    </row>
    <row r="748" spans="1:7" ht="12.75">
      <c r="A748" s="22"/>
      <c r="B748" s="22"/>
      <c r="C748" s="22"/>
      <c r="D748" s="22"/>
      <c r="E748" s="22"/>
      <c r="F748" s="22"/>
      <c r="G748" s="22"/>
    </row>
    <row r="749" spans="1:7" ht="12.75">
      <c r="A749" s="22"/>
      <c r="B749" s="22"/>
      <c r="C749" s="22"/>
      <c r="D749" s="22"/>
      <c r="E749" s="22"/>
      <c r="F749" s="22"/>
      <c r="G749" s="22"/>
    </row>
    <row r="750" spans="1:7" ht="12.75">
      <c r="A750" s="22"/>
      <c r="B750" s="22"/>
      <c r="C750" s="22"/>
      <c r="D750" s="22"/>
      <c r="E750" s="22"/>
      <c r="F750" s="22"/>
      <c r="G750" s="22"/>
    </row>
    <row r="751" spans="1:7" ht="12.75">
      <c r="A751" s="22"/>
      <c r="B751" s="22"/>
      <c r="C751" s="22"/>
      <c r="D751" s="22"/>
      <c r="E751" s="22"/>
      <c r="F751" s="22"/>
      <c r="G751" s="22"/>
    </row>
    <row r="752" spans="1:7" ht="12.75">
      <c r="A752" s="22"/>
      <c r="B752" s="22"/>
      <c r="C752" s="22"/>
      <c r="D752" s="22"/>
      <c r="E752" s="22"/>
      <c r="F752" s="22"/>
      <c r="G752" s="22"/>
    </row>
    <row r="753" spans="1:7" ht="12.75">
      <c r="A753" s="22"/>
      <c r="B753" s="22"/>
      <c r="C753" s="22"/>
      <c r="D753" s="22"/>
      <c r="E753" s="22"/>
      <c r="F753" s="22"/>
      <c r="G753" s="22"/>
    </row>
    <row r="754" spans="1:7" ht="12.75">
      <c r="A754" s="22"/>
      <c r="B754" s="22"/>
      <c r="C754" s="22"/>
      <c r="D754" s="22"/>
      <c r="E754" s="22"/>
      <c r="F754" s="22"/>
      <c r="G754" s="22"/>
    </row>
    <row r="755" spans="1:7" ht="12.75">
      <c r="A755" s="22"/>
      <c r="B755" s="22"/>
      <c r="C755" s="22"/>
      <c r="D755" s="22"/>
      <c r="E755" s="22"/>
      <c r="F755" s="22"/>
      <c r="G755" s="22"/>
    </row>
    <row r="756" spans="1:7" ht="12.75">
      <c r="A756" s="22"/>
      <c r="B756" s="22"/>
      <c r="C756" s="22"/>
      <c r="D756" s="22"/>
      <c r="E756" s="22"/>
      <c r="F756" s="22"/>
      <c r="G756" s="22"/>
    </row>
    <row r="757" spans="1:7" ht="12.75">
      <c r="A757" s="22"/>
      <c r="B757" s="22"/>
      <c r="C757" s="22"/>
      <c r="D757" s="22"/>
      <c r="E757" s="22"/>
      <c r="F757" s="22"/>
      <c r="G757" s="22"/>
    </row>
    <row r="758" spans="1:7" ht="12.75">
      <c r="A758" s="22"/>
      <c r="B758" s="22"/>
      <c r="C758" s="22"/>
      <c r="D758" s="22"/>
      <c r="E758" s="22"/>
      <c r="F758" s="22"/>
      <c r="G758" s="22"/>
    </row>
    <row r="759" spans="1:7" ht="12.75">
      <c r="A759" s="22"/>
      <c r="B759" s="22"/>
      <c r="C759" s="22"/>
      <c r="D759" s="22"/>
      <c r="E759" s="22"/>
      <c r="F759" s="22"/>
      <c r="G759" s="22"/>
    </row>
    <row r="760" spans="1:7" ht="12.75">
      <c r="A760" s="22"/>
      <c r="B760" s="22"/>
      <c r="C760" s="22"/>
      <c r="D760" s="22"/>
      <c r="E760" s="22"/>
      <c r="F760" s="22"/>
      <c r="G760" s="22"/>
    </row>
    <row r="761" spans="1:7" ht="12.75">
      <c r="A761" s="22"/>
      <c r="B761" s="22"/>
      <c r="C761" s="22"/>
      <c r="D761" s="22"/>
      <c r="E761" s="22"/>
      <c r="F761" s="22"/>
      <c r="G761" s="22"/>
    </row>
    <row r="762" spans="1:7" ht="12.75">
      <c r="A762" s="22"/>
      <c r="B762" s="22"/>
      <c r="C762" s="22"/>
      <c r="D762" s="22"/>
      <c r="E762" s="22"/>
      <c r="F762" s="22"/>
      <c r="G762" s="22"/>
    </row>
    <row r="763" spans="1:7" ht="12.75">
      <c r="A763" s="22"/>
      <c r="B763" s="22"/>
      <c r="C763" s="22"/>
      <c r="D763" s="22"/>
      <c r="E763" s="22"/>
      <c r="F763" s="22"/>
      <c r="G763" s="22"/>
    </row>
    <row r="764" spans="1:7" ht="12.75">
      <c r="A764" s="22"/>
      <c r="B764" s="22"/>
      <c r="C764" s="22"/>
      <c r="D764" s="22"/>
      <c r="E764" s="22"/>
      <c r="F764" s="22"/>
      <c r="G764" s="22"/>
    </row>
    <row r="765" spans="1:7" ht="12.75">
      <c r="A765" s="22"/>
      <c r="B765" s="22"/>
      <c r="C765" s="22"/>
      <c r="D765" s="22"/>
      <c r="E765" s="22"/>
      <c r="F765" s="22"/>
      <c r="G765" s="22"/>
    </row>
    <row r="766" spans="1:7" ht="12.75">
      <c r="A766" s="22"/>
      <c r="B766" s="22"/>
      <c r="C766" s="22"/>
      <c r="D766" s="22"/>
      <c r="E766" s="22"/>
      <c r="F766" s="22"/>
      <c r="G766" s="22"/>
    </row>
    <row r="767" spans="1:7" ht="12.75">
      <c r="A767" s="22"/>
      <c r="B767" s="22"/>
      <c r="C767" s="22"/>
      <c r="D767" s="22"/>
      <c r="E767" s="22"/>
      <c r="F767" s="22"/>
      <c r="G767" s="22"/>
    </row>
    <row r="768" spans="1:7" ht="12.75">
      <c r="A768" s="22"/>
      <c r="B768" s="22"/>
      <c r="C768" s="22"/>
      <c r="D768" s="22"/>
      <c r="E768" s="22"/>
      <c r="F768" s="22"/>
      <c r="G768" s="22"/>
    </row>
    <row r="769" spans="1:7" ht="12.75">
      <c r="A769" s="22"/>
      <c r="B769" s="22"/>
      <c r="C769" s="22"/>
      <c r="D769" s="22"/>
      <c r="E769" s="22"/>
      <c r="F769" s="22"/>
      <c r="G769" s="22"/>
    </row>
    <row r="770" spans="1:7" ht="12.75">
      <c r="A770" s="22"/>
      <c r="B770" s="22"/>
      <c r="C770" s="22"/>
      <c r="D770" s="22"/>
      <c r="E770" s="22"/>
      <c r="F770" s="22"/>
      <c r="G770" s="22"/>
    </row>
    <row r="771" spans="1:7" ht="12.75">
      <c r="A771" s="22"/>
      <c r="B771" s="22"/>
      <c r="C771" s="22"/>
      <c r="D771" s="22"/>
      <c r="E771" s="22"/>
      <c r="F771" s="22"/>
      <c r="G771" s="22"/>
    </row>
    <row r="772" spans="1:7" ht="12.75">
      <c r="A772" s="22"/>
      <c r="B772" s="22"/>
      <c r="C772" s="22"/>
      <c r="D772" s="22"/>
      <c r="E772" s="22"/>
      <c r="F772" s="22"/>
      <c r="G772" s="22"/>
    </row>
    <row r="773" spans="1:7" ht="12.75">
      <c r="A773" s="22"/>
      <c r="B773" s="22"/>
      <c r="C773" s="22"/>
      <c r="D773" s="22"/>
      <c r="E773" s="22"/>
      <c r="F773" s="22"/>
      <c r="G773" s="22"/>
    </row>
    <row r="774" spans="1:7" ht="12.75">
      <c r="A774" s="22"/>
      <c r="B774" s="22"/>
      <c r="C774" s="22"/>
      <c r="D774" s="22"/>
      <c r="E774" s="22"/>
      <c r="F774" s="22"/>
      <c r="G774" s="22"/>
    </row>
    <row r="775" spans="1:7" ht="12.75">
      <c r="A775" s="22"/>
      <c r="B775" s="22"/>
      <c r="C775" s="22"/>
      <c r="D775" s="22"/>
      <c r="E775" s="22"/>
      <c r="F775" s="22"/>
      <c r="G775" s="22"/>
    </row>
    <row r="776" spans="1:7" ht="12.75">
      <c r="A776" s="22"/>
      <c r="B776" s="22"/>
      <c r="C776" s="22"/>
      <c r="D776" s="22"/>
      <c r="E776" s="22"/>
      <c r="F776" s="22"/>
      <c r="G776" s="22"/>
    </row>
    <row r="777" spans="1:7" ht="12.75">
      <c r="A777" s="22"/>
      <c r="B777" s="22"/>
      <c r="C777" s="22"/>
      <c r="D777" s="22"/>
      <c r="E777" s="22"/>
      <c r="F777" s="22"/>
      <c r="G777" s="22"/>
    </row>
    <row r="778" spans="1:7" ht="12.75">
      <c r="A778" s="22"/>
      <c r="B778" s="22"/>
      <c r="C778" s="22"/>
      <c r="D778" s="22"/>
      <c r="E778" s="22"/>
      <c r="F778" s="22"/>
      <c r="G778" s="22"/>
    </row>
    <row r="779" spans="1:7" ht="12.75">
      <c r="A779" s="22"/>
      <c r="B779" s="22"/>
      <c r="C779" s="22"/>
      <c r="D779" s="22"/>
      <c r="E779" s="22"/>
      <c r="F779" s="22"/>
      <c r="G779" s="22"/>
    </row>
    <row r="780" spans="1:7" ht="12.75">
      <c r="A780" s="22"/>
      <c r="B780" s="22"/>
      <c r="C780" s="22"/>
      <c r="D780" s="22"/>
      <c r="E780" s="22"/>
      <c r="F780" s="22"/>
      <c r="G780" s="22"/>
    </row>
    <row r="781" spans="1:7" ht="12.75">
      <c r="A781" s="22"/>
      <c r="B781" s="22"/>
      <c r="C781" s="22"/>
      <c r="D781" s="22"/>
      <c r="E781" s="22"/>
      <c r="F781" s="22"/>
      <c r="G781" s="22"/>
    </row>
    <row r="782" spans="1:7" ht="12.75">
      <c r="A782" s="22"/>
      <c r="B782" s="22"/>
      <c r="C782" s="22"/>
      <c r="D782" s="22"/>
      <c r="E782" s="22"/>
      <c r="F782" s="22"/>
      <c r="G782" s="22"/>
    </row>
    <row r="783" spans="1:7" ht="12.75">
      <c r="A783" s="22"/>
      <c r="B783" s="22"/>
      <c r="C783" s="22"/>
      <c r="D783" s="22"/>
      <c r="E783" s="22"/>
      <c r="F783" s="22"/>
      <c r="G783" s="22"/>
    </row>
    <row r="784" spans="1:7" ht="12.75">
      <c r="A784" s="22"/>
      <c r="B784" s="22"/>
      <c r="C784" s="22"/>
      <c r="D784" s="22"/>
      <c r="E784" s="22"/>
      <c r="F784" s="22"/>
      <c r="G784" s="22"/>
    </row>
    <row r="785" spans="1:7" ht="12.75">
      <c r="A785" s="22"/>
      <c r="B785" s="22"/>
      <c r="C785" s="22"/>
      <c r="D785" s="22"/>
      <c r="E785" s="22"/>
      <c r="F785" s="22"/>
      <c r="G785" s="22"/>
    </row>
    <row r="786" spans="1:7" ht="12.75">
      <c r="A786" s="22"/>
      <c r="B786" s="22"/>
      <c r="C786" s="22"/>
      <c r="D786" s="22"/>
      <c r="E786" s="22"/>
      <c r="F786" s="22"/>
      <c r="G786" s="22"/>
    </row>
    <row r="787" spans="1:7" ht="12.75">
      <c r="A787" s="22"/>
      <c r="B787" s="22"/>
      <c r="C787" s="22"/>
      <c r="D787" s="22"/>
      <c r="E787" s="22"/>
      <c r="F787" s="22"/>
      <c r="G787" s="22"/>
    </row>
    <row r="788" spans="1:7" ht="12.75">
      <c r="A788" s="22"/>
      <c r="B788" s="22"/>
      <c r="C788" s="22"/>
      <c r="D788" s="22"/>
      <c r="E788" s="22"/>
      <c r="F788" s="22"/>
      <c r="G788" s="22"/>
    </row>
    <row r="789" spans="1:7" ht="12.75">
      <c r="A789" s="22"/>
      <c r="B789" s="22"/>
      <c r="C789" s="22"/>
      <c r="D789" s="22"/>
      <c r="E789" s="22"/>
      <c r="F789" s="22"/>
      <c r="G789" s="22"/>
    </row>
    <row r="790" spans="1:7" ht="12.75">
      <c r="A790" s="22"/>
      <c r="B790" s="22"/>
      <c r="C790" s="22"/>
      <c r="D790" s="22"/>
      <c r="E790" s="22"/>
      <c r="F790" s="22"/>
      <c r="G790" s="22"/>
    </row>
    <row r="791" spans="1:7" ht="12.75">
      <c r="A791" s="22"/>
      <c r="B791" s="22"/>
      <c r="C791" s="22"/>
      <c r="D791" s="22"/>
      <c r="E791" s="22"/>
      <c r="F791" s="22"/>
      <c r="G791" s="22"/>
    </row>
    <row r="792" spans="1:7" ht="12.75">
      <c r="A792" s="22"/>
      <c r="B792" s="22"/>
      <c r="C792" s="22"/>
      <c r="D792" s="22"/>
      <c r="E792" s="22"/>
      <c r="F792" s="22"/>
      <c r="G792" s="22"/>
    </row>
    <row r="793" spans="1:7" ht="12.75">
      <c r="A793" s="22"/>
      <c r="B793" s="22"/>
      <c r="C793" s="22"/>
      <c r="D793" s="22"/>
      <c r="E793" s="22"/>
      <c r="F793" s="22"/>
      <c r="G793" s="22"/>
    </row>
    <row r="794" spans="1:7" ht="12.75">
      <c r="A794" s="22"/>
      <c r="B794" s="22"/>
      <c r="C794" s="22"/>
      <c r="D794" s="22"/>
      <c r="E794" s="22"/>
      <c r="F794" s="22"/>
      <c r="G794" s="22"/>
    </row>
    <row r="795" spans="1:7" ht="12.75">
      <c r="A795" s="22"/>
      <c r="B795" s="22"/>
      <c r="C795" s="22"/>
      <c r="D795" s="22"/>
      <c r="E795" s="22"/>
      <c r="F795" s="22"/>
      <c r="G795" s="22"/>
    </row>
    <row r="796" spans="1:7" ht="12.75">
      <c r="A796" s="22"/>
      <c r="B796" s="22"/>
      <c r="C796" s="22"/>
      <c r="D796" s="22"/>
      <c r="E796" s="22"/>
      <c r="F796" s="22"/>
      <c r="G796" s="22"/>
    </row>
    <row r="797" spans="1:7" ht="12.75">
      <c r="A797" s="22"/>
      <c r="B797" s="22"/>
      <c r="C797" s="22"/>
      <c r="D797" s="22"/>
      <c r="E797" s="22"/>
      <c r="F797" s="22"/>
      <c r="G797" s="22"/>
    </row>
    <row r="798" spans="1:7" ht="12.75">
      <c r="A798" s="22"/>
      <c r="B798" s="22"/>
      <c r="C798" s="22"/>
      <c r="D798" s="22"/>
      <c r="E798" s="22"/>
      <c r="F798" s="22"/>
      <c r="G798" s="22"/>
    </row>
    <row r="799" spans="1:7" ht="12.75">
      <c r="A799" s="22"/>
      <c r="B799" s="22"/>
      <c r="C799" s="22"/>
      <c r="D799" s="22"/>
      <c r="E799" s="22"/>
      <c r="F799" s="22"/>
      <c r="G799" s="22"/>
    </row>
    <row r="800" spans="1:7" ht="12.75">
      <c r="A800" s="22"/>
      <c r="B800" s="22"/>
      <c r="C800" s="22"/>
      <c r="D800" s="22"/>
      <c r="E800" s="22"/>
      <c r="F800" s="22"/>
      <c r="G800" s="22"/>
    </row>
    <row r="801" spans="1:7" ht="12.75">
      <c r="A801" s="22"/>
      <c r="B801" s="22"/>
      <c r="C801" s="22"/>
      <c r="D801" s="22"/>
      <c r="E801" s="22"/>
      <c r="F801" s="22"/>
      <c r="G801" s="22"/>
    </row>
    <row r="802" spans="1:7" ht="12.75">
      <c r="A802" s="22"/>
      <c r="B802" s="22"/>
      <c r="C802" s="22"/>
      <c r="D802" s="22"/>
      <c r="E802" s="22"/>
      <c r="F802" s="22"/>
      <c r="G802" s="22"/>
    </row>
    <row r="803" spans="1:7" ht="12.75">
      <c r="A803" s="22"/>
      <c r="B803" s="22"/>
      <c r="C803" s="22"/>
      <c r="D803" s="22"/>
      <c r="E803" s="22"/>
      <c r="F803" s="22"/>
      <c r="G803" s="22"/>
    </row>
    <row r="804" spans="1:7" ht="12.75">
      <c r="A804" s="22"/>
      <c r="B804" s="22"/>
      <c r="C804" s="22"/>
      <c r="D804" s="22"/>
      <c r="E804" s="22"/>
      <c r="F804" s="22"/>
      <c r="G804" s="22"/>
    </row>
    <row r="805" spans="1:7" ht="12.75">
      <c r="A805" s="22"/>
      <c r="B805" s="22"/>
      <c r="C805" s="22"/>
      <c r="D805" s="22"/>
      <c r="E805" s="22"/>
      <c r="F805" s="22"/>
      <c r="G805" s="22"/>
    </row>
    <row r="806" spans="1:7" ht="12.75">
      <c r="A806" s="22"/>
      <c r="B806" s="22"/>
      <c r="C806" s="22"/>
      <c r="D806" s="22"/>
      <c r="E806" s="22"/>
      <c r="F806" s="22"/>
      <c r="G806" s="22"/>
    </row>
    <row r="807" spans="1:7" ht="12.75">
      <c r="A807" s="22"/>
      <c r="B807" s="22"/>
      <c r="C807" s="22"/>
      <c r="D807" s="22"/>
      <c r="E807" s="22"/>
      <c r="F807" s="22"/>
      <c r="G807" s="22"/>
    </row>
    <row r="808" spans="1:7" ht="12.75">
      <c r="A808" s="22"/>
      <c r="B808" s="22"/>
      <c r="C808" s="22"/>
      <c r="D808" s="22"/>
      <c r="E808" s="22"/>
      <c r="F808" s="22"/>
      <c r="G808" s="22"/>
    </row>
    <row r="809" spans="1:7" ht="12.75">
      <c r="A809" s="22"/>
      <c r="B809" s="22"/>
      <c r="C809" s="22"/>
      <c r="D809" s="22"/>
      <c r="E809" s="22"/>
      <c r="F809" s="22"/>
      <c r="G809" s="22"/>
    </row>
    <row r="810" spans="1:7" ht="12.75">
      <c r="A810" s="22"/>
      <c r="B810" s="22"/>
      <c r="C810" s="22"/>
      <c r="D810" s="22"/>
      <c r="E810" s="22"/>
      <c r="F810" s="22"/>
      <c r="G810" s="22"/>
    </row>
    <row r="811" spans="1:7" ht="12.75">
      <c r="A811" s="22"/>
      <c r="B811" s="22"/>
      <c r="C811" s="22"/>
      <c r="D811" s="22"/>
      <c r="E811" s="22"/>
      <c r="F811" s="22"/>
      <c r="G811" s="22"/>
    </row>
    <row r="812" spans="1:7" ht="12.75">
      <c r="A812" s="22"/>
      <c r="B812" s="22"/>
      <c r="C812" s="22"/>
      <c r="D812" s="22"/>
      <c r="E812" s="22"/>
      <c r="F812" s="22"/>
      <c r="G812" s="22"/>
    </row>
    <row r="813" spans="1:7" ht="12.75">
      <c r="A813" s="22"/>
      <c r="B813" s="22"/>
      <c r="C813" s="22"/>
      <c r="D813" s="22"/>
      <c r="E813" s="22"/>
      <c r="F813" s="22"/>
      <c r="G813" s="22"/>
    </row>
    <row r="814" spans="1:7" ht="12.75">
      <c r="A814" s="22"/>
      <c r="B814" s="22"/>
      <c r="C814" s="22"/>
      <c r="D814" s="22"/>
      <c r="E814" s="22"/>
      <c r="F814" s="22"/>
      <c r="G814" s="22"/>
    </row>
    <row r="815" spans="1:7" ht="12.75">
      <c r="A815" s="22"/>
      <c r="B815" s="22"/>
      <c r="C815" s="22"/>
      <c r="D815" s="22"/>
      <c r="E815" s="22"/>
      <c r="F815" s="22"/>
      <c r="G815" s="22"/>
    </row>
    <row r="816" spans="1:7" ht="12.75">
      <c r="A816" s="22"/>
      <c r="B816" s="22"/>
      <c r="C816" s="22"/>
      <c r="D816" s="22"/>
      <c r="E816" s="22"/>
      <c r="F816" s="22"/>
      <c r="G816" s="22"/>
    </row>
    <row r="817" spans="1:7" ht="12.75">
      <c r="A817" s="22"/>
      <c r="B817" s="22"/>
      <c r="C817" s="22"/>
      <c r="D817" s="22"/>
      <c r="E817" s="22"/>
      <c r="F817" s="22"/>
      <c r="G817" s="22"/>
    </row>
    <row r="818" spans="1:7" ht="12.75">
      <c r="A818" s="22"/>
      <c r="B818" s="22"/>
      <c r="C818" s="22"/>
      <c r="D818" s="22"/>
      <c r="E818" s="22"/>
      <c r="F818" s="22"/>
      <c r="G818" s="22"/>
    </row>
    <row r="819" spans="1:7" ht="12.75">
      <c r="A819" s="22"/>
      <c r="B819" s="22"/>
      <c r="C819" s="22"/>
      <c r="D819" s="22"/>
      <c r="E819" s="22"/>
      <c r="F819" s="22"/>
      <c r="G819" s="22"/>
    </row>
    <row r="820" spans="1:7" ht="12.75">
      <c r="A820" s="22"/>
      <c r="B820" s="22"/>
      <c r="C820" s="22"/>
      <c r="D820" s="22"/>
      <c r="E820" s="22"/>
      <c r="F820" s="22"/>
      <c r="G820" s="22"/>
    </row>
    <row r="821" spans="1:7" ht="12.75">
      <c r="A821" s="22"/>
      <c r="B821" s="22"/>
      <c r="C821" s="22"/>
      <c r="D821" s="22"/>
      <c r="E821" s="22"/>
      <c r="F821" s="22"/>
      <c r="G821" s="22"/>
    </row>
    <row r="822" spans="1:7" ht="12.75">
      <c r="A822" s="22"/>
      <c r="B822" s="22"/>
      <c r="C822" s="22"/>
      <c r="D822" s="22"/>
      <c r="E822" s="22"/>
      <c r="F822" s="22"/>
      <c r="G822" s="22"/>
    </row>
    <row r="823" spans="1:7" ht="12.75">
      <c r="A823" s="22"/>
      <c r="B823" s="22"/>
      <c r="C823" s="22"/>
      <c r="D823" s="22"/>
      <c r="E823" s="22"/>
      <c r="F823" s="22"/>
      <c r="G823" s="22"/>
    </row>
    <row r="824" spans="1:7" ht="12.75">
      <c r="A824" s="22"/>
      <c r="B824" s="22"/>
      <c r="C824" s="22"/>
      <c r="D824" s="22"/>
      <c r="E824" s="22"/>
      <c r="F824" s="22"/>
      <c r="G824" s="22"/>
    </row>
    <row r="825" spans="1:7" ht="12.75">
      <c r="A825" s="22"/>
      <c r="B825" s="22"/>
      <c r="C825" s="22"/>
      <c r="D825" s="22"/>
      <c r="E825" s="22"/>
      <c r="F825" s="22"/>
      <c r="G825" s="22"/>
    </row>
    <row r="826" spans="1:7" ht="12.75">
      <c r="A826" s="22"/>
      <c r="B826" s="22"/>
      <c r="C826" s="22"/>
      <c r="D826" s="22"/>
      <c r="E826" s="22"/>
      <c r="F826" s="22"/>
      <c r="G826" s="22"/>
    </row>
    <row r="827" spans="1:7" ht="12.75">
      <c r="A827" s="22"/>
      <c r="B827" s="22"/>
      <c r="C827" s="22"/>
      <c r="D827" s="22"/>
      <c r="E827" s="22"/>
      <c r="F827" s="22"/>
      <c r="G827" s="22"/>
    </row>
    <row r="828" spans="1:7" ht="12.75">
      <c r="A828" s="22"/>
      <c r="B828" s="22"/>
      <c r="C828" s="22"/>
      <c r="D828" s="22"/>
      <c r="E828" s="22"/>
      <c r="F828" s="22"/>
      <c r="G828" s="22"/>
    </row>
    <row r="829" spans="1:7" ht="12.75">
      <c r="A829" s="22"/>
      <c r="B829" s="22"/>
      <c r="C829" s="22"/>
      <c r="D829" s="22"/>
      <c r="E829" s="22"/>
      <c r="F829" s="22"/>
      <c r="G829" s="22"/>
    </row>
    <row r="830" spans="1:7" ht="12.75">
      <c r="A830" s="22"/>
      <c r="B830" s="22"/>
      <c r="C830" s="22"/>
      <c r="D830" s="22"/>
      <c r="E830" s="22"/>
      <c r="F830" s="22"/>
      <c r="G830" s="22"/>
    </row>
    <row r="831" spans="1:7" ht="12.75">
      <c r="A831" s="22"/>
      <c r="B831" s="22"/>
      <c r="C831" s="22"/>
      <c r="D831" s="22"/>
      <c r="E831" s="22"/>
      <c r="F831" s="22"/>
      <c r="G831" s="22"/>
    </row>
    <row r="832" spans="1:7" ht="12.75">
      <c r="A832" s="22"/>
      <c r="B832" s="22"/>
      <c r="C832" s="22"/>
      <c r="D832" s="22"/>
      <c r="E832" s="22"/>
      <c r="F832" s="22"/>
      <c r="G832" s="22"/>
    </row>
    <row r="833" spans="1:7" ht="12.75">
      <c r="A833" s="22"/>
      <c r="B833" s="22"/>
      <c r="C833" s="22"/>
      <c r="D833" s="22"/>
      <c r="E833" s="22"/>
      <c r="F833" s="22"/>
      <c r="G833" s="22"/>
    </row>
    <row r="834" spans="1:7" ht="12.75">
      <c r="A834" s="22"/>
      <c r="B834" s="22"/>
      <c r="C834" s="22"/>
      <c r="D834" s="22"/>
      <c r="E834" s="22"/>
      <c r="F834" s="22"/>
      <c r="G834" s="22"/>
    </row>
    <row r="835" spans="1:7" ht="12.75">
      <c r="A835" s="22"/>
      <c r="B835" s="22"/>
      <c r="C835" s="22"/>
      <c r="D835" s="22"/>
      <c r="E835" s="22"/>
      <c r="F835" s="22"/>
      <c r="G835" s="22"/>
    </row>
    <row r="836" spans="1:7" ht="12.75">
      <c r="A836" s="22"/>
      <c r="B836" s="22"/>
      <c r="C836" s="22"/>
      <c r="D836" s="22"/>
      <c r="E836" s="22"/>
      <c r="F836" s="22"/>
      <c r="G836" s="22"/>
    </row>
    <row r="837" spans="1:7" ht="12.75">
      <c r="A837" s="22"/>
      <c r="B837" s="22"/>
      <c r="C837" s="22"/>
      <c r="D837" s="22"/>
      <c r="E837" s="22"/>
      <c r="F837" s="22"/>
      <c r="G837" s="22"/>
    </row>
    <row r="838" spans="1:7" ht="12.75">
      <c r="A838" s="22"/>
      <c r="B838" s="22"/>
      <c r="C838" s="22"/>
      <c r="D838" s="22"/>
      <c r="E838" s="22"/>
      <c r="F838" s="22"/>
      <c r="G838" s="22"/>
    </row>
    <row r="839" spans="1:7" ht="12.75">
      <c r="A839" s="22"/>
      <c r="B839" s="22"/>
      <c r="C839" s="22"/>
      <c r="D839" s="22"/>
      <c r="E839" s="22"/>
      <c r="F839" s="22"/>
      <c r="G839" s="22"/>
    </row>
    <row r="840" spans="1:7" ht="12.75">
      <c r="A840" s="22"/>
      <c r="B840" s="22"/>
      <c r="C840" s="22"/>
      <c r="D840" s="22"/>
      <c r="E840" s="22"/>
      <c r="F840" s="22"/>
      <c r="G840" s="22"/>
    </row>
    <row r="841" spans="1:7" ht="12.75">
      <c r="A841" s="22"/>
      <c r="B841" s="22"/>
      <c r="C841" s="22"/>
      <c r="D841" s="22"/>
      <c r="E841" s="22"/>
      <c r="F841" s="22"/>
      <c r="G841" s="22"/>
    </row>
    <row r="842" spans="1:7" ht="12.75">
      <c r="A842" s="22"/>
      <c r="B842" s="22"/>
      <c r="C842" s="22"/>
      <c r="D842" s="22"/>
      <c r="E842" s="22"/>
      <c r="F842" s="22"/>
      <c r="G842" s="22"/>
    </row>
    <row r="843" spans="1:7" ht="12.75">
      <c r="A843" s="22"/>
      <c r="B843" s="22"/>
      <c r="C843" s="22"/>
      <c r="D843" s="22"/>
      <c r="E843" s="22"/>
      <c r="F843" s="22"/>
      <c r="G843" s="22"/>
    </row>
    <row r="844" spans="1:7" ht="12.75">
      <c r="A844" s="22"/>
      <c r="B844" s="22"/>
      <c r="C844" s="22"/>
      <c r="D844" s="22"/>
      <c r="E844" s="22"/>
      <c r="F844" s="22"/>
      <c r="G844" s="22"/>
    </row>
    <row r="845" spans="1:7" ht="12.75">
      <c r="A845" s="22"/>
      <c r="B845" s="22"/>
      <c r="C845" s="22"/>
      <c r="D845" s="22"/>
      <c r="E845" s="22"/>
      <c r="F845" s="22"/>
      <c r="G845" s="22"/>
    </row>
    <row r="846" spans="1:7" ht="12.75">
      <c r="A846" s="22"/>
      <c r="B846" s="22"/>
      <c r="C846" s="22"/>
      <c r="D846" s="22"/>
      <c r="E846" s="22"/>
      <c r="F846" s="22"/>
      <c r="G846" s="22"/>
    </row>
    <row r="847" spans="1:7" ht="12.75">
      <c r="A847" s="22"/>
      <c r="B847" s="22"/>
      <c r="C847" s="22"/>
      <c r="D847" s="22"/>
      <c r="E847" s="22"/>
      <c r="F847" s="22"/>
      <c r="G847" s="22"/>
    </row>
    <row r="848" spans="1:7" ht="12.75">
      <c r="A848" s="22"/>
      <c r="B848" s="22"/>
      <c r="C848" s="22"/>
      <c r="D848" s="22"/>
      <c r="E848" s="22"/>
      <c r="F848" s="22"/>
      <c r="G848" s="22"/>
    </row>
    <row r="849" spans="1:7" ht="12.75">
      <c r="A849" s="22"/>
      <c r="B849" s="22"/>
      <c r="C849" s="22"/>
      <c r="D849" s="22"/>
      <c r="E849" s="22"/>
      <c r="F849" s="22"/>
      <c r="G849" s="22"/>
    </row>
    <row r="850" spans="1:7" ht="12.75">
      <c r="A850" s="22"/>
      <c r="B850" s="22"/>
      <c r="C850" s="22"/>
      <c r="D850" s="22"/>
      <c r="E850" s="22"/>
      <c r="F850" s="22"/>
      <c r="G850" s="22"/>
    </row>
    <row r="851" spans="1:7" ht="12.75">
      <c r="A851" s="22"/>
      <c r="B851" s="22"/>
      <c r="C851" s="22"/>
      <c r="D851" s="22"/>
      <c r="E851" s="22"/>
      <c r="F851" s="22"/>
      <c r="G851" s="22"/>
    </row>
    <row r="852" spans="1:7" ht="12.75">
      <c r="A852" s="22"/>
      <c r="B852" s="22"/>
      <c r="C852" s="22"/>
      <c r="D852" s="22"/>
      <c r="E852" s="22"/>
      <c r="F852" s="22"/>
      <c r="G852" s="22"/>
    </row>
    <row r="853" spans="1:7" ht="12.75">
      <c r="A853" s="22"/>
      <c r="B853" s="22"/>
      <c r="C853" s="22"/>
      <c r="D853" s="22"/>
      <c r="E853" s="22"/>
      <c r="F853" s="22"/>
      <c r="G853" s="22"/>
    </row>
    <row r="854" spans="1:7" ht="12.75">
      <c r="A854" s="22"/>
      <c r="B854" s="22"/>
      <c r="C854" s="22"/>
      <c r="D854" s="22"/>
      <c r="E854" s="22"/>
      <c r="F854" s="22"/>
      <c r="G854" s="22"/>
    </row>
    <row r="855" spans="1:7" ht="12.75">
      <c r="A855" s="22"/>
      <c r="B855" s="22"/>
      <c r="C855" s="22"/>
      <c r="D855" s="22"/>
      <c r="E855" s="22"/>
      <c r="F855" s="22"/>
      <c r="G855" s="22"/>
    </row>
    <row r="856" spans="1:7" ht="12.75">
      <c r="A856" s="22"/>
      <c r="B856" s="22"/>
      <c r="C856" s="22"/>
      <c r="D856" s="22"/>
      <c r="E856" s="22"/>
      <c r="F856" s="22"/>
      <c r="G856" s="22"/>
    </row>
    <row r="857" spans="1:7" ht="12.75">
      <c r="A857" s="22"/>
      <c r="B857" s="22"/>
      <c r="C857" s="22"/>
      <c r="D857" s="22"/>
      <c r="E857" s="22"/>
      <c r="F857" s="22"/>
      <c r="G857" s="22"/>
    </row>
    <row r="858" spans="1:7" ht="12.75">
      <c r="A858" s="22"/>
      <c r="B858" s="22"/>
      <c r="C858" s="22"/>
      <c r="D858" s="22"/>
      <c r="E858" s="22"/>
      <c r="F858" s="22"/>
      <c r="G858" s="22"/>
    </row>
    <row r="859" spans="1:7" ht="12.75">
      <c r="A859" s="22"/>
      <c r="B859" s="22"/>
      <c r="C859" s="22"/>
      <c r="D859" s="22"/>
      <c r="E859" s="22"/>
      <c r="F859" s="22"/>
      <c r="G859" s="22"/>
    </row>
    <row r="860" spans="1:7" ht="12.75">
      <c r="A860" s="22"/>
      <c r="B860" s="22"/>
      <c r="C860" s="22"/>
      <c r="D860" s="22"/>
      <c r="E860" s="22"/>
      <c r="F860" s="22"/>
      <c r="G860" s="22"/>
    </row>
    <row r="861" spans="1:7" ht="12.75">
      <c r="A861" s="22"/>
      <c r="B861" s="22"/>
      <c r="C861" s="22"/>
      <c r="D861" s="22"/>
      <c r="E861" s="22"/>
      <c r="F861" s="22"/>
      <c r="G861" s="22"/>
    </row>
    <row r="862" spans="1:7" ht="12.75">
      <c r="A862" s="22"/>
      <c r="B862" s="22"/>
      <c r="C862" s="22"/>
      <c r="D862" s="22"/>
      <c r="E862" s="22"/>
      <c r="F862" s="22"/>
      <c r="G862" s="22"/>
    </row>
    <row r="863" spans="1:7" ht="12.75">
      <c r="A863" s="22"/>
      <c r="B863" s="22"/>
      <c r="C863" s="22"/>
      <c r="D863" s="22"/>
      <c r="E863" s="22"/>
      <c r="F863" s="22"/>
      <c r="G863" s="22"/>
    </row>
    <row r="864" spans="1:7" ht="12.75">
      <c r="A864" s="22"/>
      <c r="B864" s="22"/>
      <c r="C864" s="22"/>
      <c r="D864" s="22"/>
      <c r="E864" s="22"/>
      <c r="F864" s="22"/>
      <c r="G864" s="22"/>
    </row>
    <row r="865" spans="1:7" ht="12.75">
      <c r="A865" s="22"/>
      <c r="B865" s="22"/>
      <c r="C865" s="22"/>
      <c r="D865" s="22"/>
      <c r="E865" s="22"/>
      <c r="F865" s="22"/>
      <c r="G865" s="22"/>
    </row>
    <row r="866" spans="1:7" ht="12.75">
      <c r="A866" s="22"/>
      <c r="B866" s="22"/>
      <c r="C866" s="22"/>
      <c r="D866" s="22"/>
      <c r="E866" s="22"/>
      <c r="F866" s="22"/>
      <c r="G866" s="22"/>
    </row>
    <row r="867" spans="1:7" ht="12.75">
      <c r="A867" s="22"/>
      <c r="B867" s="22"/>
      <c r="C867" s="22"/>
      <c r="D867" s="22"/>
      <c r="E867" s="22"/>
      <c r="F867" s="22"/>
      <c r="G867" s="22"/>
    </row>
    <row r="868" spans="1:7" ht="12.75">
      <c r="A868" s="22"/>
      <c r="B868" s="22"/>
      <c r="C868" s="22"/>
      <c r="D868" s="22"/>
      <c r="E868" s="22"/>
      <c r="F868" s="22"/>
      <c r="G868" s="22"/>
    </row>
    <row r="869" spans="1:7" ht="12.75">
      <c r="A869" s="22"/>
      <c r="B869" s="22"/>
      <c r="C869" s="22"/>
      <c r="D869" s="22"/>
      <c r="E869" s="22"/>
      <c r="F869" s="22"/>
      <c r="G869" s="22"/>
    </row>
    <row r="870" spans="1:7" ht="12.75">
      <c r="A870" s="22"/>
      <c r="B870" s="22"/>
      <c r="C870" s="22"/>
      <c r="D870" s="22"/>
      <c r="E870" s="22"/>
      <c r="F870" s="22"/>
      <c r="G870" s="22"/>
    </row>
    <row r="871" spans="1:7" ht="12.75">
      <c r="A871" s="22"/>
      <c r="B871" s="22"/>
      <c r="C871" s="22"/>
      <c r="D871" s="22"/>
      <c r="E871" s="22"/>
      <c r="F871" s="22"/>
      <c r="G871" s="22"/>
    </row>
    <row r="872" spans="1:7" ht="12.75">
      <c r="A872" s="22"/>
      <c r="B872" s="22"/>
      <c r="C872" s="22"/>
      <c r="D872" s="22"/>
      <c r="E872" s="22"/>
      <c r="F872" s="22"/>
      <c r="G872" s="22"/>
    </row>
    <row r="873" spans="1:7" ht="12.75">
      <c r="A873" s="22"/>
      <c r="B873" s="22"/>
      <c r="C873" s="22"/>
      <c r="D873" s="22"/>
      <c r="E873" s="22"/>
      <c r="F873" s="22"/>
      <c r="G873" s="22"/>
    </row>
    <row r="874" spans="1:7" ht="12.75">
      <c r="A874" s="22"/>
      <c r="B874" s="22"/>
      <c r="C874" s="22"/>
      <c r="D874" s="22"/>
      <c r="E874" s="22"/>
      <c r="F874" s="22"/>
      <c r="G874" s="22"/>
    </row>
    <row r="875" spans="1:7" ht="12.75">
      <c r="A875" s="22"/>
      <c r="B875" s="22"/>
      <c r="C875" s="22"/>
      <c r="D875" s="22"/>
      <c r="E875" s="22"/>
      <c r="F875" s="22"/>
      <c r="G875" s="22"/>
    </row>
    <row r="876" spans="1:7" ht="12.75">
      <c r="A876" s="22"/>
      <c r="B876" s="22"/>
      <c r="C876" s="22"/>
      <c r="D876" s="22"/>
      <c r="E876" s="22"/>
      <c r="F876" s="22"/>
      <c r="G876" s="22"/>
    </row>
    <row r="877" spans="1:7" ht="12.75">
      <c r="A877" s="22"/>
      <c r="B877" s="22"/>
      <c r="C877" s="22"/>
      <c r="D877" s="22"/>
      <c r="E877" s="22"/>
      <c r="F877" s="22"/>
      <c r="G877" s="22"/>
    </row>
    <row r="878" spans="1:7" ht="12.75">
      <c r="A878" s="22"/>
      <c r="B878" s="22"/>
      <c r="C878" s="22"/>
      <c r="D878" s="22"/>
      <c r="E878" s="22"/>
      <c r="F878" s="22"/>
      <c r="G878" s="22"/>
    </row>
    <row r="879" spans="1:7" ht="12.75">
      <c r="A879" s="22"/>
      <c r="B879" s="22"/>
      <c r="C879" s="22"/>
      <c r="D879" s="22"/>
      <c r="E879" s="22"/>
      <c r="F879" s="22"/>
      <c r="G879" s="22"/>
    </row>
    <row r="880" spans="1:7" ht="12.75">
      <c r="A880" s="22"/>
      <c r="B880" s="22"/>
      <c r="C880" s="22"/>
      <c r="D880" s="22"/>
      <c r="E880" s="22"/>
      <c r="F880" s="22"/>
      <c r="G880" s="22"/>
    </row>
    <row r="881" spans="1:7" ht="12.75">
      <c r="A881" s="22"/>
      <c r="B881" s="22"/>
      <c r="C881" s="22"/>
      <c r="D881" s="22"/>
      <c r="E881" s="22"/>
      <c r="F881" s="22"/>
      <c r="G881" s="22"/>
    </row>
    <row r="882" spans="1:7" ht="12.75">
      <c r="A882" s="22"/>
      <c r="B882" s="22"/>
      <c r="C882" s="22"/>
      <c r="D882" s="22"/>
      <c r="E882" s="22"/>
      <c r="F882" s="22"/>
      <c r="G882" s="22"/>
    </row>
    <row r="883" spans="1:7" ht="12.75">
      <c r="A883" s="22"/>
      <c r="B883" s="22"/>
      <c r="C883" s="22"/>
      <c r="D883" s="22"/>
      <c r="E883" s="22"/>
      <c r="F883" s="22"/>
      <c r="G883" s="22"/>
    </row>
    <row r="884" spans="1:7" ht="12.75">
      <c r="A884" s="22"/>
      <c r="B884" s="22"/>
      <c r="C884" s="22"/>
      <c r="D884" s="22"/>
      <c r="E884" s="22"/>
      <c r="F884" s="22"/>
      <c r="G884" s="22"/>
    </row>
    <row r="885" spans="1:7" ht="12.75">
      <c r="A885" s="22"/>
      <c r="B885" s="22"/>
      <c r="C885" s="22"/>
      <c r="D885" s="22"/>
      <c r="E885" s="22"/>
      <c r="F885" s="22"/>
      <c r="G885" s="22"/>
    </row>
    <row r="886" spans="1:7" ht="12.75">
      <c r="A886" s="22"/>
      <c r="B886" s="22"/>
      <c r="C886" s="22"/>
      <c r="D886" s="22"/>
      <c r="E886" s="22"/>
      <c r="F886" s="22"/>
      <c r="G886" s="22"/>
    </row>
    <row r="887" spans="1:7" ht="12.75">
      <c r="A887" s="22"/>
      <c r="B887" s="22"/>
      <c r="C887" s="22"/>
      <c r="D887" s="22"/>
      <c r="E887" s="22"/>
      <c r="F887" s="22"/>
      <c r="G887" s="22"/>
    </row>
    <row r="888" spans="1:7" ht="12.75">
      <c r="A888" s="22"/>
      <c r="B888" s="22"/>
      <c r="C888" s="22"/>
      <c r="D888" s="22"/>
      <c r="E888" s="22"/>
      <c r="F888" s="22"/>
      <c r="G888" s="22"/>
    </row>
    <row r="889" spans="1:7" ht="12.75">
      <c r="A889" s="22"/>
      <c r="B889" s="22"/>
      <c r="C889" s="22"/>
      <c r="D889" s="22"/>
      <c r="E889" s="22"/>
      <c r="F889" s="22"/>
      <c r="G889" s="22"/>
    </row>
    <row r="890" spans="1:7" ht="12.75">
      <c r="A890" s="22"/>
      <c r="B890" s="22"/>
      <c r="C890" s="22"/>
      <c r="D890" s="22"/>
      <c r="E890" s="22"/>
      <c r="F890" s="22"/>
      <c r="G890" s="22"/>
    </row>
    <row r="891" spans="1:7" ht="12.75">
      <c r="A891" s="22"/>
      <c r="B891" s="22"/>
      <c r="C891" s="22"/>
      <c r="D891" s="22"/>
      <c r="E891" s="22"/>
      <c r="F891" s="22"/>
      <c r="G891" s="22"/>
    </row>
    <row r="892" spans="1:7" ht="12.75">
      <c r="A892" s="22"/>
      <c r="B892" s="22"/>
      <c r="C892" s="22"/>
      <c r="D892" s="22"/>
      <c r="E892" s="22"/>
      <c r="F892" s="22"/>
      <c r="G892" s="22"/>
    </row>
    <row r="893" spans="1:7" ht="12.75">
      <c r="A893" s="22"/>
      <c r="B893" s="22"/>
      <c r="C893" s="22"/>
      <c r="D893" s="22"/>
      <c r="E893" s="22"/>
      <c r="F893" s="22"/>
      <c r="G893" s="22"/>
    </row>
    <row r="894" spans="1:7" ht="12.75">
      <c r="A894" s="22"/>
      <c r="B894" s="22"/>
      <c r="C894" s="22"/>
      <c r="D894" s="22"/>
      <c r="E894" s="22"/>
      <c r="F894" s="22"/>
      <c r="G894" s="22"/>
    </row>
    <row r="895" spans="1:7" ht="12.75">
      <c r="A895" s="22"/>
      <c r="B895" s="22"/>
      <c r="C895" s="22"/>
      <c r="D895" s="22"/>
      <c r="E895" s="22"/>
      <c r="F895" s="22"/>
      <c r="G895" s="22"/>
    </row>
    <row r="896" spans="1:7" ht="12.75">
      <c r="A896" s="22"/>
      <c r="B896" s="22"/>
      <c r="C896" s="22"/>
      <c r="D896" s="22"/>
      <c r="E896" s="22"/>
      <c r="F896" s="22"/>
      <c r="G896" s="22"/>
    </row>
    <row r="897" spans="1:7" ht="12.75">
      <c r="A897" s="22"/>
      <c r="B897" s="22"/>
      <c r="C897" s="22"/>
      <c r="D897" s="22"/>
      <c r="E897" s="22"/>
      <c r="F897" s="22"/>
      <c r="G897" s="22"/>
    </row>
    <row r="898" spans="1:7" ht="12.75">
      <c r="A898" s="22"/>
      <c r="B898" s="22"/>
      <c r="C898" s="22"/>
      <c r="D898" s="22"/>
      <c r="E898" s="22"/>
      <c r="F898" s="22"/>
      <c r="G898" s="22"/>
    </row>
    <row r="899" spans="1:7" ht="12.75">
      <c r="A899" s="22"/>
      <c r="B899" s="22"/>
      <c r="C899" s="22"/>
      <c r="D899" s="22"/>
      <c r="E899" s="22"/>
      <c r="F899" s="22"/>
      <c r="G899" s="22"/>
    </row>
    <row r="900" spans="1:7" ht="12.75">
      <c r="A900" s="22"/>
      <c r="B900" s="22"/>
      <c r="C900" s="22"/>
      <c r="D900" s="22"/>
      <c r="E900" s="22"/>
      <c r="F900" s="22"/>
      <c r="G900" s="22"/>
    </row>
    <row r="901" spans="1:7" ht="12.75">
      <c r="A901" s="22"/>
      <c r="B901" s="22"/>
      <c r="C901" s="22"/>
      <c r="D901" s="22"/>
      <c r="E901" s="22"/>
      <c r="F901" s="22"/>
      <c r="G901" s="22"/>
    </row>
    <row r="902" spans="1:7" ht="12.75">
      <c r="A902" s="22"/>
      <c r="B902" s="22"/>
      <c r="C902" s="22"/>
      <c r="D902" s="22"/>
      <c r="E902" s="22"/>
      <c r="F902" s="22"/>
      <c r="G902" s="22"/>
    </row>
    <row r="903" spans="1:7" ht="12.75">
      <c r="A903" s="22"/>
      <c r="B903" s="22"/>
      <c r="C903" s="22"/>
      <c r="D903" s="22"/>
      <c r="E903" s="22"/>
      <c r="F903" s="22"/>
      <c r="G903" s="22"/>
    </row>
    <row r="904" spans="1:7" ht="12.75">
      <c r="A904" s="22"/>
      <c r="B904" s="22"/>
      <c r="C904" s="22"/>
      <c r="D904" s="22"/>
      <c r="E904" s="22"/>
      <c r="F904" s="22"/>
      <c r="G904" s="22"/>
    </row>
    <row r="905" spans="1:7" ht="12.75">
      <c r="A905" s="22"/>
      <c r="B905" s="22"/>
      <c r="C905" s="22"/>
      <c r="D905" s="22"/>
      <c r="E905" s="22"/>
      <c r="F905" s="22"/>
      <c r="G905" s="22"/>
    </row>
    <row r="906" spans="1:7" ht="12.75">
      <c r="A906" s="22"/>
      <c r="B906" s="22"/>
      <c r="C906" s="22"/>
      <c r="D906" s="22"/>
      <c r="E906" s="22"/>
      <c r="F906" s="22"/>
      <c r="G906" s="22"/>
    </row>
    <row r="907" spans="1:7" ht="12.75">
      <c r="A907" s="22"/>
      <c r="B907" s="22"/>
      <c r="C907" s="22"/>
      <c r="D907" s="22"/>
      <c r="E907" s="22"/>
      <c r="F907" s="22"/>
      <c r="G907" s="22"/>
    </row>
    <row r="908" spans="1:7" ht="12.75">
      <c r="A908" s="22"/>
      <c r="B908" s="22"/>
      <c r="C908" s="22"/>
      <c r="D908" s="22"/>
      <c r="E908" s="22"/>
      <c r="F908" s="22"/>
      <c r="G908" s="22"/>
    </row>
    <row r="909" spans="1:7" ht="12.75">
      <c r="A909" s="22"/>
      <c r="B909" s="22"/>
      <c r="C909" s="22"/>
      <c r="D909" s="22"/>
      <c r="E909" s="22"/>
      <c r="F909" s="22"/>
      <c r="G909" s="22"/>
    </row>
    <row r="910" spans="1:7" ht="12.75">
      <c r="A910" s="22"/>
      <c r="B910" s="22"/>
      <c r="C910" s="22"/>
      <c r="D910" s="22"/>
      <c r="E910" s="22"/>
      <c r="F910" s="22"/>
      <c r="G910" s="22"/>
    </row>
    <row r="911" spans="1:7" ht="12.75">
      <c r="A911" s="22"/>
      <c r="B911" s="22"/>
      <c r="C911" s="22"/>
      <c r="D911" s="22"/>
      <c r="E911" s="22"/>
      <c r="F911" s="22"/>
      <c r="G911" s="22"/>
    </row>
    <row r="912" spans="1:7" ht="12.75">
      <c r="A912" s="22"/>
      <c r="B912" s="22"/>
      <c r="C912" s="22"/>
      <c r="D912" s="22"/>
      <c r="E912" s="22"/>
      <c r="F912" s="22"/>
      <c r="G912" s="22"/>
    </row>
    <row r="913" spans="1:7" ht="12.75">
      <c r="A913" s="22"/>
      <c r="B913" s="22"/>
      <c r="C913" s="22"/>
      <c r="D913" s="22"/>
      <c r="E913" s="22"/>
      <c r="F913" s="22"/>
      <c r="G913" s="22"/>
    </row>
    <row r="914" spans="1:7" ht="12.75">
      <c r="A914" s="22"/>
      <c r="B914" s="22"/>
      <c r="C914" s="22"/>
      <c r="D914" s="22"/>
      <c r="E914" s="22"/>
      <c r="F914" s="22"/>
      <c r="G914" s="22"/>
    </row>
    <row r="915" spans="1:7" ht="12.75">
      <c r="A915" s="22"/>
      <c r="B915" s="22"/>
      <c r="C915" s="22"/>
      <c r="D915" s="22"/>
      <c r="E915" s="22"/>
      <c r="F915" s="22"/>
      <c r="G915" s="22"/>
    </row>
    <row r="916" spans="1:7" ht="12.75">
      <c r="A916" s="22"/>
      <c r="B916" s="22"/>
      <c r="C916" s="22"/>
      <c r="D916" s="22"/>
      <c r="E916" s="22"/>
      <c r="F916" s="22"/>
      <c r="G916" s="22"/>
    </row>
    <row r="917" spans="1:7" ht="12.75">
      <c r="A917" s="22"/>
      <c r="B917" s="22"/>
      <c r="C917" s="22"/>
      <c r="D917" s="22"/>
      <c r="E917" s="22"/>
      <c r="F917" s="22"/>
      <c r="G917" s="22"/>
    </row>
    <row r="918" spans="1:7" ht="12.75">
      <c r="A918" s="22"/>
      <c r="B918" s="22"/>
      <c r="C918" s="22"/>
      <c r="D918" s="22"/>
      <c r="E918" s="22"/>
      <c r="F918" s="22"/>
      <c r="G918" s="22"/>
    </row>
    <row r="919" spans="1:7" ht="12.75">
      <c r="A919" s="22"/>
      <c r="B919" s="22"/>
      <c r="C919" s="22"/>
      <c r="D919" s="22"/>
      <c r="E919" s="22"/>
      <c r="F919" s="22"/>
      <c r="G919" s="22"/>
    </row>
    <row r="920" spans="1:7" ht="12.75">
      <c r="A920" s="22"/>
      <c r="B920" s="22"/>
      <c r="C920" s="22"/>
      <c r="D920" s="22"/>
      <c r="E920" s="22"/>
      <c r="F920" s="22"/>
      <c r="G920" s="22"/>
    </row>
    <row r="921" spans="1:7" ht="12.75">
      <c r="A921" s="22"/>
      <c r="B921" s="22"/>
      <c r="C921" s="22"/>
      <c r="D921" s="22"/>
      <c r="E921" s="22"/>
      <c r="F921" s="22"/>
      <c r="G921" s="22"/>
    </row>
    <row r="922" spans="1:7" ht="12.75">
      <c r="A922" s="22"/>
      <c r="B922" s="22"/>
      <c r="C922" s="22"/>
      <c r="D922" s="22"/>
      <c r="E922" s="22"/>
      <c r="F922" s="22"/>
      <c r="G922" s="22"/>
    </row>
    <row r="923" spans="1:7" ht="12.75">
      <c r="A923" s="22"/>
      <c r="B923" s="22"/>
      <c r="C923" s="22"/>
      <c r="D923" s="22"/>
      <c r="E923" s="22"/>
      <c r="F923" s="22"/>
      <c r="G923" s="22"/>
    </row>
    <row r="924" spans="1:7" ht="12.75">
      <c r="A924" s="22"/>
      <c r="B924" s="22"/>
      <c r="C924" s="22"/>
      <c r="D924" s="22"/>
      <c r="E924" s="22"/>
      <c r="F924" s="22"/>
      <c r="G924" s="22"/>
    </row>
    <row r="925" spans="1:7" ht="12.75">
      <c r="A925" s="22"/>
      <c r="B925" s="22"/>
      <c r="C925" s="22"/>
      <c r="D925" s="22"/>
      <c r="E925" s="22"/>
      <c r="F925" s="22"/>
      <c r="G925" s="22"/>
    </row>
    <row r="926" spans="1:7" ht="12.75">
      <c r="A926" s="22"/>
      <c r="B926" s="22"/>
      <c r="C926" s="22"/>
      <c r="D926" s="22"/>
      <c r="E926" s="22"/>
      <c r="F926" s="22"/>
      <c r="G926" s="22"/>
    </row>
    <row r="927" spans="1:7" ht="12.75">
      <c r="A927" s="22"/>
      <c r="B927" s="22"/>
      <c r="C927" s="22"/>
      <c r="D927" s="22"/>
      <c r="E927" s="22"/>
      <c r="F927" s="22"/>
      <c r="G927" s="22"/>
    </row>
    <row r="928" spans="1:7" ht="12.75">
      <c r="A928" s="22"/>
      <c r="B928" s="22"/>
      <c r="C928" s="22"/>
      <c r="D928" s="22"/>
      <c r="E928" s="22"/>
      <c r="F928" s="22"/>
      <c r="G928" s="22"/>
    </row>
    <row r="929" spans="1:7" ht="12.75">
      <c r="A929" s="22"/>
      <c r="B929" s="22"/>
      <c r="C929" s="22"/>
      <c r="D929" s="22"/>
      <c r="E929" s="22"/>
      <c r="F929" s="22"/>
      <c r="G929" s="22"/>
    </row>
    <row r="930" spans="1:7" ht="12.75">
      <c r="A930" s="22"/>
      <c r="B930" s="22"/>
      <c r="C930" s="22"/>
      <c r="D930" s="22"/>
      <c r="E930" s="22"/>
      <c r="F930" s="22"/>
      <c r="G930" s="22"/>
    </row>
    <row r="931" spans="1:7" ht="12.75">
      <c r="A931" s="22"/>
      <c r="B931" s="22"/>
      <c r="C931" s="22"/>
      <c r="D931" s="22"/>
      <c r="E931" s="22"/>
      <c r="F931" s="22"/>
      <c r="G931" s="22"/>
    </row>
    <row r="932" spans="1:7" ht="12.75">
      <c r="A932" s="22"/>
      <c r="B932" s="22"/>
      <c r="C932" s="22"/>
      <c r="D932" s="22"/>
      <c r="E932" s="22"/>
      <c r="F932" s="22"/>
      <c r="G932" s="22"/>
    </row>
    <row r="933" spans="1:7" ht="12.75">
      <c r="A933" s="22"/>
      <c r="B933" s="22"/>
      <c r="C933" s="22"/>
      <c r="D933" s="22"/>
      <c r="E933" s="22"/>
      <c r="F933" s="22"/>
      <c r="G933" s="22"/>
    </row>
    <row r="934" spans="1:7" ht="12.75">
      <c r="A934" s="22"/>
      <c r="B934" s="22"/>
      <c r="C934" s="22"/>
      <c r="D934" s="22"/>
      <c r="E934" s="22"/>
      <c r="F934" s="22"/>
      <c r="G934" s="22"/>
    </row>
    <row r="935" spans="1:7" ht="12.75">
      <c r="A935" s="22"/>
      <c r="B935" s="22"/>
      <c r="C935" s="22"/>
      <c r="D935" s="22"/>
      <c r="E935" s="22"/>
      <c r="F935" s="22"/>
      <c r="G935" s="22"/>
    </row>
    <row r="936" spans="1:7" ht="12.75">
      <c r="A936" s="22"/>
      <c r="B936" s="22"/>
      <c r="C936" s="22"/>
      <c r="D936" s="22"/>
      <c r="E936" s="22"/>
      <c r="F936" s="22"/>
      <c r="G936" s="22"/>
    </row>
    <row r="937" spans="1:7" ht="12.75">
      <c r="A937" s="22"/>
      <c r="B937" s="22"/>
      <c r="C937" s="22"/>
      <c r="D937" s="22"/>
      <c r="E937" s="22"/>
      <c r="F937" s="22"/>
      <c r="G937" s="22"/>
    </row>
    <row r="938" spans="1:7" ht="12.75">
      <c r="A938" s="22"/>
      <c r="B938" s="22"/>
      <c r="C938" s="22"/>
      <c r="D938" s="22"/>
      <c r="E938" s="22"/>
      <c r="F938" s="22"/>
      <c r="G938" s="22"/>
    </row>
    <row r="939" spans="1:7" ht="12.75">
      <c r="A939" s="22"/>
      <c r="B939" s="22"/>
      <c r="C939" s="22"/>
      <c r="D939" s="22"/>
      <c r="E939" s="22"/>
      <c r="F939" s="22"/>
      <c r="G939" s="22"/>
    </row>
    <row r="940" spans="1:7" ht="12.75">
      <c r="A940" s="22"/>
      <c r="B940" s="22"/>
      <c r="C940" s="22"/>
      <c r="D940" s="22"/>
      <c r="E940" s="22"/>
      <c r="F940" s="22"/>
      <c r="G940" s="22"/>
    </row>
    <row r="941" spans="1:7" ht="12.75">
      <c r="A941" s="22"/>
      <c r="B941" s="22"/>
      <c r="C941" s="22"/>
      <c r="D941" s="22"/>
      <c r="E941" s="22"/>
      <c r="F941" s="22"/>
      <c r="G941" s="22"/>
    </row>
    <row r="942" spans="1:7" ht="12.75">
      <c r="A942" s="22"/>
      <c r="B942" s="22"/>
      <c r="C942" s="22"/>
      <c r="D942" s="22"/>
      <c r="E942" s="22"/>
      <c r="F942" s="22"/>
      <c r="G942" s="22"/>
    </row>
    <row r="943" spans="1:7" ht="12.75">
      <c r="A943" s="22"/>
      <c r="B943" s="22"/>
      <c r="C943" s="22"/>
      <c r="D943" s="22"/>
      <c r="E943" s="22"/>
      <c r="F943" s="22"/>
      <c r="G943" s="22"/>
    </row>
    <row r="944" spans="1:7" ht="12.75">
      <c r="A944" s="22"/>
      <c r="B944" s="22"/>
      <c r="C944" s="22"/>
      <c r="D944" s="22"/>
      <c r="E944" s="22"/>
      <c r="F944" s="22"/>
      <c r="G944" s="22"/>
    </row>
    <row r="945" spans="1:7" ht="12.75">
      <c r="A945" s="22"/>
      <c r="B945" s="22"/>
      <c r="C945" s="22"/>
      <c r="D945" s="22"/>
      <c r="E945" s="22"/>
      <c r="F945" s="22"/>
      <c r="G945" s="22"/>
    </row>
    <row r="946" spans="1:7" ht="12.75">
      <c r="A946" s="22"/>
      <c r="B946" s="22"/>
      <c r="C946" s="22"/>
      <c r="D946" s="22"/>
      <c r="E946" s="22"/>
      <c r="F946" s="22"/>
      <c r="G946" s="22"/>
    </row>
    <row r="947" spans="1:7" ht="12.75">
      <c r="A947" s="22"/>
      <c r="B947" s="22"/>
      <c r="C947" s="22"/>
      <c r="D947" s="22"/>
      <c r="E947" s="22"/>
      <c r="F947" s="22"/>
      <c r="G947" s="22"/>
    </row>
    <row r="948" spans="1:7" ht="12.75">
      <c r="A948" s="22"/>
      <c r="B948" s="22"/>
      <c r="C948" s="22"/>
      <c r="D948" s="22"/>
      <c r="E948" s="22"/>
      <c r="F948" s="22"/>
      <c r="G948" s="22"/>
    </row>
    <row r="949" spans="1:7" ht="12.75">
      <c r="A949" s="22"/>
      <c r="B949" s="22"/>
      <c r="C949" s="22"/>
      <c r="D949" s="22"/>
      <c r="E949" s="22"/>
      <c r="F949" s="22"/>
      <c r="G949" s="22"/>
    </row>
    <row r="950" spans="1:7" ht="12.75">
      <c r="A950" s="22"/>
      <c r="B950" s="22"/>
      <c r="C950" s="22"/>
      <c r="D950" s="22"/>
      <c r="E950" s="22"/>
      <c r="F950" s="22"/>
      <c r="G950" s="22"/>
    </row>
    <row r="951" spans="1:7" ht="12.75">
      <c r="A951" s="22"/>
      <c r="B951" s="22"/>
      <c r="C951" s="22"/>
      <c r="D951" s="22"/>
      <c r="E951" s="22"/>
      <c r="F951" s="22"/>
      <c r="G951" s="22"/>
    </row>
    <row r="952" spans="1:7" ht="12.75">
      <c r="A952" s="22"/>
      <c r="B952" s="22"/>
      <c r="C952" s="22"/>
      <c r="D952" s="22"/>
      <c r="E952" s="22"/>
      <c r="F952" s="22"/>
      <c r="G952" s="22"/>
    </row>
    <row r="953" spans="1:7" ht="12.75">
      <c r="A953" s="22"/>
      <c r="B953" s="22"/>
      <c r="C953" s="22"/>
      <c r="D953" s="22"/>
      <c r="E953" s="22"/>
      <c r="F953" s="22"/>
      <c r="G953" s="22"/>
    </row>
    <row r="954" spans="1:7" ht="12.75">
      <c r="A954" s="22"/>
      <c r="B954" s="22"/>
      <c r="C954" s="22"/>
      <c r="D954" s="22"/>
      <c r="E954" s="22"/>
      <c r="F954" s="22"/>
      <c r="G954" s="22"/>
    </row>
    <row r="955" spans="1:7" ht="12.75">
      <c r="A955" s="22"/>
      <c r="B955" s="22"/>
      <c r="C955" s="22"/>
      <c r="D955" s="22"/>
      <c r="E955" s="22"/>
      <c r="F955" s="22"/>
      <c r="G955" s="22"/>
    </row>
    <row r="956" spans="1:7" ht="12.75">
      <c r="A956" s="22"/>
      <c r="B956" s="22"/>
      <c r="C956" s="22"/>
      <c r="D956" s="22"/>
      <c r="E956" s="22"/>
      <c r="F956" s="22"/>
      <c r="G956" s="22"/>
    </row>
    <row r="957" spans="1:7" ht="12.75">
      <c r="A957" s="22"/>
      <c r="B957" s="22"/>
      <c r="C957" s="22"/>
      <c r="D957" s="22"/>
      <c r="E957" s="22"/>
      <c r="F957" s="22"/>
      <c r="G957" s="22"/>
    </row>
    <row r="958" spans="1:7" ht="12.75">
      <c r="A958" s="22"/>
      <c r="B958" s="22"/>
      <c r="C958" s="22"/>
      <c r="D958" s="22"/>
      <c r="E958" s="22"/>
      <c r="F958" s="22"/>
      <c r="G958" s="22"/>
    </row>
    <row r="959" spans="1:7" ht="12.75">
      <c r="A959" s="22"/>
      <c r="B959" s="22"/>
      <c r="C959" s="22"/>
      <c r="D959" s="22"/>
      <c r="E959" s="22"/>
      <c r="F959" s="22"/>
      <c r="G959" s="22"/>
    </row>
    <row r="960" spans="1:7" ht="12.75">
      <c r="A960" s="22"/>
      <c r="B960" s="22"/>
      <c r="C960" s="22"/>
      <c r="D960" s="22"/>
      <c r="E960" s="22"/>
      <c r="F960" s="22"/>
      <c r="G960" s="22"/>
    </row>
    <row r="961" spans="1:7" ht="12.75">
      <c r="A961" s="22"/>
      <c r="B961" s="22"/>
      <c r="C961" s="22"/>
      <c r="D961" s="22"/>
      <c r="E961" s="22"/>
      <c r="F961" s="22"/>
      <c r="G961" s="22"/>
    </row>
    <row r="962" spans="1:7" ht="12.75">
      <c r="A962" s="22"/>
      <c r="B962" s="22"/>
      <c r="C962" s="22"/>
      <c r="D962" s="22"/>
      <c r="E962" s="22"/>
      <c r="F962" s="22"/>
      <c r="G962" s="22"/>
    </row>
    <row r="963" spans="1:7" ht="12.75">
      <c r="A963" s="22"/>
      <c r="B963" s="22"/>
      <c r="C963" s="22"/>
      <c r="D963" s="22"/>
      <c r="E963" s="22"/>
      <c r="F963" s="22"/>
      <c r="G963" s="22"/>
    </row>
    <row r="964" spans="1:7" ht="12.75">
      <c r="A964" s="22"/>
      <c r="B964" s="22"/>
      <c r="C964" s="22"/>
      <c r="D964" s="22"/>
      <c r="E964" s="22"/>
      <c r="F964" s="22"/>
      <c r="G964" s="22"/>
    </row>
    <row r="965" spans="1:7" ht="12.75">
      <c r="A965" s="22"/>
      <c r="B965" s="22"/>
      <c r="C965" s="22"/>
      <c r="D965" s="22"/>
      <c r="E965" s="22"/>
      <c r="F965" s="22"/>
      <c r="G965" s="22"/>
    </row>
    <row r="966" spans="1:7" ht="12.75">
      <c r="A966" s="22"/>
      <c r="B966" s="22"/>
      <c r="C966" s="22"/>
      <c r="D966" s="22"/>
      <c r="E966" s="22"/>
      <c r="F966" s="22"/>
      <c r="G966" s="22"/>
    </row>
    <row r="967" spans="1:7" ht="12.75">
      <c r="A967" s="22"/>
      <c r="B967" s="22"/>
      <c r="C967" s="22"/>
      <c r="D967" s="22"/>
      <c r="E967" s="22"/>
      <c r="F967" s="22"/>
      <c r="G967" s="22"/>
    </row>
    <row r="968" spans="1:7" ht="12.75">
      <c r="A968" s="22"/>
      <c r="B968" s="22"/>
      <c r="C968" s="22"/>
      <c r="D968" s="22"/>
      <c r="E968" s="22"/>
      <c r="F968" s="22"/>
      <c r="G968" s="22"/>
    </row>
    <row r="969" spans="1:7" ht="12.75">
      <c r="A969" s="22"/>
      <c r="B969" s="22"/>
      <c r="C969" s="22"/>
      <c r="D969" s="22"/>
      <c r="E969" s="22"/>
      <c r="F969" s="22"/>
      <c r="G969" s="22"/>
    </row>
    <row r="970" spans="1:7" ht="12.75">
      <c r="A970" s="22"/>
      <c r="B970" s="22"/>
      <c r="C970" s="22"/>
      <c r="D970" s="22"/>
      <c r="E970" s="22"/>
      <c r="F970" s="22"/>
      <c r="G970" s="22"/>
    </row>
    <row r="971" spans="1:7" ht="12.75">
      <c r="A971" s="22"/>
      <c r="B971" s="22"/>
      <c r="C971" s="22"/>
      <c r="D971" s="22"/>
      <c r="E971" s="22"/>
      <c r="F971" s="22"/>
      <c r="G971" s="22"/>
    </row>
    <row r="972" spans="1:7" ht="12.75">
      <c r="A972" s="22"/>
      <c r="B972" s="22"/>
      <c r="C972" s="22"/>
      <c r="D972" s="22"/>
      <c r="E972" s="22"/>
      <c r="F972" s="22"/>
      <c r="G972" s="22"/>
    </row>
    <row r="973" spans="1:7" ht="12.75">
      <c r="A973" s="22"/>
      <c r="B973" s="22"/>
      <c r="C973" s="22"/>
      <c r="D973" s="22"/>
      <c r="E973" s="22"/>
      <c r="F973" s="22"/>
      <c r="G973" s="22"/>
    </row>
    <row r="974" spans="1:7" ht="12.75">
      <c r="A974" s="22"/>
      <c r="B974" s="22"/>
      <c r="C974" s="22"/>
      <c r="D974" s="22"/>
      <c r="E974" s="22"/>
      <c r="F974" s="22"/>
      <c r="G974" s="22"/>
    </row>
    <row r="975" spans="1:7" ht="12.75">
      <c r="A975" s="22"/>
      <c r="B975" s="22"/>
      <c r="C975" s="22"/>
      <c r="D975" s="22"/>
      <c r="E975" s="22"/>
      <c r="F975" s="22"/>
      <c r="G975" s="22"/>
    </row>
    <row r="976" spans="1:7" ht="12.75">
      <c r="A976" s="22"/>
      <c r="B976" s="22"/>
      <c r="C976" s="22"/>
      <c r="D976" s="22"/>
      <c r="E976" s="22"/>
      <c r="F976" s="22"/>
      <c r="G976" s="22"/>
    </row>
    <row r="977" spans="1:7" ht="12.75">
      <c r="A977" s="22"/>
      <c r="B977" s="22"/>
      <c r="C977" s="22"/>
      <c r="D977" s="22"/>
      <c r="E977" s="22"/>
      <c r="F977" s="22"/>
      <c r="G977" s="22"/>
    </row>
    <row r="978" spans="1:7" ht="12.75">
      <c r="A978" s="22"/>
      <c r="B978" s="22"/>
      <c r="C978" s="22"/>
      <c r="D978" s="22"/>
      <c r="E978" s="22"/>
      <c r="F978" s="22"/>
      <c r="G978" s="22"/>
    </row>
    <row r="979" spans="1:7" ht="12.75">
      <c r="A979" s="22"/>
      <c r="B979" s="22"/>
      <c r="C979" s="22"/>
      <c r="D979" s="22"/>
      <c r="E979" s="22"/>
      <c r="F979" s="22"/>
      <c r="G979" s="22"/>
    </row>
    <row r="980" spans="1:7" ht="12.75">
      <c r="A980" s="22"/>
      <c r="B980" s="22"/>
      <c r="C980" s="22"/>
      <c r="D980" s="22"/>
      <c r="E980" s="22"/>
      <c r="F980" s="22"/>
      <c r="G980" s="22"/>
    </row>
    <row r="981" spans="1:7" ht="12.75">
      <c r="A981" s="22"/>
      <c r="B981" s="22"/>
      <c r="C981" s="22"/>
      <c r="D981" s="22"/>
      <c r="E981" s="22"/>
      <c r="F981" s="22"/>
      <c r="G981" s="22"/>
    </row>
    <row r="982" spans="1:7" ht="12.75">
      <c r="A982" s="22"/>
      <c r="B982" s="22"/>
      <c r="C982" s="22"/>
      <c r="D982" s="22"/>
      <c r="E982" s="22"/>
      <c r="F982" s="22"/>
      <c r="G982" s="22"/>
    </row>
    <row r="983" spans="1:7" ht="12.75">
      <c r="A983" s="22"/>
      <c r="B983" s="22"/>
      <c r="C983" s="22"/>
      <c r="D983" s="22"/>
      <c r="E983" s="22"/>
      <c r="F983" s="22"/>
      <c r="G983" s="22"/>
    </row>
    <row r="984" spans="1:7" ht="12.75">
      <c r="A984" s="22"/>
      <c r="B984" s="22"/>
      <c r="C984" s="22"/>
      <c r="D984" s="22"/>
      <c r="E984" s="22"/>
      <c r="F984" s="22"/>
      <c r="G984" s="22"/>
    </row>
    <row r="985" spans="1:7" ht="12.75">
      <c r="A985" s="22"/>
      <c r="B985" s="22"/>
      <c r="C985" s="22"/>
      <c r="D985" s="22"/>
      <c r="E985" s="22"/>
      <c r="F985" s="22"/>
      <c r="G985" s="22"/>
    </row>
    <row r="986" spans="1:7" ht="12.75">
      <c r="A986" s="22"/>
      <c r="B986" s="22"/>
      <c r="C986" s="22"/>
      <c r="D986" s="22"/>
      <c r="E986" s="22"/>
      <c r="F986" s="22"/>
      <c r="G986" s="22"/>
    </row>
    <row r="987" spans="1:7" ht="12.75">
      <c r="A987" s="22"/>
      <c r="B987" s="22"/>
      <c r="C987" s="22"/>
      <c r="D987" s="22"/>
      <c r="E987" s="22"/>
      <c r="F987" s="22"/>
      <c r="G987" s="22"/>
    </row>
    <row r="988" spans="1:7" ht="12.75">
      <c r="A988" s="22"/>
      <c r="B988" s="22"/>
      <c r="C988" s="22"/>
      <c r="D988" s="22"/>
      <c r="E988" s="22"/>
      <c r="F988" s="22"/>
      <c r="G988" s="22"/>
    </row>
    <row r="989" spans="1:7" ht="12.75">
      <c r="A989" s="22"/>
      <c r="B989" s="22"/>
      <c r="C989" s="22"/>
      <c r="D989" s="22"/>
      <c r="E989" s="22"/>
      <c r="F989" s="22"/>
      <c r="G989" s="22"/>
    </row>
    <row r="990" spans="1:7" ht="12.75">
      <c r="A990" s="22"/>
      <c r="B990" s="22"/>
      <c r="C990" s="22"/>
      <c r="D990" s="22"/>
      <c r="E990" s="22"/>
      <c r="F990" s="22"/>
      <c r="G990" s="22"/>
    </row>
    <row r="991" spans="1:7" ht="12.75">
      <c r="A991" s="22"/>
      <c r="B991" s="22"/>
      <c r="C991" s="22"/>
      <c r="D991" s="22"/>
      <c r="E991" s="22"/>
      <c r="F991" s="22"/>
      <c r="G991" s="22"/>
    </row>
    <row r="992" spans="1:7" ht="12.75">
      <c r="A992" s="22"/>
      <c r="B992" s="22"/>
      <c r="C992" s="22"/>
      <c r="D992" s="22"/>
      <c r="E992" s="22"/>
      <c r="F992" s="22"/>
      <c r="G992" s="22"/>
    </row>
    <row r="993" spans="1:7" ht="12.75">
      <c r="A993" s="22"/>
      <c r="B993" s="22"/>
      <c r="C993" s="22"/>
      <c r="D993" s="22"/>
      <c r="E993" s="22"/>
      <c r="F993" s="22"/>
      <c r="G993" s="22"/>
    </row>
    <row r="994" spans="1:7" ht="12.75">
      <c r="A994" s="22"/>
      <c r="B994" s="22"/>
      <c r="C994" s="22"/>
      <c r="D994" s="22"/>
      <c r="E994" s="22"/>
      <c r="F994" s="22"/>
      <c r="G994" s="22"/>
    </row>
    <row r="995" spans="1:7" ht="12.75">
      <c r="A995" s="22"/>
      <c r="B995" s="22"/>
      <c r="C995" s="22"/>
      <c r="D995" s="22"/>
      <c r="E995" s="22"/>
      <c r="F995" s="22"/>
      <c r="G995" s="22"/>
    </row>
    <row r="996" spans="1:7" ht="12.75">
      <c r="A996" s="22"/>
      <c r="B996" s="22"/>
      <c r="C996" s="22"/>
      <c r="D996" s="22"/>
      <c r="E996" s="22"/>
      <c r="F996" s="22"/>
      <c r="G996" s="22"/>
    </row>
    <row r="997" spans="1:7" ht="12.75">
      <c r="A997" s="22"/>
      <c r="B997" s="22"/>
      <c r="C997" s="22"/>
      <c r="D997" s="22"/>
      <c r="E997" s="22"/>
      <c r="F997" s="22"/>
      <c r="G997" s="22"/>
    </row>
    <row r="998" spans="1:7" ht="12.75">
      <c r="A998" s="22"/>
      <c r="B998" s="22"/>
      <c r="C998" s="22"/>
      <c r="D998" s="22"/>
      <c r="E998" s="22"/>
      <c r="F998" s="22"/>
      <c r="G998" s="22"/>
    </row>
    <row r="999" spans="1:7" ht="12.75">
      <c r="A999" s="22"/>
      <c r="B999" s="22"/>
      <c r="C999" s="22"/>
      <c r="D999" s="22"/>
      <c r="E999" s="22"/>
      <c r="F999" s="22"/>
      <c r="G999" s="22"/>
    </row>
    <row r="1000" spans="1:7" ht="12.75">
      <c r="A1000" s="22"/>
      <c r="B1000" s="22"/>
      <c r="C1000" s="22"/>
      <c r="D1000" s="22"/>
      <c r="E1000" s="22"/>
      <c r="F1000" s="22"/>
      <c r="G1000" s="22"/>
    </row>
    <row r="1001" spans="1:7" ht="12.75">
      <c r="A1001" s="22"/>
      <c r="B1001" s="22"/>
      <c r="C1001" s="22"/>
      <c r="D1001" s="22"/>
      <c r="E1001" s="22"/>
      <c r="F1001" s="22"/>
      <c r="G1001" s="22"/>
    </row>
    <row r="1002" spans="1:7" ht="12.75">
      <c r="A1002" s="22"/>
      <c r="B1002" s="22"/>
      <c r="C1002" s="22"/>
      <c r="D1002" s="22"/>
      <c r="E1002" s="22"/>
      <c r="F1002" s="22"/>
      <c r="G1002" s="22"/>
    </row>
    <row r="1003" spans="1:7" ht="12.75">
      <c r="A1003" s="22"/>
      <c r="B1003" s="22"/>
      <c r="C1003" s="22"/>
      <c r="D1003" s="22"/>
      <c r="E1003" s="22"/>
      <c r="F1003" s="22"/>
      <c r="G1003" s="22"/>
    </row>
    <row r="1004" spans="1:7" ht="12.75">
      <c r="A1004" s="22"/>
      <c r="B1004" s="22"/>
      <c r="C1004" s="22"/>
      <c r="D1004" s="22"/>
      <c r="E1004" s="22"/>
      <c r="F1004" s="22"/>
      <c r="G1004" s="22"/>
    </row>
    <row r="1005" spans="1:7" ht="12.75">
      <c r="A1005" s="22"/>
      <c r="B1005" s="22"/>
      <c r="C1005" s="22"/>
      <c r="D1005" s="22"/>
      <c r="E1005" s="22"/>
      <c r="F1005" s="22"/>
      <c r="G1005" s="22"/>
    </row>
    <row r="1006" spans="1:7" ht="12.75">
      <c r="A1006" s="22"/>
      <c r="B1006" s="22"/>
      <c r="C1006" s="22"/>
      <c r="D1006" s="22"/>
      <c r="E1006" s="22"/>
      <c r="F1006" s="22"/>
      <c r="G1006" s="22"/>
    </row>
    <row r="1007" spans="1:7" ht="12.75">
      <c r="A1007" s="22"/>
      <c r="B1007" s="22"/>
      <c r="C1007" s="22"/>
      <c r="D1007" s="22"/>
      <c r="E1007" s="22"/>
      <c r="F1007" s="22"/>
      <c r="G1007" s="22"/>
    </row>
    <row r="1008" spans="1:7" ht="12.75">
      <c r="A1008" s="22"/>
      <c r="B1008" s="22"/>
      <c r="C1008" s="22"/>
      <c r="D1008" s="22"/>
      <c r="E1008" s="22"/>
      <c r="F1008" s="22"/>
      <c r="G1008" s="22"/>
    </row>
    <row r="1009" spans="1:7" ht="12.75">
      <c r="A1009" s="22"/>
      <c r="B1009" s="22"/>
      <c r="C1009" s="22"/>
      <c r="D1009" s="22"/>
      <c r="E1009" s="22"/>
      <c r="F1009" s="22"/>
      <c r="G1009" s="22"/>
    </row>
    <row r="1010" spans="1:7" ht="12.75">
      <c r="A1010" s="22"/>
      <c r="B1010" s="22"/>
      <c r="C1010" s="22"/>
      <c r="D1010" s="22"/>
      <c r="E1010" s="22"/>
      <c r="F1010" s="22"/>
      <c r="G1010" s="22"/>
    </row>
    <row r="1011" spans="1:7" ht="12.75">
      <c r="A1011" s="22"/>
      <c r="B1011" s="22"/>
      <c r="C1011" s="22"/>
      <c r="D1011" s="22"/>
      <c r="E1011" s="22"/>
      <c r="F1011" s="22"/>
      <c r="G1011" s="22"/>
    </row>
    <row r="1012" spans="1:7" ht="12.75">
      <c r="A1012" s="22"/>
      <c r="B1012" s="22"/>
      <c r="C1012" s="22"/>
      <c r="D1012" s="22"/>
      <c r="E1012" s="22"/>
      <c r="F1012" s="22"/>
      <c r="G1012" s="22"/>
    </row>
    <row r="1013" spans="1:7" ht="12.75">
      <c r="A1013" s="22"/>
      <c r="B1013" s="22"/>
      <c r="C1013" s="22"/>
      <c r="D1013" s="22"/>
      <c r="E1013" s="22"/>
      <c r="F1013" s="22"/>
      <c r="G1013" s="22"/>
    </row>
    <row r="1014" spans="1:7" ht="12.75">
      <c r="A1014" s="22"/>
      <c r="B1014" s="22"/>
      <c r="C1014" s="22"/>
      <c r="D1014" s="22"/>
      <c r="E1014" s="22"/>
      <c r="F1014" s="22"/>
      <c r="G1014" s="22"/>
    </row>
    <row r="1015" spans="1:7" ht="12.75">
      <c r="A1015" s="22"/>
      <c r="B1015" s="22"/>
      <c r="C1015" s="22"/>
      <c r="D1015" s="22"/>
      <c r="E1015" s="22"/>
      <c r="F1015" s="22"/>
      <c r="G1015" s="22"/>
    </row>
    <row r="1016" spans="1:7" ht="12.75">
      <c r="A1016" s="22"/>
      <c r="B1016" s="22"/>
      <c r="C1016" s="22"/>
      <c r="D1016" s="22"/>
      <c r="E1016" s="22"/>
      <c r="F1016" s="22"/>
      <c r="G1016" s="22"/>
    </row>
    <row r="1017" spans="1:7" ht="12.75">
      <c r="A1017" s="22"/>
      <c r="B1017" s="22"/>
      <c r="C1017" s="22"/>
      <c r="D1017" s="22"/>
      <c r="E1017" s="22"/>
      <c r="F1017" s="22"/>
      <c r="G1017" s="22"/>
    </row>
    <row r="1018" spans="1:7" ht="12.75">
      <c r="A1018" s="22"/>
      <c r="B1018" s="22"/>
      <c r="C1018" s="22"/>
      <c r="D1018" s="22"/>
      <c r="E1018" s="22"/>
      <c r="F1018" s="22"/>
      <c r="G1018" s="22"/>
    </row>
    <row r="1019" spans="1:7" ht="12.75">
      <c r="A1019" s="22"/>
      <c r="B1019" s="22"/>
      <c r="C1019" s="22"/>
      <c r="D1019" s="22"/>
      <c r="E1019" s="22"/>
      <c r="F1019" s="22"/>
      <c r="G1019" s="22"/>
    </row>
    <row r="1020" spans="1:7" ht="12.75">
      <c r="A1020" s="22"/>
      <c r="B1020" s="22"/>
      <c r="C1020" s="22"/>
      <c r="D1020" s="22"/>
      <c r="E1020" s="22"/>
      <c r="F1020" s="22"/>
      <c r="G1020" s="22"/>
    </row>
    <row r="1021" spans="1:7" ht="12.75">
      <c r="A1021" s="22"/>
      <c r="B1021" s="22"/>
      <c r="C1021" s="22"/>
      <c r="D1021" s="22"/>
      <c r="E1021" s="22"/>
      <c r="F1021" s="22"/>
      <c r="G1021" s="22"/>
    </row>
    <row r="1022" spans="1:7" ht="12.75">
      <c r="A1022" s="22"/>
      <c r="B1022" s="22"/>
      <c r="C1022" s="22"/>
      <c r="D1022" s="22"/>
      <c r="E1022" s="22"/>
      <c r="F1022" s="22"/>
      <c r="G1022" s="22"/>
    </row>
    <row r="1023" spans="1:7" ht="12.75">
      <c r="A1023" s="22"/>
      <c r="B1023" s="22"/>
      <c r="C1023" s="22"/>
      <c r="D1023" s="22"/>
      <c r="E1023" s="22"/>
      <c r="F1023" s="22"/>
      <c r="G1023" s="22"/>
    </row>
    <row r="1024" spans="1:7" ht="12.75">
      <c r="A1024" s="22"/>
      <c r="B1024" s="22"/>
      <c r="C1024" s="22"/>
      <c r="D1024" s="22"/>
      <c r="E1024" s="22"/>
      <c r="F1024" s="22"/>
      <c r="G1024" s="22"/>
    </row>
    <row r="1025" spans="1:7" ht="12.75">
      <c r="A1025" s="22"/>
      <c r="B1025" s="22"/>
      <c r="C1025" s="22"/>
      <c r="D1025" s="22"/>
      <c r="E1025" s="22"/>
      <c r="F1025" s="22"/>
      <c r="G1025" s="22"/>
    </row>
    <row r="1026" spans="1:7" ht="12.75">
      <c r="A1026" s="22"/>
      <c r="B1026" s="22"/>
      <c r="C1026" s="22"/>
      <c r="D1026" s="22"/>
      <c r="E1026" s="22"/>
      <c r="F1026" s="22"/>
      <c r="G1026" s="22"/>
    </row>
    <row r="1027" spans="1:7" ht="12.75">
      <c r="A1027" s="22"/>
      <c r="B1027" s="22"/>
      <c r="C1027" s="22"/>
      <c r="D1027" s="22"/>
      <c r="E1027" s="22"/>
      <c r="F1027" s="22"/>
      <c r="G1027" s="22"/>
    </row>
    <row r="1028" spans="1:7" ht="12.75">
      <c r="A1028" s="22"/>
      <c r="B1028" s="22"/>
      <c r="C1028" s="22"/>
      <c r="D1028" s="22"/>
      <c r="E1028" s="22"/>
      <c r="F1028" s="22"/>
      <c r="G1028" s="22"/>
    </row>
    <row r="1029" spans="1:7" ht="12.75">
      <c r="A1029" s="22"/>
      <c r="B1029" s="22"/>
      <c r="C1029" s="22"/>
      <c r="D1029" s="22"/>
      <c r="E1029" s="22"/>
      <c r="F1029" s="22"/>
      <c r="G1029" s="22"/>
    </row>
    <row r="1030" spans="1:7" ht="12.75">
      <c r="A1030" s="22"/>
      <c r="B1030" s="22"/>
      <c r="C1030" s="22"/>
      <c r="D1030" s="22"/>
      <c r="E1030" s="22"/>
      <c r="F1030" s="22"/>
      <c r="G1030" s="22"/>
    </row>
    <row r="1031" spans="1:7" ht="12.75">
      <c r="A1031" s="22"/>
      <c r="B1031" s="22"/>
      <c r="C1031" s="22"/>
      <c r="D1031" s="22"/>
      <c r="E1031" s="22"/>
      <c r="F1031" s="22"/>
      <c r="G1031" s="22"/>
    </row>
    <row r="1032" spans="1:7" ht="12.75">
      <c r="A1032" s="22"/>
      <c r="B1032" s="22"/>
      <c r="C1032" s="22"/>
      <c r="D1032" s="22"/>
      <c r="E1032" s="22"/>
      <c r="F1032" s="22"/>
      <c r="G1032" s="22"/>
    </row>
    <row r="1033" spans="1:7" ht="12.75">
      <c r="A1033" s="22"/>
      <c r="B1033" s="22"/>
      <c r="C1033" s="22"/>
      <c r="D1033" s="22"/>
      <c r="E1033" s="22"/>
      <c r="F1033" s="22"/>
      <c r="G1033" s="22"/>
    </row>
    <row r="1034" spans="1:7" ht="12.75">
      <c r="A1034" s="22"/>
      <c r="B1034" s="22"/>
      <c r="C1034" s="22"/>
      <c r="D1034" s="22"/>
      <c r="E1034" s="22"/>
      <c r="F1034" s="22"/>
      <c r="G1034" s="22"/>
    </row>
    <row r="1035" spans="1:7" ht="12.75">
      <c r="A1035" s="22"/>
      <c r="B1035" s="22"/>
      <c r="C1035" s="22"/>
      <c r="D1035" s="22"/>
      <c r="E1035" s="22"/>
      <c r="F1035" s="22"/>
      <c r="G1035" s="22"/>
    </row>
    <row r="1036" spans="1:7" ht="12.75">
      <c r="A1036" s="22"/>
      <c r="B1036" s="22"/>
      <c r="C1036" s="22"/>
      <c r="D1036" s="22"/>
      <c r="E1036" s="22"/>
      <c r="F1036" s="22"/>
      <c r="G1036" s="22"/>
    </row>
    <row r="1037" spans="1:7" ht="12.75">
      <c r="A1037" s="22"/>
      <c r="B1037" s="22"/>
      <c r="C1037" s="22"/>
      <c r="D1037" s="22"/>
      <c r="E1037" s="22"/>
      <c r="F1037" s="22"/>
      <c r="G1037" s="22"/>
    </row>
    <row r="1038" spans="1:7" ht="12.75">
      <c r="A1038" s="22"/>
      <c r="B1038" s="22"/>
      <c r="C1038" s="22"/>
      <c r="D1038" s="22"/>
      <c r="E1038" s="22"/>
      <c r="F1038" s="22"/>
      <c r="G1038" s="22"/>
    </row>
    <row r="1039" spans="1:7" ht="12.75">
      <c r="A1039" s="22"/>
      <c r="B1039" s="22"/>
      <c r="C1039" s="22"/>
      <c r="D1039" s="22"/>
      <c r="E1039" s="22"/>
      <c r="F1039" s="22"/>
      <c r="G1039" s="22"/>
    </row>
    <row r="1040" spans="1:7" ht="12.75">
      <c r="A1040" s="22"/>
      <c r="B1040" s="22"/>
      <c r="C1040" s="22"/>
      <c r="D1040" s="22"/>
      <c r="E1040" s="22"/>
      <c r="F1040" s="22"/>
      <c r="G1040" s="22"/>
    </row>
    <row r="1041" spans="1:7" ht="12.75">
      <c r="A1041" s="22"/>
      <c r="B1041" s="22"/>
      <c r="C1041" s="22"/>
      <c r="D1041" s="22"/>
      <c r="E1041" s="22"/>
      <c r="F1041" s="22"/>
      <c r="G1041" s="22"/>
    </row>
    <row r="1042" spans="1:7" ht="12.75">
      <c r="A1042" s="22"/>
      <c r="B1042" s="22"/>
      <c r="C1042" s="22"/>
      <c r="D1042" s="22"/>
      <c r="E1042" s="22"/>
      <c r="F1042" s="22"/>
      <c r="G1042" s="22"/>
    </row>
    <row r="1043" spans="1:7" ht="12.75">
      <c r="A1043" s="22"/>
      <c r="B1043" s="22"/>
      <c r="C1043" s="22"/>
      <c r="D1043" s="22"/>
      <c r="E1043" s="22"/>
      <c r="F1043" s="22"/>
      <c r="G1043" s="22"/>
    </row>
    <row r="1044" spans="1:7" ht="12.75">
      <c r="A1044" s="22"/>
      <c r="B1044" s="22"/>
      <c r="C1044" s="22"/>
      <c r="D1044" s="22"/>
      <c r="E1044" s="22"/>
      <c r="F1044" s="22"/>
      <c r="G1044" s="22"/>
    </row>
    <row r="1045" spans="1:7" ht="12.75">
      <c r="A1045" s="22"/>
      <c r="B1045" s="22"/>
      <c r="C1045" s="22"/>
      <c r="D1045" s="22"/>
      <c r="E1045" s="22"/>
      <c r="F1045" s="22"/>
      <c r="G1045" s="22"/>
    </row>
    <row r="1046" spans="1:7" ht="12.75">
      <c r="A1046" s="22"/>
      <c r="B1046" s="22"/>
      <c r="C1046" s="22"/>
      <c r="D1046" s="22"/>
      <c r="E1046" s="22"/>
      <c r="F1046" s="22"/>
      <c r="G1046" s="22"/>
    </row>
    <row r="1047" spans="1:7" ht="12.75">
      <c r="A1047" s="22"/>
      <c r="B1047" s="22"/>
      <c r="C1047" s="22"/>
      <c r="D1047" s="22"/>
      <c r="E1047" s="22"/>
      <c r="F1047" s="22"/>
      <c r="G1047" s="22"/>
    </row>
    <row r="1048" spans="1:7" ht="12.75">
      <c r="A1048" s="22"/>
      <c r="B1048" s="22"/>
      <c r="C1048" s="22"/>
      <c r="D1048" s="22"/>
      <c r="E1048" s="22"/>
      <c r="F1048" s="22"/>
      <c r="G1048" s="22"/>
    </row>
    <row r="1049" spans="1:7" ht="12.75">
      <c r="A1049" s="22"/>
      <c r="B1049" s="22"/>
      <c r="C1049" s="22"/>
      <c r="D1049" s="22"/>
      <c r="E1049" s="22"/>
      <c r="F1049" s="22"/>
      <c r="G1049" s="22"/>
    </row>
    <row r="1050" spans="1:7" ht="12.75">
      <c r="A1050" s="22"/>
      <c r="B1050" s="22"/>
      <c r="C1050" s="22"/>
      <c r="D1050" s="22"/>
      <c r="E1050" s="22"/>
      <c r="F1050" s="22"/>
      <c r="G1050" s="22"/>
    </row>
    <row r="1051" spans="1:7" ht="12.75">
      <c r="A1051" s="22"/>
      <c r="B1051" s="22"/>
      <c r="C1051" s="22"/>
      <c r="D1051" s="22"/>
      <c r="E1051" s="22"/>
      <c r="F1051" s="22"/>
      <c r="G1051" s="22"/>
    </row>
    <row r="1052" spans="1:7" ht="12.75">
      <c r="A1052" s="22"/>
      <c r="B1052" s="22"/>
      <c r="C1052" s="22"/>
      <c r="D1052" s="22"/>
      <c r="E1052" s="22"/>
      <c r="F1052" s="22"/>
      <c r="G1052" s="22"/>
    </row>
    <row r="1053" spans="1:7" ht="12.75">
      <c r="A1053" s="22"/>
      <c r="B1053" s="22"/>
      <c r="C1053" s="22"/>
      <c r="D1053" s="22"/>
      <c r="E1053" s="22"/>
      <c r="F1053" s="22"/>
      <c r="G1053" s="22"/>
    </row>
    <row r="1054" spans="1:7" ht="12.75">
      <c r="A1054" s="22"/>
      <c r="B1054" s="22"/>
      <c r="C1054" s="22"/>
      <c r="D1054" s="22"/>
      <c r="E1054" s="22"/>
      <c r="F1054" s="22"/>
      <c r="G1054" s="22"/>
    </row>
    <row r="1055" spans="1:7" ht="12.75">
      <c r="A1055" s="22"/>
      <c r="B1055" s="22"/>
      <c r="C1055" s="22"/>
      <c r="D1055" s="22"/>
      <c r="E1055" s="22"/>
      <c r="F1055" s="22"/>
      <c r="G1055" s="22"/>
    </row>
    <row r="1056" spans="1:7" ht="12.75">
      <c r="A1056" s="22"/>
      <c r="B1056" s="22"/>
      <c r="C1056" s="22"/>
      <c r="D1056" s="22"/>
      <c r="E1056" s="22"/>
      <c r="F1056" s="22"/>
      <c r="G1056" s="22"/>
    </row>
    <row r="1057" spans="1:7" ht="12.75">
      <c r="A1057" s="22"/>
      <c r="B1057" s="22"/>
      <c r="C1057" s="22"/>
      <c r="D1057" s="22"/>
      <c r="E1057" s="22"/>
      <c r="F1057" s="22"/>
      <c r="G1057" s="22"/>
    </row>
    <row r="1058" spans="1:7" ht="12.75">
      <c r="A1058" s="22"/>
      <c r="B1058" s="22"/>
      <c r="C1058" s="22"/>
      <c r="D1058" s="22"/>
      <c r="E1058" s="22"/>
      <c r="F1058" s="22"/>
      <c r="G1058" s="22"/>
    </row>
    <row r="1059" spans="1:7" ht="12.75">
      <c r="A1059" s="22"/>
      <c r="B1059" s="22"/>
      <c r="C1059" s="22"/>
      <c r="D1059" s="22"/>
      <c r="E1059" s="22"/>
      <c r="F1059" s="22"/>
      <c r="G1059" s="22"/>
    </row>
    <row r="1060" spans="1:7" ht="12.75">
      <c r="A1060" s="22"/>
      <c r="B1060" s="22"/>
      <c r="C1060" s="22"/>
      <c r="D1060" s="22"/>
      <c r="E1060" s="22"/>
      <c r="F1060" s="22"/>
      <c r="G1060" s="22"/>
    </row>
    <row r="1061" spans="1:7" ht="12.75">
      <c r="A1061" s="22"/>
      <c r="B1061" s="22"/>
      <c r="C1061" s="22"/>
      <c r="D1061" s="22"/>
      <c r="E1061" s="22"/>
      <c r="F1061" s="22"/>
      <c r="G1061" s="22"/>
    </row>
    <row r="1062" spans="1:7" ht="12.75">
      <c r="A1062" s="22"/>
      <c r="B1062" s="22"/>
      <c r="C1062" s="22"/>
      <c r="D1062" s="22"/>
      <c r="E1062" s="22"/>
      <c r="F1062" s="22"/>
      <c r="G1062" s="22"/>
    </row>
    <row r="1063" spans="1:7" ht="12.75">
      <c r="A1063" s="22"/>
      <c r="B1063" s="22"/>
      <c r="C1063" s="22"/>
      <c r="D1063" s="22"/>
      <c r="E1063" s="22"/>
      <c r="F1063" s="22"/>
      <c r="G1063" s="22"/>
    </row>
    <row r="1064" spans="1:7" ht="12.75">
      <c r="A1064" s="22"/>
      <c r="B1064" s="22"/>
      <c r="C1064" s="22"/>
      <c r="D1064" s="22"/>
      <c r="E1064" s="22"/>
      <c r="F1064" s="22"/>
      <c r="G1064" s="22"/>
    </row>
    <row r="1065" spans="1:7" ht="12.75">
      <c r="A1065" s="22"/>
      <c r="B1065" s="22"/>
      <c r="C1065" s="22"/>
      <c r="D1065" s="22"/>
      <c r="E1065" s="22"/>
      <c r="F1065" s="22"/>
      <c r="G1065" s="22"/>
    </row>
    <row r="1066" spans="1:7" ht="12.75">
      <c r="A1066" s="22"/>
      <c r="B1066" s="22"/>
      <c r="C1066" s="22"/>
      <c r="D1066" s="22"/>
      <c r="E1066" s="22"/>
      <c r="F1066" s="22"/>
      <c r="G1066" s="22"/>
    </row>
    <row r="1067" spans="1:7" ht="12.75">
      <c r="A1067" s="22"/>
      <c r="B1067" s="22"/>
      <c r="C1067" s="22"/>
      <c r="D1067" s="22"/>
      <c r="E1067" s="22"/>
      <c r="F1067" s="22"/>
      <c r="G1067" s="22"/>
    </row>
    <row r="1068" spans="1:7" ht="12.75">
      <c r="A1068" s="22"/>
      <c r="B1068" s="22"/>
      <c r="C1068" s="22"/>
      <c r="D1068" s="22"/>
      <c r="E1068" s="22"/>
      <c r="F1068" s="22"/>
      <c r="G1068" s="22"/>
    </row>
    <row r="1069" spans="1:7" ht="12.75">
      <c r="A1069" s="22"/>
      <c r="B1069" s="22"/>
      <c r="C1069" s="22"/>
      <c r="D1069" s="22"/>
      <c r="E1069" s="22"/>
      <c r="F1069" s="22"/>
      <c r="G1069" s="22"/>
    </row>
    <row r="1070" spans="1:7" ht="12.75">
      <c r="A1070" s="22"/>
      <c r="B1070" s="22"/>
      <c r="C1070" s="22"/>
      <c r="D1070" s="22"/>
      <c r="E1070" s="22"/>
      <c r="F1070" s="22"/>
      <c r="G1070" s="22"/>
    </row>
    <row r="1071" spans="1:7" ht="12.75">
      <c r="A1071" s="22"/>
      <c r="B1071" s="22"/>
      <c r="C1071" s="22"/>
      <c r="D1071" s="22"/>
      <c r="E1071" s="22"/>
      <c r="F1071" s="22"/>
      <c r="G1071" s="22"/>
    </row>
    <row r="1072" spans="1:7" ht="12.75">
      <c r="A1072" s="22"/>
      <c r="B1072" s="22"/>
      <c r="C1072" s="22"/>
      <c r="D1072" s="22"/>
      <c r="E1072" s="22"/>
      <c r="F1072" s="22"/>
      <c r="G1072" s="22"/>
    </row>
    <row r="1073" spans="1:7" ht="12.75">
      <c r="A1073" s="22"/>
      <c r="B1073" s="22"/>
      <c r="C1073" s="22"/>
      <c r="D1073" s="22"/>
      <c r="E1073" s="22"/>
      <c r="F1073" s="22"/>
      <c r="G1073" s="22"/>
    </row>
    <row r="1074" spans="1:7" ht="12.75">
      <c r="A1074" s="22"/>
      <c r="B1074" s="22"/>
      <c r="C1074" s="22"/>
      <c r="D1074" s="22"/>
      <c r="E1074" s="22"/>
      <c r="F1074" s="22"/>
      <c r="G1074" s="22"/>
    </row>
    <row r="1075" spans="1:7" ht="12.75">
      <c r="A1075" s="22"/>
      <c r="B1075" s="22"/>
      <c r="C1075" s="22"/>
      <c r="D1075" s="22"/>
      <c r="E1075" s="22"/>
      <c r="F1075" s="22"/>
      <c r="G1075" s="22"/>
    </row>
    <row r="1076" spans="1:7" ht="12.75">
      <c r="A1076" s="22"/>
      <c r="B1076" s="22"/>
      <c r="C1076" s="22"/>
      <c r="D1076" s="22"/>
      <c r="E1076" s="22"/>
      <c r="F1076" s="22"/>
      <c r="G1076" s="22"/>
    </row>
    <row r="1077" spans="1:7" ht="12.75">
      <c r="A1077" s="22"/>
      <c r="B1077" s="22"/>
      <c r="C1077" s="22"/>
      <c r="D1077" s="22"/>
      <c r="E1077" s="22"/>
      <c r="F1077" s="22"/>
      <c r="G1077" s="22"/>
    </row>
    <row r="1078" spans="1:7" ht="12.75">
      <c r="A1078" s="22"/>
      <c r="B1078" s="22"/>
      <c r="C1078" s="22"/>
      <c r="D1078" s="22"/>
      <c r="E1078" s="22"/>
      <c r="F1078" s="22"/>
      <c r="G1078" s="22"/>
    </row>
    <row r="1079" spans="1:7" ht="12.75">
      <c r="A1079" s="22"/>
      <c r="B1079" s="22"/>
      <c r="C1079" s="22"/>
      <c r="D1079" s="22"/>
      <c r="E1079" s="22"/>
      <c r="F1079" s="22"/>
      <c r="G1079" s="22"/>
    </row>
    <row r="1080" spans="1:7" ht="12.75">
      <c r="A1080" s="22"/>
      <c r="B1080" s="22"/>
      <c r="C1080" s="22"/>
      <c r="D1080" s="22"/>
      <c r="E1080" s="22"/>
      <c r="F1080" s="22"/>
      <c r="G1080" s="22"/>
    </row>
    <row r="1081" spans="1:7" ht="12.75">
      <c r="A1081" s="22"/>
      <c r="B1081" s="22"/>
      <c r="C1081" s="22"/>
      <c r="D1081" s="22"/>
      <c r="E1081" s="22"/>
      <c r="F1081" s="22"/>
      <c r="G1081" s="22"/>
    </row>
    <row r="1082" spans="1:7" ht="12.75">
      <c r="A1082" s="22"/>
      <c r="B1082" s="22"/>
      <c r="C1082" s="22"/>
      <c r="D1082" s="22"/>
      <c r="E1082" s="22"/>
      <c r="F1082" s="22"/>
      <c r="G1082" s="22"/>
    </row>
    <row r="1083" spans="1:7" ht="12.75">
      <c r="A1083" s="22"/>
      <c r="B1083" s="22"/>
      <c r="C1083" s="22"/>
      <c r="D1083" s="22"/>
      <c r="E1083" s="22"/>
      <c r="F1083" s="22"/>
      <c r="G1083" s="22"/>
    </row>
    <row r="1084" spans="1:7" ht="12.75">
      <c r="A1084" s="22"/>
      <c r="B1084" s="22"/>
      <c r="C1084" s="22"/>
      <c r="D1084" s="22"/>
      <c r="E1084" s="22"/>
      <c r="F1084" s="22"/>
      <c r="G1084" s="22"/>
    </row>
    <row r="1085" spans="1:7" ht="12.75">
      <c r="A1085" s="22"/>
      <c r="B1085" s="22"/>
      <c r="C1085" s="22"/>
      <c r="D1085" s="22"/>
      <c r="E1085" s="22"/>
      <c r="F1085" s="22"/>
      <c r="G1085" s="22"/>
    </row>
    <row r="1086" spans="1:7" ht="12.75">
      <c r="A1086" s="22"/>
      <c r="B1086" s="22"/>
      <c r="C1086" s="22"/>
      <c r="D1086" s="22"/>
      <c r="E1086" s="22"/>
      <c r="F1086" s="22"/>
      <c r="G1086" s="22"/>
    </row>
    <row r="1087" spans="1:7" ht="12.75">
      <c r="A1087" s="22"/>
      <c r="B1087" s="22"/>
      <c r="C1087" s="22"/>
      <c r="D1087" s="22"/>
      <c r="E1087" s="22"/>
      <c r="F1087" s="22"/>
      <c r="G1087" s="22"/>
    </row>
    <row r="1088" spans="1:7" ht="12.75">
      <c r="A1088" s="22"/>
      <c r="B1088" s="22"/>
      <c r="C1088" s="22"/>
      <c r="D1088" s="22"/>
      <c r="E1088" s="22"/>
      <c r="F1088" s="22"/>
      <c r="G1088" s="22"/>
    </row>
    <row r="1089" spans="1:7" ht="12.75">
      <c r="A1089" s="22"/>
      <c r="B1089" s="22"/>
      <c r="C1089" s="22"/>
      <c r="D1089" s="22"/>
      <c r="E1089" s="22"/>
      <c r="F1089" s="22"/>
      <c r="G1089" s="22"/>
    </row>
    <row r="1090" spans="1:7" ht="12.75">
      <c r="A1090" s="22"/>
      <c r="B1090" s="22"/>
      <c r="C1090" s="22"/>
      <c r="D1090" s="22"/>
      <c r="E1090" s="22"/>
      <c r="F1090" s="22"/>
      <c r="G1090" s="22"/>
    </row>
    <row r="1091" spans="1:7" ht="12.75">
      <c r="A1091" s="22"/>
      <c r="B1091" s="22"/>
      <c r="C1091" s="22"/>
      <c r="D1091" s="22"/>
      <c r="E1091" s="22"/>
      <c r="F1091" s="22"/>
      <c r="G1091" s="22"/>
    </row>
    <row r="1092" spans="1:7" ht="12.75">
      <c r="A1092" s="22"/>
      <c r="B1092" s="22"/>
      <c r="C1092" s="22"/>
      <c r="D1092" s="22"/>
      <c r="E1092" s="22"/>
      <c r="F1092" s="22"/>
      <c r="G1092" s="22"/>
    </row>
    <row r="1093" spans="1:7" ht="12.75">
      <c r="A1093" s="22"/>
      <c r="B1093" s="22"/>
      <c r="C1093" s="22"/>
      <c r="D1093" s="22"/>
      <c r="E1093" s="22"/>
      <c r="F1093" s="22"/>
      <c r="G1093" s="22"/>
    </row>
    <row r="1094" spans="1:7" ht="12.75">
      <c r="A1094" s="22"/>
      <c r="B1094" s="22"/>
      <c r="C1094" s="22"/>
      <c r="D1094" s="22"/>
      <c r="E1094" s="22"/>
      <c r="F1094" s="22"/>
      <c r="G1094" s="22"/>
    </row>
    <row r="1095" spans="1:7" ht="12.75">
      <c r="A1095" s="22"/>
      <c r="B1095" s="22"/>
      <c r="C1095" s="22"/>
      <c r="D1095" s="22"/>
      <c r="E1095" s="22"/>
      <c r="F1095" s="22"/>
      <c r="G1095" s="22"/>
    </row>
    <row r="1096" spans="1:7" ht="12.75">
      <c r="A1096" s="22"/>
      <c r="B1096" s="22"/>
      <c r="C1096" s="22"/>
      <c r="D1096" s="22"/>
      <c r="E1096" s="22"/>
      <c r="F1096" s="22"/>
      <c r="G1096" s="22"/>
    </row>
    <row r="1097" spans="1:7" ht="12.75">
      <c r="A1097" s="22"/>
      <c r="B1097" s="22"/>
      <c r="C1097" s="22"/>
      <c r="D1097" s="22"/>
      <c r="E1097" s="22"/>
      <c r="F1097" s="22"/>
      <c r="G1097" s="22"/>
    </row>
    <row r="1098" spans="1:7" ht="12.75">
      <c r="A1098" s="22"/>
      <c r="B1098" s="22"/>
      <c r="C1098" s="22"/>
      <c r="D1098" s="22"/>
      <c r="E1098" s="22"/>
      <c r="F1098" s="22"/>
      <c r="G1098" s="22"/>
    </row>
    <row r="1099" spans="1:7" ht="12.75">
      <c r="A1099" s="22"/>
      <c r="B1099" s="22"/>
      <c r="C1099" s="22"/>
      <c r="D1099" s="22"/>
      <c r="E1099" s="22"/>
      <c r="F1099" s="22"/>
      <c r="G1099" s="22"/>
    </row>
    <row r="1100" spans="1:7" ht="12.75">
      <c r="A1100" s="22"/>
      <c r="B1100" s="22"/>
      <c r="C1100" s="22"/>
      <c r="D1100" s="22"/>
      <c r="E1100" s="22"/>
      <c r="F1100" s="22"/>
      <c r="G1100" s="22"/>
    </row>
    <row r="1101" spans="1:7" ht="12.75">
      <c r="A1101" s="22"/>
      <c r="B1101" s="22"/>
      <c r="C1101" s="22"/>
      <c r="D1101" s="22"/>
      <c r="E1101" s="22"/>
      <c r="F1101" s="22"/>
      <c r="G1101" s="22"/>
    </row>
    <row r="1102" spans="1:7" ht="12.75">
      <c r="A1102" s="22"/>
      <c r="B1102" s="22"/>
      <c r="C1102" s="22"/>
      <c r="D1102" s="22"/>
      <c r="E1102" s="22"/>
      <c r="F1102" s="22"/>
      <c r="G1102" s="22"/>
    </row>
    <row r="1103" spans="1:7" ht="12.75">
      <c r="A1103" s="22"/>
      <c r="B1103" s="22"/>
      <c r="C1103" s="22"/>
      <c r="D1103" s="22"/>
      <c r="E1103" s="22"/>
      <c r="F1103" s="22"/>
      <c r="G1103" s="22"/>
    </row>
    <row r="1104" spans="1:7" ht="12.75">
      <c r="A1104" s="22"/>
      <c r="B1104" s="22"/>
      <c r="C1104" s="22"/>
      <c r="D1104" s="22"/>
      <c r="E1104" s="22"/>
      <c r="F1104" s="22"/>
      <c r="G1104" s="22"/>
    </row>
    <row r="1105" spans="1:7" ht="12.75">
      <c r="A1105" s="22"/>
      <c r="B1105" s="22"/>
      <c r="C1105" s="22"/>
      <c r="D1105" s="22"/>
      <c r="E1105" s="22"/>
      <c r="F1105" s="22"/>
      <c r="G1105" s="22"/>
    </row>
    <row r="1106" spans="1:7" ht="12.75">
      <c r="A1106" s="22"/>
      <c r="B1106" s="22"/>
      <c r="C1106" s="22"/>
      <c r="D1106" s="22"/>
      <c r="E1106" s="22"/>
      <c r="F1106" s="22"/>
      <c r="G1106" s="22"/>
    </row>
    <row r="1107" spans="1:7" ht="12.75">
      <c r="A1107" s="22"/>
      <c r="B1107" s="22"/>
      <c r="C1107" s="22"/>
      <c r="D1107" s="22"/>
      <c r="E1107" s="22"/>
      <c r="F1107" s="22"/>
      <c r="G1107" s="22"/>
    </row>
    <row r="1108" spans="1:7" ht="12.75">
      <c r="A1108" s="22"/>
      <c r="B1108" s="22"/>
      <c r="C1108" s="22"/>
      <c r="D1108" s="22"/>
      <c r="E1108" s="22"/>
      <c r="F1108" s="22"/>
      <c r="G1108" s="22"/>
    </row>
    <row r="1109" spans="1:7" ht="12.75">
      <c r="A1109" s="22"/>
      <c r="B1109" s="22"/>
      <c r="C1109" s="22"/>
      <c r="D1109" s="22"/>
      <c r="E1109" s="22"/>
      <c r="F1109" s="22"/>
      <c r="G1109" s="22"/>
    </row>
    <row r="1110" spans="1:7" ht="12.75">
      <c r="A1110" s="22"/>
      <c r="B1110" s="22"/>
      <c r="C1110" s="22"/>
      <c r="D1110" s="22"/>
      <c r="E1110" s="22"/>
      <c r="F1110" s="22"/>
      <c r="G1110" s="22"/>
    </row>
    <row r="1111" spans="1:7" ht="12.75">
      <c r="A1111" s="22"/>
      <c r="B1111" s="22"/>
      <c r="C1111" s="22"/>
      <c r="D1111" s="22"/>
      <c r="E1111" s="22"/>
      <c r="F1111" s="22"/>
      <c r="G1111" s="22"/>
    </row>
    <row r="1112" spans="1:7" ht="12.75">
      <c r="A1112" s="22"/>
      <c r="B1112" s="22"/>
      <c r="C1112" s="22"/>
      <c r="D1112" s="22"/>
      <c r="E1112" s="22"/>
      <c r="F1112" s="22"/>
      <c r="G1112" s="22"/>
    </row>
    <row r="1113" spans="1:7" ht="12.75">
      <c r="A1113" s="22"/>
      <c r="B1113" s="22"/>
      <c r="C1113" s="22"/>
      <c r="D1113" s="22"/>
      <c r="E1113" s="22"/>
      <c r="F1113" s="22"/>
      <c r="G1113" s="22"/>
    </row>
    <row r="1114" spans="1:7" ht="12.75">
      <c r="A1114" s="22"/>
      <c r="B1114" s="22"/>
      <c r="C1114" s="22"/>
      <c r="D1114" s="22"/>
      <c r="E1114" s="22"/>
      <c r="F1114" s="22"/>
      <c r="G1114" s="22"/>
    </row>
    <row r="1115" spans="1:7" ht="12.75">
      <c r="A1115" s="22"/>
      <c r="B1115" s="22"/>
      <c r="C1115" s="22"/>
      <c r="D1115" s="22"/>
      <c r="E1115" s="22"/>
      <c r="F1115" s="22"/>
      <c r="G1115" s="22"/>
    </row>
    <row r="1116" spans="1:7" ht="12.75">
      <c r="A1116" s="22"/>
      <c r="B1116" s="22"/>
      <c r="C1116" s="22"/>
      <c r="D1116" s="22"/>
      <c r="E1116" s="22"/>
      <c r="F1116" s="22"/>
      <c r="G1116" s="22"/>
    </row>
    <row r="1117" spans="1:7" ht="12.75">
      <c r="A1117" s="22"/>
      <c r="B1117" s="22"/>
      <c r="C1117" s="22"/>
      <c r="D1117" s="22"/>
      <c r="E1117" s="22"/>
      <c r="F1117" s="22"/>
      <c r="G1117" s="22"/>
    </row>
    <row r="1118" spans="1:7" ht="12.75">
      <c r="A1118" s="22"/>
      <c r="B1118" s="22"/>
      <c r="C1118" s="22"/>
      <c r="D1118" s="22"/>
      <c r="E1118" s="22"/>
      <c r="F1118" s="22"/>
      <c r="G1118" s="22"/>
    </row>
    <row r="1119" spans="1:7" ht="12.75">
      <c r="A1119" s="22"/>
      <c r="B1119" s="22"/>
      <c r="C1119" s="22"/>
      <c r="D1119" s="22"/>
      <c r="E1119" s="22"/>
      <c r="F1119" s="22"/>
      <c r="G1119" s="22"/>
    </row>
    <row r="1120" spans="1:7" ht="12.75">
      <c r="A1120" s="22"/>
      <c r="B1120" s="22"/>
      <c r="C1120" s="22"/>
      <c r="D1120" s="22"/>
      <c r="E1120" s="22"/>
      <c r="F1120" s="22"/>
      <c r="G1120" s="22"/>
    </row>
    <row r="1121" spans="1:7" ht="12.75">
      <c r="A1121" s="22"/>
      <c r="B1121" s="22"/>
      <c r="C1121" s="22"/>
      <c r="D1121" s="22"/>
      <c r="E1121" s="22"/>
      <c r="F1121" s="22"/>
      <c r="G1121" s="22"/>
    </row>
    <row r="1122" spans="1:7" ht="12.75">
      <c r="A1122" s="22"/>
      <c r="B1122" s="22"/>
      <c r="C1122" s="22"/>
      <c r="D1122" s="22"/>
      <c r="E1122" s="22"/>
      <c r="F1122" s="22"/>
      <c r="G1122" s="22"/>
    </row>
    <row r="1123" spans="1:7" ht="12.75">
      <c r="A1123" s="22"/>
      <c r="B1123" s="22"/>
      <c r="C1123" s="22"/>
      <c r="D1123" s="22"/>
      <c r="E1123" s="22"/>
      <c r="F1123" s="22"/>
      <c r="G1123" s="22"/>
    </row>
    <row r="1124" spans="1:7" ht="12.75">
      <c r="A1124" s="22"/>
      <c r="B1124" s="22"/>
      <c r="C1124" s="22"/>
      <c r="D1124" s="22"/>
      <c r="E1124" s="22"/>
      <c r="F1124" s="22"/>
      <c r="G1124" s="22"/>
    </row>
    <row r="1125" spans="1:7" ht="12.75">
      <c r="A1125" s="22"/>
      <c r="B1125" s="22"/>
      <c r="C1125" s="22"/>
      <c r="D1125" s="22"/>
      <c r="E1125" s="22"/>
      <c r="F1125" s="22"/>
      <c r="G1125" s="22"/>
    </row>
    <row r="1126" spans="1:7" ht="12.75">
      <c r="A1126" s="22"/>
      <c r="B1126" s="22"/>
      <c r="C1126" s="22"/>
      <c r="D1126" s="22"/>
      <c r="E1126" s="22"/>
      <c r="F1126" s="22"/>
      <c r="G1126" s="22"/>
    </row>
    <row r="1127" spans="1:7" ht="12.75">
      <c r="A1127" s="22"/>
      <c r="B1127" s="22"/>
      <c r="C1127" s="22"/>
      <c r="D1127" s="22"/>
      <c r="E1127" s="22"/>
      <c r="F1127" s="22"/>
      <c r="G1127" s="22"/>
    </row>
    <row r="1128" spans="1:7" ht="12.75">
      <c r="A1128" s="22"/>
      <c r="B1128" s="22"/>
      <c r="C1128" s="22"/>
      <c r="D1128" s="22"/>
      <c r="E1128" s="22"/>
      <c r="F1128" s="22"/>
      <c r="G1128" s="22"/>
    </row>
    <row r="1129" spans="1:7" ht="12.75">
      <c r="A1129" s="22"/>
      <c r="B1129" s="22"/>
      <c r="C1129" s="22"/>
      <c r="D1129" s="22"/>
      <c r="E1129" s="22"/>
      <c r="F1129" s="22"/>
      <c r="G1129" s="22"/>
    </row>
    <row r="1130" spans="1:7" ht="12.75">
      <c r="A1130" s="22"/>
      <c r="B1130" s="22"/>
      <c r="C1130" s="22"/>
      <c r="D1130" s="22"/>
      <c r="E1130" s="22"/>
      <c r="F1130" s="22"/>
      <c r="G1130" s="22"/>
    </row>
    <row r="1131" spans="1:7" ht="12.75">
      <c r="A1131" s="22"/>
      <c r="B1131" s="22"/>
      <c r="C1131" s="22"/>
      <c r="D1131" s="22"/>
      <c r="E1131" s="22"/>
      <c r="F1131" s="22"/>
      <c r="G1131" s="22"/>
    </row>
    <row r="1132" spans="1:7" ht="12.75">
      <c r="A1132" s="22"/>
      <c r="B1132" s="22"/>
      <c r="C1132" s="22"/>
      <c r="D1132" s="22"/>
      <c r="E1132" s="22"/>
      <c r="F1132" s="22"/>
      <c r="G1132" s="22"/>
    </row>
    <row r="1133" spans="1:7" ht="12.75">
      <c r="A1133" s="22"/>
      <c r="B1133" s="22"/>
      <c r="C1133" s="22"/>
      <c r="D1133" s="22"/>
      <c r="E1133" s="22"/>
      <c r="F1133" s="22"/>
      <c r="G1133" s="22"/>
    </row>
    <row r="1134" spans="1:7" ht="12.75">
      <c r="A1134" s="22"/>
      <c r="B1134" s="22"/>
      <c r="C1134" s="22"/>
      <c r="D1134" s="22"/>
      <c r="E1134" s="22"/>
      <c r="F1134" s="22"/>
      <c r="G1134" s="22"/>
    </row>
    <row r="1135" spans="1:7" ht="12.75">
      <c r="A1135" s="22"/>
      <c r="B1135" s="22"/>
      <c r="C1135" s="22"/>
      <c r="D1135" s="22"/>
      <c r="E1135" s="22"/>
      <c r="F1135" s="22"/>
      <c r="G1135" s="22"/>
    </row>
    <row r="1136" spans="1:7" ht="12.75">
      <c r="A1136" s="22"/>
      <c r="B1136" s="22"/>
      <c r="C1136" s="22"/>
      <c r="D1136" s="22"/>
      <c r="E1136" s="22"/>
      <c r="F1136" s="22"/>
      <c r="G1136" s="22"/>
    </row>
    <row r="1137" spans="1:7" ht="12.75">
      <c r="A1137" s="22"/>
      <c r="B1137" s="22"/>
      <c r="C1137" s="22"/>
      <c r="D1137" s="22"/>
      <c r="E1137" s="22"/>
      <c r="F1137" s="22"/>
      <c r="G1137" s="22"/>
    </row>
    <row r="1138" spans="1:7" ht="12.75">
      <c r="A1138" s="22"/>
      <c r="B1138" s="22"/>
      <c r="C1138" s="22"/>
      <c r="D1138" s="22"/>
      <c r="E1138" s="22"/>
      <c r="F1138" s="22"/>
      <c r="G1138" s="22"/>
    </row>
    <row r="1139" spans="1:7" ht="12.75">
      <c r="A1139" s="22"/>
      <c r="B1139" s="22"/>
      <c r="C1139" s="22"/>
      <c r="D1139" s="22"/>
      <c r="E1139" s="22"/>
      <c r="F1139" s="22"/>
      <c r="G1139" s="22"/>
    </row>
    <row r="1140" spans="1:7" ht="12.75">
      <c r="A1140" s="22"/>
      <c r="B1140" s="22"/>
      <c r="C1140" s="22"/>
      <c r="D1140" s="22"/>
      <c r="E1140" s="22"/>
      <c r="F1140" s="22"/>
      <c r="G1140" s="22"/>
    </row>
    <row r="1141" spans="1:7" ht="12.75">
      <c r="A1141" s="22"/>
      <c r="B1141" s="22"/>
      <c r="C1141" s="22"/>
      <c r="D1141" s="22"/>
      <c r="E1141" s="22"/>
      <c r="F1141" s="22"/>
      <c r="G1141" s="22"/>
    </row>
    <row r="1142" spans="1:7" ht="12.75">
      <c r="A1142" s="22"/>
      <c r="B1142" s="22"/>
      <c r="C1142" s="22"/>
      <c r="D1142" s="22"/>
      <c r="E1142" s="22"/>
      <c r="F1142" s="22"/>
      <c r="G1142" s="22"/>
    </row>
    <row r="1143" spans="1:7" ht="12.75">
      <c r="A1143" s="22"/>
      <c r="B1143" s="22"/>
      <c r="C1143" s="22"/>
      <c r="D1143" s="22"/>
      <c r="E1143" s="22"/>
      <c r="F1143" s="22"/>
      <c r="G1143" s="22"/>
    </row>
    <row r="1144" spans="1:7" ht="12.75">
      <c r="A1144" s="22"/>
      <c r="B1144" s="22"/>
      <c r="C1144" s="22"/>
      <c r="D1144" s="22"/>
      <c r="E1144" s="22"/>
      <c r="F1144" s="22"/>
      <c r="G1144" s="22"/>
    </row>
    <row r="1145" spans="1:7" ht="12.75">
      <c r="A1145" s="22"/>
      <c r="B1145" s="22"/>
      <c r="C1145" s="22"/>
      <c r="D1145" s="22"/>
      <c r="E1145" s="22"/>
      <c r="F1145" s="22"/>
      <c r="G1145" s="22"/>
    </row>
    <row r="1146" spans="1:7" ht="12.75">
      <c r="A1146" s="22"/>
      <c r="B1146" s="22"/>
      <c r="C1146" s="22"/>
      <c r="D1146" s="22"/>
      <c r="E1146" s="22"/>
      <c r="F1146" s="22"/>
      <c r="G1146" s="22"/>
    </row>
  </sheetData>
  <sheetProtection/>
  <mergeCells count="138">
    <mergeCell ref="A466:A469"/>
    <mergeCell ref="A470:A473"/>
    <mergeCell ref="A474:A477"/>
    <mergeCell ref="A478:A481"/>
    <mergeCell ref="A482:A485"/>
    <mergeCell ref="A486:A489"/>
    <mergeCell ref="A447:A450"/>
    <mergeCell ref="A451:A454"/>
    <mergeCell ref="C456:F456"/>
    <mergeCell ref="G456:G457"/>
    <mergeCell ref="A458:A461"/>
    <mergeCell ref="A462:A465"/>
    <mergeCell ref="A423:A426"/>
    <mergeCell ref="A427:A430"/>
    <mergeCell ref="A431:A434"/>
    <mergeCell ref="A435:A438"/>
    <mergeCell ref="A439:A442"/>
    <mergeCell ref="A443:A446"/>
    <mergeCell ref="A404:A407"/>
    <mergeCell ref="A408:A411"/>
    <mergeCell ref="A412:A415"/>
    <mergeCell ref="A416:A419"/>
    <mergeCell ref="C421:F421"/>
    <mergeCell ref="G421:G422"/>
    <mergeCell ref="C386:F386"/>
    <mergeCell ref="G386:G387"/>
    <mergeCell ref="A388:A391"/>
    <mergeCell ref="A392:A395"/>
    <mergeCell ref="A396:A399"/>
    <mergeCell ref="A400:A403"/>
    <mergeCell ref="A361:A364"/>
    <mergeCell ref="A365:A368"/>
    <mergeCell ref="A369:A372"/>
    <mergeCell ref="A373:A376"/>
    <mergeCell ref="A377:A380"/>
    <mergeCell ref="A381:A384"/>
    <mergeCell ref="A342:A345"/>
    <mergeCell ref="A346:A349"/>
    <mergeCell ref="C351:F351"/>
    <mergeCell ref="G351:G352"/>
    <mergeCell ref="A353:A356"/>
    <mergeCell ref="A357:A360"/>
    <mergeCell ref="A318:A321"/>
    <mergeCell ref="A322:A325"/>
    <mergeCell ref="A326:A329"/>
    <mergeCell ref="A330:A333"/>
    <mergeCell ref="A334:A337"/>
    <mergeCell ref="A338:A341"/>
    <mergeCell ref="A299:A302"/>
    <mergeCell ref="A303:A306"/>
    <mergeCell ref="A307:A310"/>
    <mergeCell ref="A311:A314"/>
    <mergeCell ref="C316:F316"/>
    <mergeCell ref="G316:G317"/>
    <mergeCell ref="C281:F281"/>
    <mergeCell ref="G281:G282"/>
    <mergeCell ref="A283:A286"/>
    <mergeCell ref="A287:A290"/>
    <mergeCell ref="A291:A294"/>
    <mergeCell ref="A295:A298"/>
    <mergeCell ref="A256:A259"/>
    <mergeCell ref="A260:A263"/>
    <mergeCell ref="A264:A267"/>
    <mergeCell ref="A268:A271"/>
    <mergeCell ref="A272:A275"/>
    <mergeCell ref="A276:A279"/>
    <mergeCell ref="A237:A240"/>
    <mergeCell ref="A241:A244"/>
    <mergeCell ref="C246:F246"/>
    <mergeCell ref="G246:G247"/>
    <mergeCell ref="A248:A251"/>
    <mergeCell ref="A252:A255"/>
    <mergeCell ref="A213:A216"/>
    <mergeCell ref="A217:A220"/>
    <mergeCell ref="A221:A224"/>
    <mergeCell ref="A225:A228"/>
    <mergeCell ref="A229:A232"/>
    <mergeCell ref="A233:A236"/>
    <mergeCell ref="A190:A193"/>
    <mergeCell ref="A194:A197"/>
    <mergeCell ref="A198:A201"/>
    <mergeCell ref="A202:A205"/>
    <mergeCell ref="A206:A209"/>
    <mergeCell ref="C211:F211"/>
    <mergeCell ref="A171:A174"/>
    <mergeCell ref="C176:F176"/>
    <mergeCell ref="G176:G177"/>
    <mergeCell ref="A178:A181"/>
    <mergeCell ref="A182:A185"/>
    <mergeCell ref="A186:A189"/>
    <mergeCell ref="A147:A150"/>
    <mergeCell ref="A151:A154"/>
    <mergeCell ref="A155:A158"/>
    <mergeCell ref="A159:A162"/>
    <mergeCell ref="A163:A166"/>
    <mergeCell ref="A167:A170"/>
    <mergeCell ref="A128:A131"/>
    <mergeCell ref="A132:A135"/>
    <mergeCell ref="A136:A139"/>
    <mergeCell ref="C141:F141"/>
    <mergeCell ref="G141:G142"/>
    <mergeCell ref="A143:A146"/>
    <mergeCell ref="G106:G107"/>
    <mergeCell ref="A108:A111"/>
    <mergeCell ref="A112:A115"/>
    <mergeCell ref="A116:A119"/>
    <mergeCell ref="A120:A123"/>
    <mergeCell ref="A124:A127"/>
    <mergeCell ref="A85:A88"/>
    <mergeCell ref="A89:A92"/>
    <mergeCell ref="A93:A96"/>
    <mergeCell ref="A97:A100"/>
    <mergeCell ref="A101:A104"/>
    <mergeCell ref="C106:F106"/>
    <mergeCell ref="A66:A69"/>
    <mergeCell ref="C71:F71"/>
    <mergeCell ref="G71:G72"/>
    <mergeCell ref="A73:A76"/>
    <mergeCell ref="A77:A80"/>
    <mergeCell ref="A81:A84"/>
    <mergeCell ref="A42:A45"/>
    <mergeCell ref="A46:A49"/>
    <mergeCell ref="A50:A53"/>
    <mergeCell ref="A54:A57"/>
    <mergeCell ref="A58:A61"/>
    <mergeCell ref="A62:A65"/>
    <mergeCell ref="A19:A22"/>
    <mergeCell ref="A23:A26"/>
    <mergeCell ref="A27:A30"/>
    <mergeCell ref="A31:A34"/>
    <mergeCell ref="C36:F36"/>
    <mergeCell ref="A38:A41"/>
    <mergeCell ref="C1:F1"/>
    <mergeCell ref="G1:G2"/>
    <mergeCell ref="A3:A6"/>
    <mergeCell ref="A7:A10"/>
    <mergeCell ref="A11:A14"/>
    <mergeCell ref="A15:A18"/>
  </mergeCells>
  <printOptions/>
  <pageMargins left="1.83" right="0.35" top="1.17" bottom="0.3" header="0.47" footer="0.34"/>
  <pageSetup horizontalDpi="300" verticalDpi="300" orientation="landscape" r:id="rId1"/>
  <headerFooter alignWithMargins="0">
    <oddHeader>&amp;L&amp;"Arial,Negrita"
Datos Preliminares
&amp;C&amp;"Arial,Negrita Cursiva"&amp;12POLICIA DE PUERTO RICO
DELITOS TIPO I INFORMADOS EN PUERTO RICO, POR TRIMESTRES
AÑOS 2009 Y 2010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8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1.140625" style="2" bestFit="1" customWidth="1"/>
    <col min="2" max="3" width="9.140625" style="2" customWidth="1"/>
    <col min="4" max="4" width="10.00390625" style="2" bestFit="1" customWidth="1"/>
    <col min="5" max="5" width="37.28125" style="2" customWidth="1"/>
    <col min="6" max="6" width="8.8515625" style="2" customWidth="1"/>
    <col min="7" max="7" width="9.28125" style="2" bestFit="1" customWidth="1"/>
    <col min="8" max="8" width="9.140625" style="2" customWidth="1"/>
    <col min="9" max="9" width="10.00390625" style="2" bestFit="1" customWidth="1"/>
    <col min="10" max="10" width="12.7109375" style="2" customWidth="1"/>
    <col min="11" max="11" width="10.7109375" style="2" customWidth="1"/>
    <col min="12" max="25" width="7.7109375" style="2" customWidth="1"/>
    <col min="26" max="16384" width="9.140625" style="2" customWidth="1"/>
  </cols>
  <sheetData>
    <row r="1" spans="1:9" ht="25.5" customHeight="1" thickTop="1">
      <c r="A1" s="33"/>
      <c r="B1" s="34"/>
      <c r="C1" s="34"/>
      <c r="D1" s="34"/>
      <c r="E1" s="35" t="s">
        <v>34</v>
      </c>
      <c r="F1" s="34"/>
      <c r="G1" s="34"/>
      <c r="H1" s="34"/>
      <c r="I1" s="36"/>
    </row>
    <row r="2" spans="1:9" ht="25.5" customHeight="1" thickBot="1">
      <c r="A2" s="37" t="s">
        <v>35</v>
      </c>
      <c r="G2" s="38" t="s">
        <v>16</v>
      </c>
      <c r="H2" s="39" t="s">
        <v>36</v>
      </c>
      <c r="I2" s="40"/>
    </row>
    <row r="3" spans="1:9" ht="25.5" customHeight="1" thickBot="1" thickTop="1">
      <c r="A3" s="41" t="s">
        <v>37</v>
      </c>
      <c r="B3" s="42"/>
      <c r="C3" s="42"/>
      <c r="D3" s="43"/>
      <c r="E3" s="44" t="s">
        <v>16</v>
      </c>
      <c r="F3" s="45" t="s">
        <v>38</v>
      </c>
      <c r="G3" s="46"/>
      <c r="H3" s="46"/>
      <c r="I3" s="47"/>
    </row>
    <row r="4" spans="1:9" ht="25.5" customHeight="1" thickBot="1" thickTop="1">
      <c r="A4" s="48" t="s">
        <v>16</v>
      </c>
      <c r="B4" s="49" t="s">
        <v>16</v>
      </c>
      <c r="C4" s="50" t="s">
        <v>39</v>
      </c>
      <c r="D4" s="51"/>
      <c r="E4" s="49" t="s">
        <v>40</v>
      </c>
      <c r="F4" s="52" t="s">
        <v>16</v>
      </c>
      <c r="G4" s="49" t="s">
        <v>16</v>
      </c>
      <c r="H4" s="50" t="s">
        <v>39</v>
      </c>
      <c r="I4" s="53"/>
    </row>
    <row r="5" spans="1:9" ht="25.5" customHeight="1" thickBot="1" thickTop="1">
      <c r="A5" s="54">
        <v>2010</v>
      </c>
      <c r="B5" s="55">
        <v>2009</v>
      </c>
      <c r="C5" s="56" t="s">
        <v>41</v>
      </c>
      <c r="D5" s="57" t="s">
        <v>10</v>
      </c>
      <c r="E5" s="58"/>
      <c r="F5" s="54">
        <v>2010</v>
      </c>
      <c r="G5" s="55">
        <v>2009</v>
      </c>
      <c r="H5" s="59" t="s">
        <v>41</v>
      </c>
      <c r="I5" s="59" t="s">
        <v>10</v>
      </c>
    </row>
    <row r="6" spans="1:9" ht="25.5" customHeight="1" thickBot="1" thickTop="1">
      <c r="A6" s="60">
        <f>A7+A12</f>
        <v>680</v>
      </c>
      <c r="B6" s="61">
        <f>B7+B12</f>
        <v>981</v>
      </c>
      <c r="C6" s="62">
        <f>C7+C12</f>
        <v>-301</v>
      </c>
      <c r="D6" s="63">
        <f aca="true" t="shared" si="0" ref="D6:D15">C6/B6*1</f>
        <v>-0.3068297655453619</v>
      </c>
      <c r="E6" s="64" t="s">
        <v>42</v>
      </c>
      <c r="F6" s="62">
        <f>F7+F12</f>
        <v>7457</v>
      </c>
      <c r="G6" s="61">
        <f>G7+G12</f>
        <v>8762</v>
      </c>
      <c r="H6" s="65">
        <f>H7+H12</f>
        <v>-1305</v>
      </c>
      <c r="I6" s="66">
        <f aca="true" t="shared" si="1" ref="I6:I15">H6/G6*1</f>
        <v>-0.14893859849349464</v>
      </c>
    </row>
    <row r="7" spans="1:9" ht="25.5" customHeight="1" thickBot="1" thickTop="1">
      <c r="A7" s="67">
        <f>SUM(A8:A11)</f>
        <v>139</v>
      </c>
      <c r="B7" s="68">
        <f>SUM(B8:B11)</f>
        <v>177</v>
      </c>
      <c r="C7" s="69">
        <f>SUM(C8:C11)</f>
        <v>-38</v>
      </c>
      <c r="D7" s="70">
        <f t="shared" si="0"/>
        <v>-0.21468926553672316</v>
      </c>
      <c r="E7" s="71" t="s">
        <v>43</v>
      </c>
      <c r="F7" s="69">
        <f>SUM(F8:F11)</f>
        <v>1550</v>
      </c>
      <c r="G7" s="68">
        <f>SUM(G8:G11)</f>
        <v>1490</v>
      </c>
      <c r="H7" s="72">
        <f>SUM(H8:H11)</f>
        <v>60</v>
      </c>
      <c r="I7" s="73">
        <f t="shared" si="1"/>
        <v>0.040268456375838924</v>
      </c>
    </row>
    <row r="8" spans="1:9" ht="25.5" customHeight="1" thickTop="1">
      <c r="A8" s="60">
        <v>15</v>
      </c>
      <c r="B8" s="61">
        <v>23</v>
      </c>
      <c r="C8" s="62">
        <f>A8-B8</f>
        <v>-8</v>
      </c>
      <c r="D8" s="74">
        <f t="shared" si="0"/>
        <v>-0.34782608695652173</v>
      </c>
      <c r="E8" s="75" t="s">
        <v>44</v>
      </c>
      <c r="F8" s="62">
        <v>158</v>
      </c>
      <c r="G8" s="61">
        <v>147</v>
      </c>
      <c r="H8" s="65">
        <f>F8-G8</f>
        <v>11</v>
      </c>
      <c r="I8" s="66">
        <f>H8/G8</f>
        <v>0.07482993197278912</v>
      </c>
    </row>
    <row r="9" spans="1:9" ht="25.5" customHeight="1">
      <c r="A9" s="60">
        <v>0</v>
      </c>
      <c r="B9" s="61">
        <v>3</v>
      </c>
      <c r="C9" s="62">
        <f>A9-B9</f>
        <v>-3</v>
      </c>
      <c r="D9" s="74">
        <f t="shared" si="0"/>
        <v>-1</v>
      </c>
      <c r="E9" s="75" t="s">
        <v>45</v>
      </c>
      <c r="F9" s="62">
        <v>2</v>
      </c>
      <c r="G9" s="61">
        <v>8</v>
      </c>
      <c r="H9" s="65">
        <f>F9-G9</f>
        <v>-6</v>
      </c>
      <c r="I9" s="66">
        <f t="shared" si="1"/>
        <v>-0.75</v>
      </c>
    </row>
    <row r="10" spans="1:9" ht="25.5" customHeight="1">
      <c r="A10" s="60">
        <v>107</v>
      </c>
      <c r="B10" s="61">
        <v>123</v>
      </c>
      <c r="C10" s="62">
        <f>A10-B10</f>
        <v>-16</v>
      </c>
      <c r="D10" s="74">
        <f t="shared" si="0"/>
        <v>-0.13008130081300814</v>
      </c>
      <c r="E10" s="75" t="s">
        <v>46</v>
      </c>
      <c r="F10" s="62">
        <v>1149</v>
      </c>
      <c r="G10" s="61">
        <v>987</v>
      </c>
      <c r="H10" s="76">
        <f>F10-G10</f>
        <v>162</v>
      </c>
      <c r="I10" s="66">
        <f t="shared" si="1"/>
        <v>0.1641337386018237</v>
      </c>
    </row>
    <row r="11" spans="1:9" ht="25.5" customHeight="1" thickBot="1">
      <c r="A11" s="60">
        <v>17</v>
      </c>
      <c r="B11" s="61">
        <v>28</v>
      </c>
      <c r="C11" s="62">
        <f>A11-B11</f>
        <v>-11</v>
      </c>
      <c r="D11" s="74">
        <f t="shared" si="0"/>
        <v>-0.39285714285714285</v>
      </c>
      <c r="E11" s="75" t="s">
        <v>47</v>
      </c>
      <c r="F11" s="62">
        <v>241</v>
      </c>
      <c r="G11" s="61">
        <v>348</v>
      </c>
      <c r="H11" s="65">
        <f>F11-G11</f>
        <v>-107</v>
      </c>
      <c r="I11" s="66">
        <f t="shared" si="1"/>
        <v>-0.3074712643678161</v>
      </c>
    </row>
    <row r="12" spans="1:9" ht="25.5" customHeight="1" thickBot="1" thickTop="1">
      <c r="A12" s="77">
        <f>SUM(A13:A15)</f>
        <v>541</v>
      </c>
      <c r="B12" s="68">
        <f>SUM(B13:B15)</f>
        <v>804</v>
      </c>
      <c r="C12" s="69">
        <f>SUM(C13:C15)</f>
        <v>-263</v>
      </c>
      <c r="D12" s="70">
        <f t="shared" si="0"/>
        <v>-0.3271144278606965</v>
      </c>
      <c r="E12" s="71" t="s">
        <v>48</v>
      </c>
      <c r="F12" s="68">
        <f>SUM(F13:F15)</f>
        <v>5907</v>
      </c>
      <c r="G12" s="68">
        <f>SUM(G13:G15)</f>
        <v>7272</v>
      </c>
      <c r="H12" s="72">
        <f>SUM(H13:H15)</f>
        <v>-1365</v>
      </c>
      <c r="I12" s="73">
        <f t="shared" si="1"/>
        <v>-0.18770627062706272</v>
      </c>
    </row>
    <row r="13" spans="1:9" ht="25.5" customHeight="1" thickTop="1">
      <c r="A13" s="60">
        <v>115</v>
      </c>
      <c r="B13" s="61">
        <v>130</v>
      </c>
      <c r="C13" s="62">
        <f>A13-B13</f>
        <v>-15</v>
      </c>
      <c r="D13" s="74">
        <f t="shared" si="0"/>
        <v>-0.11538461538461539</v>
      </c>
      <c r="E13" s="75" t="s">
        <v>49</v>
      </c>
      <c r="F13" s="62">
        <v>1121</v>
      </c>
      <c r="G13" s="61">
        <v>1378</v>
      </c>
      <c r="H13" s="65">
        <f>F13-G13</f>
        <v>-257</v>
      </c>
      <c r="I13" s="66">
        <f t="shared" si="1"/>
        <v>-0.18650217706821481</v>
      </c>
    </row>
    <row r="14" spans="1:9" ht="25.5" customHeight="1">
      <c r="A14" s="60">
        <v>321</v>
      </c>
      <c r="B14" s="61">
        <v>534</v>
      </c>
      <c r="C14" s="62">
        <f>A14-B14</f>
        <v>-213</v>
      </c>
      <c r="D14" s="74">
        <f t="shared" si="0"/>
        <v>-0.398876404494382</v>
      </c>
      <c r="E14" s="75" t="s">
        <v>50</v>
      </c>
      <c r="F14" s="62">
        <v>3634</v>
      </c>
      <c r="G14" s="61">
        <v>4688</v>
      </c>
      <c r="H14" s="65">
        <f>F14-G14</f>
        <v>-1054</v>
      </c>
      <c r="I14" s="66">
        <f t="shared" si="1"/>
        <v>-0.22482935153583616</v>
      </c>
    </row>
    <row r="15" spans="1:9" ht="25.5" customHeight="1" thickBot="1">
      <c r="A15" s="78">
        <v>105</v>
      </c>
      <c r="B15" s="79">
        <v>140</v>
      </c>
      <c r="C15" s="80">
        <f>A15-B15</f>
        <v>-35</v>
      </c>
      <c r="D15" s="81">
        <f t="shared" si="0"/>
        <v>-0.25</v>
      </c>
      <c r="E15" s="82" t="s">
        <v>51</v>
      </c>
      <c r="F15" s="80">
        <v>1152</v>
      </c>
      <c r="G15" s="79">
        <v>1206</v>
      </c>
      <c r="H15" s="83">
        <f>F15-G15</f>
        <v>-54</v>
      </c>
      <c r="I15" s="84">
        <f t="shared" si="1"/>
        <v>-0.04477611940298507</v>
      </c>
    </row>
    <row r="16" ht="13.5" thickTop="1">
      <c r="I16" s="85"/>
    </row>
    <row r="17" ht="12.75">
      <c r="I17" s="85"/>
    </row>
    <row r="18" ht="13.5" thickBot="1"/>
    <row r="19" spans="1:9" ht="25.5" customHeight="1" thickTop="1">
      <c r="A19" s="33"/>
      <c r="B19" s="34"/>
      <c r="C19" s="86"/>
      <c r="D19" s="86"/>
      <c r="E19" s="35" t="s">
        <v>52</v>
      </c>
      <c r="F19" s="86"/>
      <c r="G19" s="86"/>
      <c r="H19" s="34"/>
      <c r="I19" s="36"/>
    </row>
    <row r="20" spans="1:9" ht="25.5" customHeight="1" thickBot="1">
      <c r="A20" s="37" t="s">
        <v>35</v>
      </c>
      <c r="G20" s="38" t="s">
        <v>16</v>
      </c>
      <c r="H20" s="39" t="s">
        <v>36</v>
      </c>
      <c r="I20" s="40"/>
    </row>
    <row r="21" spans="1:9" ht="25.5" customHeight="1" thickBot="1" thickTop="1">
      <c r="A21" s="41" t="str">
        <f>+A3</f>
        <v>     Mes del 1 al 30 de septiembre</v>
      </c>
      <c r="B21" s="42"/>
      <c r="C21" s="42"/>
      <c r="D21" s="43"/>
      <c r="E21" s="44" t="s">
        <v>16</v>
      </c>
      <c r="F21" s="45" t="str">
        <f>F3</f>
        <v>Acumulado al 30 de septiembre</v>
      </c>
      <c r="G21" s="46"/>
      <c r="H21" s="46"/>
      <c r="I21" s="47"/>
    </row>
    <row r="22" spans="1:9" ht="25.5" customHeight="1" thickBot="1" thickTop="1">
      <c r="A22" s="48" t="s">
        <v>16</v>
      </c>
      <c r="B22" s="49" t="s">
        <v>16</v>
      </c>
      <c r="C22" s="50" t="s">
        <v>39</v>
      </c>
      <c r="D22" s="51"/>
      <c r="E22" s="49" t="s">
        <v>40</v>
      </c>
      <c r="F22" s="52" t="s">
        <v>16</v>
      </c>
      <c r="G22" s="49" t="s">
        <v>16</v>
      </c>
      <c r="H22" s="50" t="s">
        <v>39</v>
      </c>
      <c r="I22" s="53"/>
    </row>
    <row r="23" spans="1:9" ht="25.5" customHeight="1" thickBot="1" thickTop="1">
      <c r="A23" s="54">
        <v>2010</v>
      </c>
      <c r="B23" s="55">
        <v>2009</v>
      </c>
      <c r="C23" s="56" t="s">
        <v>41</v>
      </c>
      <c r="D23" s="57" t="s">
        <v>10</v>
      </c>
      <c r="E23" s="58"/>
      <c r="F23" s="54">
        <v>2010</v>
      </c>
      <c r="G23" s="55">
        <v>2009</v>
      </c>
      <c r="H23" s="59" t="s">
        <v>41</v>
      </c>
      <c r="I23" s="59" t="s">
        <v>10</v>
      </c>
    </row>
    <row r="24" spans="1:9" ht="25.5" customHeight="1" thickBot="1" thickTop="1">
      <c r="A24" s="78">
        <f>A25+A30</f>
        <v>339</v>
      </c>
      <c r="B24" s="79">
        <f>B25+B30</f>
        <v>301</v>
      </c>
      <c r="C24" s="80">
        <f>C25+C30</f>
        <v>38</v>
      </c>
      <c r="D24" s="87">
        <f>C24/B24</f>
        <v>0.12624584717607973</v>
      </c>
      <c r="E24" s="58" t="s">
        <v>42</v>
      </c>
      <c r="F24" s="80">
        <f>F25+F30</f>
        <v>2705</v>
      </c>
      <c r="G24" s="79">
        <f>G25+G30</f>
        <v>2565</v>
      </c>
      <c r="H24" s="83">
        <f>H25+H30</f>
        <v>140</v>
      </c>
      <c r="I24" s="88">
        <f>H24/G24</f>
        <v>0.05458089668615984</v>
      </c>
    </row>
    <row r="25" spans="1:9" ht="25.5" customHeight="1" thickBot="1" thickTop="1">
      <c r="A25" s="79">
        <f>SUM(A26:A29)</f>
        <v>38</v>
      </c>
      <c r="B25" s="79">
        <f>SUM(B26:B29)</f>
        <v>56</v>
      </c>
      <c r="C25" s="80">
        <f>SUM(C26:C29)</f>
        <v>-18</v>
      </c>
      <c r="D25" s="87">
        <f>C25/B25</f>
        <v>-0.32142857142857145</v>
      </c>
      <c r="E25" s="58" t="s">
        <v>43</v>
      </c>
      <c r="F25" s="80">
        <f>SUM(F26:F29)</f>
        <v>336</v>
      </c>
      <c r="G25" s="79">
        <f>SUM(G26:G29)</f>
        <v>371</v>
      </c>
      <c r="H25" s="83">
        <f>SUM(H26:H29)</f>
        <v>-35</v>
      </c>
      <c r="I25" s="88">
        <f>H25/G25</f>
        <v>-0.09433962264150944</v>
      </c>
    </row>
    <row r="26" spans="1:9" ht="25.5" customHeight="1" thickTop="1">
      <c r="A26" s="60">
        <v>2</v>
      </c>
      <c r="B26" s="61">
        <v>2</v>
      </c>
      <c r="C26" s="62">
        <f>A26-B26</f>
        <v>0</v>
      </c>
      <c r="D26" s="89">
        <f aca="true" t="shared" si="2" ref="D26:D33">C26/B26</f>
        <v>0</v>
      </c>
      <c r="E26" s="75" t="s">
        <v>44</v>
      </c>
      <c r="F26" s="62">
        <v>36</v>
      </c>
      <c r="G26" s="61">
        <v>29</v>
      </c>
      <c r="H26" s="65">
        <f>F26-G26</f>
        <v>7</v>
      </c>
      <c r="I26" s="90">
        <f>H26/G26</f>
        <v>0.2413793103448276</v>
      </c>
    </row>
    <row r="27" spans="1:9" ht="25.5" customHeight="1">
      <c r="A27" s="60">
        <v>0</v>
      </c>
      <c r="B27" s="60">
        <v>0</v>
      </c>
      <c r="C27" s="61">
        <f>A27-B27</f>
        <v>0</v>
      </c>
      <c r="D27" s="89" t="e">
        <f t="shared" si="2"/>
        <v>#DIV/0!</v>
      </c>
      <c r="E27" s="75" t="s">
        <v>45</v>
      </c>
      <c r="F27" s="65">
        <v>0</v>
      </c>
      <c r="G27" s="65">
        <v>2</v>
      </c>
      <c r="H27" s="65">
        <f>F27-G27</f>
        <v>-2</v>
      </c>
      <c r="I27" s="90">
        <f aca="true" t="shared" si="3" ref="I27:I33">H27/G27</f>
        <v>-1</v>
      </c>
    </row>
    <row r="28" spans="1:9" ht="25.5" customHeight="1">
      <c r="A28" s="60">
        <v>29</v>
      </c>
      <c r="B28" s="60">
        <v>34</v>
      </c>
      <c r="C28" s="61">
        <f>A28-B28</f>
        <v>-5</v>
      </c>
      <c r="D28" s="89">
        <f t="shared" si="2"/>
        <v>-0.14705882352941177</v>
      </c>
      <c r="E28" s="75" t="s">
        <v>46</v>
      </c>
      <c r="F28" s="65">
        <v>221</v>
      </c>
      <c r="G28" s="65">
        <v>243</v>
      </c>
      <c r="H28" s="65">
        <f>F28-G28</f>
        <v>-22</v>
      </c>
      <c r="I28" s="90">
        <f t="shared" si="3"/>
        <v>-0.09053497942386832</v>
      </c>
    </row>
    <row r="29" spans="1:9" ht="25.5" customHeight="1" thickBot="1">
      <c r="A29" s="60">
        <v>7</v>
      </c>
      <c r="B29" s="60">
        <v>20</v>
      </c>
      <c r="C29" s="61">
        <f>A29-B29</f>
        <v>-13</v>
      </c>
      <c r="D29" s="89">
        <f t="shared" si="2"/>
        <v>-0.65</v>
      </c>
      <c r="E29" s="75" t="s">
        <v>47</v>
      </c>
      <c r="F29" s="65">
        <v>79</v>
      </c>
      <c r="G29" s="65">
        <v>97</v>
      </c>
      <c r="H29" s="65">
        <f>F29-G29</f>
        <v>-18</v>
      </c>
      <c r="I29" s="90">
        <f t="shared" si="3"/>
        <v>-0.18556701030927836</v>
      </c>
    </row>
    <row r="30" spans="1:9" ht="25.5" customHeight="1" thickBot="1" thickTop="1">
      <c r="A30" s="77">
        <f>SUM(A31:A33)</f>
        <v>301</v>
      </c>
      <c r="B30" s="77">
        <f>SUM(B31:B33)</f>
        <v>245</v>
      </c>
      <c r="C30" s="77">
        <f>SUM(C31:C33)</f>
        <v>56</v>
      </c>
      <c r="D30" s="91">
        <f t="shared" si="2"/>
        <v>0.22857142857142856</v>
      </c>
      <c r="E30" s="92" t="s">
        <v>48</v>
      </c>
      <c r="F30" s="72">
        <f>SUM(F31:F33)</f>
        <v>2369</v>
      </c>
      <c r="G30" s="72">
        <f>SUM(G31:G33)</f>
        <v>2194</v>
      </c>
      <c r="H30" s="72">
        <f>SUM(H31:H33)</f>
        <v>175</v>
      </c>
      <c r="I30" s="93">
        <f t="shared" si="3"/>
        <v>0.07976298997265269</v>
      </c>
    </row>
    <row r="31" spans="1:9" ht="25.5" customHeight="1" thickTop="1">
      <c r="A31" s="60">
        <v>131</v>
      </c>
      <c r="B31" s="60">
        <v>112</v>
      </c>
      <c r="C31" s="60">
        <f>A31-B31</f>
        <v>19</v>
      </c>
      <c r="D31" s="89">
        <f t="shared" si="2"/>
        <v>0.16964285714285715</v>
      </c>
      <c r="E31" s="75" t="s">
        <v>49</v>
      </c>
      <c r="F31" s="65">
        <v>991</v>
      </c>
      <c r="G31" s="65">
        <v>1037</v>
      </c>
      <c r="H31" s="65">
        <f>F31-G31</f>
        <v>-46</v>
      </c>
      <c r="I31" s="90">
        <f t="shared" si="3"/>
        <v>-0.044358727097396335</v>
      </c>
    </row>
    <row r="32" spans="1:9" ht="25.5" customHeight="1">
      <c r="A32" s="60">
        <v>123</v>
      </c>
      <c r="B32" s="60">
        <v>74</v>
      </c>
      <c r="C32" s="60">
        <f>A32-B32</f>
        <v>49</v>
      </c>
      <c r="D32" s="89">
        <f t="shared" si="2"/>
        <v>0.6621621621621622</v>
      </c>
      <c r="E32" s="75" t="s">
        <v>50</v>
      </c>
      <c r="F32" s="65">
        <v>859</v>
      </c>
      <c r="G32" s="65">
        <v>680</v>
      </c>
      <c r="H32" s="65">
        <f>F32-G32</f>
        <v>179</v>
      </c>
      <c r="I32" s="90">
        <f t="shared" si="3"/>
        <v>0.26323529411764707</v>
      </c>
    </row>
    <row r="33" spans="1:9" ht="25.5" customHeight="1" thickBot="1">
      <c r="A33" s="78">
        <v>47</v>
      </c>
      <c r="B33" s="78">
        <v>59</v>
      </c>
      <c r="C33" s="78">
        <f>A33-B33</f>
        <v>-12</v>
      </c>
      <c r="D33" s="87">
        <f t="shared" si="2"/>
        <v>-0.2033898305084746</v>
      </c>
      <c r="E33" s="82" t="s">
        <v>51</v>
      </c>
      <c r="F33" s="83">
        <v>519</v>
      </c>
      <c r="G33" s="83">
        <v>477</v>
      </c>
      <c r="H33" s="79">
        <f>F33-G33</f>
        <v>42</v>
      </c>
      <c r="I33" s="88">
        <f t="shared" si="3"/>
        <v>0.0880503144654088</v>
      </c>
    </row>
    <row r="34" ht="13.5" thickTop="1"/>
    <row r="37" ht="13.5" thickBot="1"/>
    <row r="38" spans="1:9" ht="25.5" customHeight="1" thickTop="1">
      <c r="A38" s="33"/>
      <c r="B38" s="34"/>
      <c r="C38" s="34"/>
      <c r="D38" s="34"/>
      <c r="E38" s="94" t="s">
        <v>53</v>
      </c>
      <c r="F38" s="34"/>
      <c r="G38" s="34"/>
      <c r="H38" s="34"/>
      <c r="I38" s="36"/>
    </row>
    <row r="39" spans="1:9" ht="25.5" customHeight="1" thickBot="1">
      <c r="A39" s="37" t="s">
        <v>35</v>
      </c>
      <c r="G39" s="38" t="s">
        <v>16</v>
      </c>
      <c r="H39" s="39" t="s">
        <v>36</v>
      </c>
      <c r="I39" s="40"/>
    </row>
    <row r="40" spans="1:9" ht="25.5" customHeight="1" thickBot="1" thickTop="1">
      <c r="A40" s="41" t="str">
        <f>A3</f>
        <v>     Mes del 1 al 30 de septiembre</v>
      </c>
      <c r="B40" s="42"/>
      <c r="C40" s="42"/>
      <c r="D40" s="43"/>
      <c r="E40" s="44" t="s">
        <v>16</v>
      </c>
      <c r="F40" s="45" t="str">
        <f>F3</f>
        <v>Acumulado al 30 de septiembre</v>
      </c>
      <c r="G40" s="46"/>
      <c r="H40" s="46"/>
      <c r="I40" s="47"/>
    </row>
    <row r="41" spans="1:9" ht="25.5" customHeight="1" thickBot="1" thickTop="1">
      <c r="A41" s="48" t="s">
        <v>16</v>
      </c>
      <c r="B41" s="49" t="s">
        <v>16</v>
      </c>
      <c r="C41" s="50" t="s">
        <v>39</v>
      </c>
      <c r="D41" s="51"/>
      <c r="E41" s="49" t="s">
        <v>40</v>
      </c>
      <c r="F41" s="52" t="s">
        <v>16</v>
      </c>
      <c r="G41" s="49" t="s">
        <v>16</v>
      </c>
      <c r="H41" s="50" t="s">
        <v>39</v>
      </c>
      <c r="I41" s="53"/>
    </row>
    <row r="42" spans="1:9" ht="25.5" customHeight="1" thickBot="1" thickTop="1">
      <c r="A42" s="54">
        <v>2010</v>
      </c>
      <c r="B42" s="55">
        <v>2009</v>
      </c>
      <c r="C42" s="56" t="s">
        <v>41</v>
      </c>
      <c r="D42" s="57" t="s">
        <v>10</v>
      </c>
      <c r="E42" s="58"/>
      <c r="F42" s="54">
        <v>2010</v>
      </c>
      <c r="G42" s="55">
        <v>2009</v>
      </c>
      <c r="H42" s="59" t="s">
        <v>41</v>
      </c>
      <c r="I42" s="59" t="s">
        <v>10</v>
      </c>
    </row>
    <row r="43" spans="1:9" ht="25.5" customHeight="1" thickBot="1" thickTop="1">
      <c r="A43" s="78">
        <f>A44+A49</f>
        <v>402</v>
      </c>
      <c r="B43" s="79">
        <f>B44+B49</f>
        <v>532</v>
      </c>
      <c r="C43" s="80">
        <f>C44+C49</f>
        <v>-130</v>
      </c>
      <c r="D43" s="87">
        <f aca="true" t="shared" si="4" ref="D43:D49">C43/B43</f>
        <v>-0.24436090225563908</v>
      </c>
      <c r="E43" s="58" t="s">
        <v>42</v>
      </c>
      <c r="F43" s="80">
        <f>F44+F49</f>
        <v>4115</v>
      </c>
      <c r="G43" s="79">
        <f>G44+G49</f>
        <v>4886</v>
      </c>
      <c r="H43" s="83">
        <f>H44+H49</f>
        <v>-771</v>
      </c>
      <c r="I43" s="88">
        <f aca="true" t="shared" si="5" ref="I43:I48">H43/G43</f>
        <v>-0.15779778960294719</v>
      </c>
    </row>
    <row r="44" spans="1:9" ht="25.5" customHeight="1" thickBot="1" thickTop="1">
      <c r="A44" s="79">
        <f>SUM(A45:A48)</f>
        <v>75</v>
      </c>
      <c r="B44" s="79">
        <f>SUM(B45:B48)</f>
        <v>83</v>
      </c>
      <c r="C44" s="80">
        <f>SUM(C45:C48)</f>
        <v>-8</v>
      </c>
      <c r="D44" s="87">
        <f t="shared" si="4"/>
        <v>-0.0963855421686747</v>
      </c>
      <c r="E44" s="58" t="s">
        <v>43</v>
      </c>
      <c r="F44" s="80">
        <f>SUM(F45:F48)</f>
        <v>740</v>
      </c>
      <c r="G44" s="79">
        <f>SUM(G45:G48)</f>
        <v>911</v>
      </c>
      <c r="H44" s="83">
        <f>SUM(H45:H48)</f>
        <v>-171</v>
      </c>
      <c r="I44" s="88">
        <f t="shared" si="5"/>
        <v>-0.1877058177826564</v>
      </c>
    </row>
    <row r="45" spans="1:9" ht="25.5" customHeight="1" thickTop="1">
      <c r="A45" s="60">
        <v>9</v>
      </c>
      <c r="B45" s="61">
        <v>12</v>
      </c>
      <c r="C45" s="62">
        <f>A45-B45</f>
        <v>-3</v>
      </c>
      <c r="D45" s="95">
        <f t="shared" si="4"/>
        <v>-0.25</v>
      </c>
      <c r="E45" s="75" t="s">
        <v>44</v>
      </c>
      <c r="F45" s="62">
        <v>89</v>
      </c>
      <c r="G45" s="61">
        <v>103</v>
      </c>
      <c r="H45" s="65">
        <f>F45-G45</f>
        <v>-14</v>
      </c>
      <c r="I45" s="90">
        <f t="shared" si="5"/>
        <v>-0.13592233009708737</v>
      </c>
    </row>
    <row r="46" spans="1:9" ht="25.5" customHeight="1">
      <c r="A46" s="60">
        <v>1</v>
      </c>
      <c r="B46" s="61">
        <v>4</v>
      </c>
      <c r="C46" s="62">
        <f>A46-B46</f>
        <v>-3</v>
      </c>
      <c r="D46" s="89">
        <f t="shared" si="4"/>
        <v>-0.75</v>
      </c>
      <c r="E46" s="75" t="s">
        <v>45</v>
      </c>
      <c r="F46" s="62">
        <v>11</v>
      </c>
      <c r="G46" s="61">
        <v>19</v>
      </c>
      <c r="H46" s="65">
        <f>F46-G46</f>
        <v>-8</v>
      </c>
      <c r="I46" s="90">
        <f t="shared" si="5"/>
        <v>-0.42105263157894735</v>
      </c>
    </row>
    <row r="47" spans="1:9" ht="25.5" customHeight="1">
      <c r="A47" s="60">
        <v>39</v>
      </c>
      <c r="B47" s="61">
        <v>32</v>
      </c>
      <c r="C47" s="62">
        <f>A47-B47</f>
        <v>7</v>
      </c>
      <c r="D47" s="89">
        <f t="shared" si="4"/>
        <v>0.21875</v>
      </c>
      <c r="E47" s="75" t="s">
        <v>46</v>
      </c>
      <c r="F47" s="62">
        <v>365</v>
      </c>
      <c r="G47" s="61">
        <v>405</v>
      </c>
      <c r="H47" s="65">
        <f>F47-G47</f>
        <v>-40</v>
      </c>
      <c r="I47" s="90">
        <f t="shared" si="5"/>
        <v>-0.09876543209876543</v>
      </c>
    </row>
    <row r="48" spans="1:9" ht="25.5" customHeight="1" thickBot="1">
      <c r="A48" s="60">
        <v>26</v>
      </c>
      <c r="B48" s="61">
        <v>35</v>
      </c>
      <c r="C48" s="62">
        <f>A48-B48</f>
        <v>-9</v>
      </c>
      <c r="D48" s="89">
        <f t="shared" si="4"/>
        <v>-0.2571428571428571</v>
      </c>
      <c r="E48" s="75" t="s">
        <v>47</v>
      </c>
      <c r="F48" s="62">
        <v>275</v>
      </c>
      <c r="G48" s="61">
        <v>384</v>
      </c>
      <c r="H48" s="65">
        <f>F48-G48</f>
        <v>-109</v>
      </c>
      <c r="I48" s="90">
        <f t="shared" si="5"/>
        <v>-0.2838541666666667</v>
      </c>
    </row>
    <row r="49" spans="1:9" ht="25.5" customHeight="1" thickBot="1" thickTop="1">
      <c r="A49" s="77">
        <f>SUM(A50:A52)</f>
        <v>327</v>
      </c>
      <c r="B49" s="68">
        <f>SUM(B50:B52)</f>
        <v>449</v>
      </c>
      <c r="C49" s="69">
        <f>SUM(C50:C52)</f>
        <v>-122</v>
      </c>
      <c r="D49" s="91">
        <f t="shared" si="4"/>
        <v>-0.2717149220489978</v>
      </c>
      <c r="E49" s="92" t="s">
        <v>48</v>
      </c>
      <c r="F49" s="69">
        <f>SUM(F50:F52)</f>
        <v>3375</v>
      </c>
      <c r="G49" s="68">
        <f>SUM(G50:G52)</f>
        <v>3975</v>
      </c>
      <c r="H49" s="72">
        <f>SUM(H50:H52)</f>
        <v>-600</v>
      </c>
      <c r="I49" s="93">
        <f>H49/G49</f>
        <v>-0.1509433962264151</v>
      </c>
    </row>
    <row r="50" spans="1:9" ht="25.5" customHeight="1" thickTop="1">
      <c r="A50" s="60">
        <v>102</v>
      </c>
      <c r="B50" s="61">
        <v>146</v>
      </c>
      <c r="C50" s="62">
        <f>A50-B50</f>
        <v>-44</v>
      </c>
      <c r="D50" s="89">
        <f>C50/B50</f>
        <v>-0.3013698630136986</v>
      </c>
      <c r="E50" s="75" t="s">
        <v>49</v>
      </c>
      <c r="F50" s="62">
        <v>1069</v>
      </c>
      <c r="G50" s="61">
        <v>1254</v>
      </c>
      <c r="H50" s="65">
        <f>F50-G50</f>
        <v>-185</v>
      </c>
      <c r="I50" s="90">
        <f>H50/G50</f>
        <v>-0.14752791068580542</v>
      </c>
    </row>
    <row r="51" spans="1:9" ht="25.5" customHeight="1">
      <c r="A51" s="60">
        <v>194</v>
      </c>
      <c r="B51" s="61">
        <v>275</v>
      </c>
      <c r="C51" s="62">
        <f>A51-B51</f>
        <v>-81</v>
      </c>
      <c r="D51" s="89">
        <f>C51/B51</f>
        <v>-0.29454545454545455</v>
      </c>
      <c r="E51" s="75" t="s">
        <v>50</v>
      </c>
      <c r="F51" s="62">
        <v>2035</v>
      </c>
      <c r="G51" s="61">
        <v>2476</v>
      </c>
      <c r="H51" s="65">
        <f>F51-G51</f>
        <v>-441</v>
      </c>
      <c r="I51" s="90">
        <f>H51/G51</f>
        <v>-0.1781098546042003</v>
      </c>
    </row>
    <row r="52" spans="1:9" ht="25.5" customHeight="1" thickBot="1">
      <c r="A52" s="78">
        <v>31</v>
      </c>
      <c r="B52" s="79">
        <v>28</v>
      </c>
      <c r="C52" s="79">
        <f>A52-B52</f>
        <v>3</v>
      </c>
      <c r="D52" s="87">
        <f>C52/B52</f>
        <v>0.10714285714285714</v>
      </c>
      <c r="E52" s="82" t="s">
        <v>51</v>
      </c>
      <c r="F52" s="80">
        <v>271</v>
      </c>
      <c r="G52" s="79">
        <v>245</v>
      </c>
      <c r="H52" s="83">
        <f>F52-G52</f>
        <v>26</v>
      </c>
      <c r="I52" s="88">
        <f>H52/G52</f>
        <v>0.10612244897959183</v>
      </c>
    </row>
    <row r="53" ht="15.75" thickTop="1">
      <c r="A53" s="96"/>
    </row>
    <row r="55" ht="13.5" thickBot="1"/>
    <row r="56" spans="1:9" ht="25.5" customHeight="1" thickTop="1">
      <c r="A56" s="97" t="s">
        <v>54</v>
      </c>
      <c r="B56" s="34"/>
      <c r="C56" s="34"/>
      <c r="D56" s="34"/>
      <c r="E56" s="94" t="s">
        <v>55</v>
      </c>
      <c r="F56" s="34"/>
      <c r="G56" s="34"/>
      <c r="H56" s="34"/>
      <c r="I56" s="36"/>
    </row>
    <row r="57" spans="1:9" ht="25.5" customHeight="1" thickBot="1">
      <c r="A57" s="37" t="s">
        <v>35</v>
      </c>
      <c r="G57" s="38" t="s">
        <v>16</v>
      </c>
      <c r="H57" s="39" t="s">
        <v>36</v>
      </c>
      <c r="I57" s="40"/>
    </row>
    <row r="58" spans="1:9" ht="25.5" customHeight="1" thickBot="1" thickTop="1">
      <c r="A58" s="41" t="str">
        <f>A3</f>
        <v>     Mes del 1 al 30 de septiembre</v>
      </c>
      <c r="B58" s="42"/>
      <c r="C58" s="42"/>
      <c r="D58" s="43"/>
      <c r="E58" s="44" t="s">
        <v>16</v>
      </c>
      <c r="F58" s="45" t="str">
        <f>F3</f>
        <v>Acumulado al 30 de septiembre</v>
      </c>
      <c r="G58" s="46"/>
      <c r="H58" s="46"/>
      <c r="I58" s="47"/>
    </row>
    <row r="59" spans="1:9" ht="25.5" customHeight="1" thickBot="1" thickTop="1">
      <c r="A59" s="48" t="s">
        <v>16</v>
      </c>
      <c r="B59" s="49" t="s">
        <v>16</v>
      </c>
      <c r="C59" s="50" t="s">
        <v>39</v>
      </c>
      <c r="D59" s="51"/>
      <c r="E59" s="49" t="s">
        <v>40</v>
      </c>
      <c r="F59" s="52" t="s">
        <v>16</v>
      </c>
      <c r="G59" s="49" t="s">
        <v>16</v>
      </c>
      <c r="H59" s="50" t="s">
        <v>39</v>
      </c>
      <c r="I59" s="53"/>
    </row>
    <row r="60" spans="1:9" ht="25.5" customHeight="1" thickBot="1" thickTop="1">
      <c r="A60" s="54">
        <v>2010</v>
      </c>
      <c r="B60" s="55">
        <v>2009</v>
      </c>
      <c r="C60" s="56" t="s">
        <v>41</v>
      </c>
      <c r="D60" s="57" t="s">
        <v>10</v>
      </c>
      <c r="E60" s="58"/>
      <c r="F60" s="54">
        <v>2010</v>
      </c>
      <c r="G60" s="55">
        <v>2009</v>
      </c>
      <c r="H60" s="59" t="s">
        <v>41</v>
      </c>
      <c r="I60" s="59" t="s">
        <v>10</v>
      </c>
    </row>
    <row r="61" spans="1:9" ht="25.5" customHeight="1" thickBot="1" thickTop="1">
      <c r="A61" s="78">
        <f>A62+A67</f>
        <v>244</v>
      </c>
      <c r="B61" s="79">
        <f>B62+B67</f>
        <v>270</v>
      </c>
      <c r="C61" s="80">
        <f>C62+C67</f>
        <v>-26</v>
      </c>
      <c r="D61" s="87">
        <f aca="true" t="shared" si="6" ref="D61:D70">C61/B61</f>
        <v>-0.0962962962962963</v>
      </c>
      <c r="E61" s="58" t="s">
        <v>42</v>
      </c>
      <c r="F61" s="80">
        <f>F62+F67</f>
        <v>2194</v>
      </c>
      <c r="G61" s="79">
        <f>G62+G67</f>
        <v>2273</v>
      </c>
      <c r="H61" s="83">
        <f>H62+H67</f>
        <v>-79</v>
      </c>
      <c r="I61" s="88">
        <f aca="true" t="shared" si="7" ref="I61:I70">H61/G61</f>
        <v>-0.034755829300483945</v>
      </c>
    </row>
    <row r="62" spans="1:9" ht="25.5" customHeight="1" thickBot="1" thickTop="1">
      <c r="A62" s="78">
        <f>SUM(A63:A66)</f>
        <v>47</v>
      </c>
      <c r="B62" s="79">
        <f>SUM(B63:B66)</f>
        <v>41</v>
      </c>
      <c r="C62" s="80">
        <f>SUM(C63:C66)</f>
        <v>6</v>
      </c>
      <c r="D62" s="87">
        <f t="shared" si="6"/>
        <v>0.14634146341463414</v>
      </c>
      <c r="E62" s="58" t="s">
        <v>43</v>
      </c>
      <c r="F62" s="80">
        <f>SUM(F63:F66)</f>
        <v>400</v>
      </c>
      <c r="G62" s="79">
        <f>SUM(G63:G66)</f>
        <v>410</v>
      </c>
      <c r="H62" s="83">
        <f>SUM(H63:H66)</f>
        <v>-10</v>
      </c>
      <c r="I62" s="88">
        <f t="shared" si="7"/>
        <v>-0.024390243902439025</v>
      </c>
    </row>
    <row r="63" spans="1:9" ht="25.5" customHeight="1" thickTop="1">
      <c r="A63" s="60">
        <v>6</v>
      </c>
      <c r="B63" s="61">
        <v>3</v>
      </c>
      <c r="C63" s="62">
        <f>A63-B63</f>
        <v>3</v>
      </c>
      <c r="D63" s="89">
        <f t="shared" si="6"/>
        <v>1</v>
      </c>
      <c r="E63" s="75" t="s">
        <v>44</v>
      </c>
      <c r="F63" s="62">
        <v>32</v>
      </c>
      <c r="G63" s="61">
        <v>40</v>
      </c>
      <c r="H63" s="65">
        <f>F63-G63</f>
        <v>-8</v>
      </c>
      <c r="I63" s="90">
        <f t="shared" si="7"/>
        <v>-0.2</v>
      </c>
    </row>
    <row r="64" spans="1:9" ht="25.5" customHeight="1">
      <c r="A64" s="60">
        <v>0</v>
      </c>
      <c r="B64" s="61">
        <v>0</v>
      </c>
      <c r="C64" s="62">
        <f>A64-B64</f>
        <v>0</v>
      </c>
      <c r="D64" s="89" t="e">
        <f t="shared" si="6"/>
        <v>#DIV/0!</v>
      </c>
      <c r="E64" s="75" t="s">
        <v>45</v>
      </c>
      <c r="F64" s="62">
        <v>2</v>
      </c>
      <c r="G64" s="61">
        <v>2</v>
      </c>
      <c r="H64" s="65">
        <f>F64-G64</f>
        <v>0</v>
      </c>
      <c r="I64" s="90">
        <f t="shared" si="7"/>
        <v>0</v>
      </c>
    </row>
    <row r="65" spans="1:9" ht="25.5" customHeight="1">
      <c r="A65" s="60">
        <v>30</v>
      </c>
      <c r="B65" s="61">
        <v>21</v>
      </c>
      <c r="C65" s="62">
        <f>A65-B65</f>
        <v>9</v>
      </c>
      <c r="D65" s="89">
        <f t="shared" si="6"/>
        <v>0.42857142857142855</v>
      </c>
      <c r="E65" s="75" t="s">
        <v>46</v>
      </c>
      <c r="F65" s="62">
        <v>239</v>
      </c>
      <c r="G65" s="61">
        <v>193</v>
      </c>
      <c r="H65" s="65">
        <f>F65-G65</f>
        <v>46</v>
      </c>
      <c r="I65" s="90">
        <f t="shared" si="7"/>
        <v>0.23834196891191708</v>
      </c>
    </row>
    <row r="66" spans="1:9" ht="25.5" customHeight="1" thickBot="1">
      <c r="A66" s="60">
        <v>11</v>
      </c>
      <c r="B66" s="61">
        <v>17</v>
      </c>
      <c r="C66" s="62">
        <f>A66-B66</f>
        <v>-6</v>
      </c>
      <c r="D66" s="89">
        <f t="shared" si="6"/>
        <v>-0.35294117647058826</v>
      </c>
      <c r="E66" s="75" t="s">
        <v>47</v>
      </c>
      <c r="F66" s="62">
        <v>127</v>
      </c>
      <c r="G66" s="61">
        <v>175</v>
      </c>
      <c r="H66" s="65">
        <f>F66-G66</f>
        <v>-48</v>
      </c>
      <c r="I66" s="90">
        <f t="shared" si="7"/>
        <v>-0.2742857142857143</v>
      </c>
    </row>
    <row r="67" spans="1:9" ht="25.5" customHeight="1" thickBot="1" thickTop="1">
      <c r="A67" s="77">
        <f>SUM(A68:A70)</f>
        <v>197</v>
      </c>
      <c r="B67" s="68">
        <f>SUM(B68:B70)</f>
        <v>229</v>
      </c>
      <c r="C67" s="69">
        <f>SUM(C68:C70)</f>
        <v>-32</v>
      </c>
      <c r="D67" s="91">
        <f t="shared" si="6"/>
        <v>-0.13973799126637554</v>
      </c>
      <c r="E67" s="92" t="s">
        <v>48</v>
      </c>
      <c r="F67" s="69">
        <f>SUM(F68:F70)</f>
        <v>1794</v>
      </c>
      <c r="G67" s="68">
        <f>SUM(G68:G70)</f>
        <v>1863</v>
      </c>
      <c r="H67" s="72">
        <f>SUM(H68:H70)</f>
        <v>-69</v>
      </c>
      <c r="I67" s="93">
        <f t="shared" si="7"/>
        <v>-0.037037037037037035</v>
      </c>
    </row>
    <row r="68" spans="1:9" ht="25.5" customHeight="1" thickTop="1">
      <c r="A68" s="60">
        <v>113</v>
      </c>
      <c r="B68" s="61">
        <v>126</v>
      </c>
      <c r="C68" s="62">
        <f>A68-B68</f>
        <v>-13</v>
      </c>
      <c r="D68" s="89">
        <f t="shared" si="6"/>
        <v>-0.10317460317460317</v>
      </c>
      <c r="E68" s="75" t="s">
        <v>49</v>
      </c>
      <c r="F68" s="62">
        <v>928</v>
      </c>
      <c r="G68" s="61">
        <v>963</v>
      </c>
      <c r="H68" s="65">
        <f>F68-G68</f>
        <v>-35</v>
      </c>
      <c r="I68" s="90">
        <f t="shared" si="7"/>
        <v>-0.036344755970924195</v>
      </c>
    </row>
    <row r="69" spans="1:9" ht="25.5" customHeight="1">
      <c r="A69" s="60">
        <v>83</v>
      </c>
      <c r="B69" s="61">
        <v>101</v>
      </c>
      <c r="C69" s="62">
        <f>A69-B69</f>
        <v>-18</v>
      </c>
      <c r="D69" s="89">
        <f t="shared" si="6"/>
        <v>-0.1782178217821782</v>
      </c>
      <c r="E69" s="75" t="s">
        <v>50</v>
      </c>
      <c r="F69" s="62">
        <v>841</v>
      </c>
      <c r="G69" s="61">
        <v>869</v>
      </c>
      <c r="H69" s="65">
        <f>F69-G69</f>
        <v>-28</v>
      </c>
      <c r="I69" s="90">
        <f t="shared" si="7"/>
        <v>-0.03222094361334868</v>
      </c>
    </row>
    <row r="70" spans="1:9" ht="25.5" customHeight="1" thickBot="1">
      <c r="A70" s="78">
        <v>1</v>
      </c>
      <c r="B70" s="79">
        <v>2</v>
      </c>
      <c r="C70" s="80">
        <f>A70-B70</f>
        <v>-1</v>
      </c>
      <c r="D70" s="87">
        <f t="shared" si="6"/>
        <v>-0.5</v>
      </c>
      <c r="E70" s="82" t="s">
        <v>51</v>
      </c>
      <c r="F70" s="80">
        <v>25</v>
      </c>
      <c r="G70" s="79">
        <v>31</v>
      </c>
      <c r="H70" s="83">
        <f>F70-G70</f>
        <v>-6</v>
      </c>
      <c r="I70" s="88">
        <f t="shared" si="7"/>
        <v>-0.1935483870967742</v>
      </c>
    </row>
    <row r="71" ht="15" thickTop="1">
      <c r="E71" s="98"/>
    </row>
    <row r="73" ht="13.5" thickBot="1"/>
    <row r="74" spans="1:9" ht="25.5" customHeight="1" thickTop="1">
      <c r="A74" s="97" t="s">
        <v>54</v>
      </c>
      <c r="B74" s="34"/>
      <c r="C74" s="34"/>
      <c r="D74" s="34"/>
      <c r="E74" s="94" t="s">
        <v>56</v>
      </c>
      <c r="F74" s="34"/>
      <c r="G74" s="34"/>
      <c r="H74" s="34"/>
      <c r="I74" s="36"/>
    </row>
    <row r="75" spans="1:9" ht="25.5" customHeight="1" thickBot="1">
      <c r="A75" s="37" t="s">
        <v>35</v>
      </c>
      <c r="G75" s="38" t="s">
        <v>16</v>
      </c>
      <c r="H75" s="39" t="s">
        <v>36</v>
      </c>
      <c r="I75" s="40"/>
    </row>
    <row r="76" spans="1:9" ht="25.5" customHeight="1" thickBot="1" thickTop="1">
      <c r="A76" s="41" t="str">
        <f>A3</f>
        <v>     Mes del 1 al 30 de septiembre</v>
      </c>
      <c r="B76" s="42"/>
      <c r="C76" s="42"/>
      <c r="D76" s="43"/>
      <c r="E76" s="44" t="s">
        <v>16</v>
      </c>
      <c r="F76" s="45" t="str">
        <f>F3</f>
        <v>Acumulado al 30 de septiembre</v>
      </c>
      <c r="G76" s="46"/>
      <c r="H76" s="46"/>
      <c r="I76" s="47"/>
    </row>
    <row r="77" spans="1:9" ht="25.5" customHeight="1" thickBot="1" thickTop="1">
      <c r="A77" s="48" t="s">
        <v>16</v>
      </c>
      <c r="B77" s="49" t="s">
        <v>16</v>
      </c>
      <c r="C77" s="50" t="s">
        <v>39</v>
      </c>
      <c r="D77" s="51"/>
      <c r="E77" s="49" t="s">
        <v>40</v>
      </c>
      <c r="F77" s="52" t="s">
        <v>16</v>
      </c>
      <c r="G77" s="49" t="s">
        <v>16</v>
      </c>
      <c r="H77" s="50" t="s">
        <v>39</v>
      </c>
      <c r="I77" s="53"/>
    </row>
    <row r="78" spans="1:9" ht="25.5" customHeight="1" thickBot="1" thickTop="1">
      <c r="A78" s="54">
        <v>2010</v>
      </c>
      <c r="B78" s="55">
        <v>2009</v>
      </c>
      <c r="C78" s="56" t="s">
        <v>41</v>
      </c>
      <c r="D78" s="57" t="s">
        <v>10</v>
      </c>
      <c r="E78" s="58"/>
      <c r="F78" s="54">
        <v>2010</v>
      </c>
      <c r="G78" s="55">
        <v>2009</v>
      </c>
      <c r="H78" s="59" t="s">
        <v>41</v>
      </c>
      <c r="I78" s="59" t="s">
        <v>10</v>
      </c>
    </row>
    <row r="79" spans="1:9" ht="25.5" customHeight="1" thickBot="1" thickTop="1">
      <c r="A79" s="78">
        <f>A80+A85</f>
        <v>357</v>
      </c>
      <c r="B79" s="79">
        <f>B80+B85</f>
        <v>304</v>
      </c>
      <c r="C79" s="80">
        <f>C80+C85</f>
        <v>53</v>
      </c>
      <c r="D79" s="87">
        <f aca="true" t="shared" si="8" ref="D79:D88">C79/B79</f>
        <v>0.17434210526315788</v>
      </c>
      <c r="E79" s="99" t="s">
        <v>42</v>
      </c>
      <c r="F79" s="80">
        <f>F80+F85</f>
        <v>2911</v>
      </c>
      <c r="G79" s="79">
        <f>G80+G85</f>
        <v>3089</v>
      </c>
      <c r="H79" s="83">
        <f>H80+H85</f>
        <v>-178</v>
      </c>
      <c r="I79" s="88">
        <f aca="true" t="shared" si="9" ref="I79:I88">H79/G79</f>
        <v>-0.05762382648106183</v>
      </c>
    </row>
    <row r="80" spans="1:9" ht="25.5" customHeight="1" thickBot="1" thickTop="1">
      <c r="A80" s="78">
        <f>SUM(A81:A84)</f>
        <v>29</v>
      </c>
      <c r="B80" s="79">
        <f>SUM(B81:B84)</f>
        <v>25</v>
      </c>
      <c r="C80" s="80">
        <f>SUM(C81:C84)</f>
        <v>4</v>
      </c>
      <c r="D80" s="87">
        <f t="shared" si="8"/>
        <v>0.16</v>
      </c>
      <c r="E80" s="99" t="s">
        <v>43</v>
      </c>
      <c r="F80" s="80">
        <f>SUM(F81:F84)</f>
        <v>301</v>
      </c>
      <c r="G80" s="79">
        <f>SUM(G81:G84)</f>
        <v>289</v>
      </c>
      <c r="H80" s="83">
        <f>SUM(H81:H84)</f>
        <v>12</v>
      </c>
      <c r="I80" s="88">
        <f t="shared" si="9"/>
        <v>0.04152249134948097</v>
      </c>
    </row>
    <row r="81" spans="1:9" ht="25.5" customHeight="1" thickTop="1">
      <c r="A81" s="60">
        <v>0</v>
      </c>
      <c r="B81" s="61">
        <v>0</v>
      </c>
      <c r="C81" s="100">
        <f>A81-B81</f>
        <v>0</v>
      </c>
      <c r="D81" s="89" t="e">
        <f t="shared" si="8"/>
        <v>#DIV/0!</v>
      </c>
      <c r="E81" s="101" t="s">
        <v>44</v>
      </c>
      <c r="F81" s="62">
        <v>22</v>
      </c>
      <c r="G81" s="61">
        <v>19</v>
      </c>
      <c r="H81" s="65">
        <f>F81-G81</f>
        <v>3</v>
      </c>
      <c r="I81" s="90">
        <f>H81/G81</f>
        <v>0.15789473684210525</v>
      </c>
    </row>
    <row r="82" spans="1:9" ht="25.5" customHeight="1">
      <c r="A82" s="60">
        <v>0</v>
      </c>
      <c r="B82" s="61">
        <v>0</v>
      </c>
      <c r="C82" s="62">
        <f>A82-B82</f>
        <v>0</v>
      </c>
      <c r="D82" s="89" t="e">
        <f t="shared" si="8"/>
        <v>#DIV/0!</v>
      </c>
      <c r="E82" s="101" t="s">
        <v>45</v>
      </c>
      <c r="F82" s="62">
        <v>0</v>
      </c>
      <c r="G82" s="61">
        <v>2</v>
      </c>
      <c r="H82" s="65">
        <f>F82-G82</f>
        <v>-2</v>
      </c>
      <c r="I82" s="90">
        <f t="shared" si="9"/>
        <v>-1</v>
      </c>
    </row>
    <row r="83" spans="1:9" ht="25.5" customHeight="1">
      <c r="A83" s="60">
        <v>19</v>
      </c>
      <c r="B83" s="61">
        <v>15</v>
      </c>
      <c r="C83" s="62">
        <f>A83-B83</f>
        <v>4</v>
      </c>
      <c r="D83" s="89">
        <f t="shared" si="8"/>
        <v>0.26666666666666666</v>
      </c>
      <c r="E83" s="101" t="s">
        <v>46</v>
      </c>
      <c r="F83" s="62">
        <v>169</v>
      </c>
      <c r="G83" s="61">
        <v>150</v>
      </c>
      <c r="H83" s="65">
        <f>F83-G83</f>
        <v>19</v>
      </c>
      <c r="I83" s="90">
        <f t="shared" si="9"/>
        <v>0.12666666666666668</v>
      </c>
    </row>
    <row r="84" spans="1:9" ht="25.5" customHeight="1" thickBot="1">
      <c r="A84" s="60">
        <v>10</v>
      </c>
      <c r="B84" s="61">
        <v>10</v>
      </c>
      <c r="C84" s="62">
        <f>A84-B84</f>
        <v>0</v>
      </c>
      <c r="D84" s="89">
        <f t="shared" si="8"/>
        <v>0</v>
      </c>
      <c r="E84" s="101" t="s">
        <v>47</v>
      </c>
      <c r="F84" s="62">
        <v>110</v>
      </c>
      <c r="G84" s="61">
        <v>118</v>
      </c>
      <c r="H84" s="65">
        <f>F84-G84</f>
        <v>-8</v>
      </c>
      <c r="I84" s="90">
        <f t="shared" si="9"/>
        <v>-0.06779661016949153</v>
      </c>
    </row>
    <row r="85" spans="1:9" ht="25.5" customHeight="1" thickBot="1" thickTop="1">
      <c r="A85" s="68">
        <f>SUM(A86:A88)</f>
        <v>328</v>
      </c>
      <c r="B85" s="68">
        <f>SUM(B86:B88)</f>
        <v>279</v>
      </c>
      <c r="C85" s="69">
        <f>SUM(C86:C88)</f>
        <v>49</v>
      </c>
      <c r="D85" s="91">
        <f t="shared" si="8"/>
        <v>0.17562724014336917</v>
      </c>
      <c r="E85" s="102" t="s">
        <v>48</v>
      </c>
      <c r="F85" s="69">
        <f>SUM(F86:F88)</f>
        <v>2610</v>
      </c>
      <c r="G85" s="68">
        <f>SUM(G86:G88)</f>
        <v>2800</v>
      </c>
      <c r="H85" s="72">
        <f>SUM(H86:H88)</f>
        <v>-190</v>
      </c>
      <c r="I85" s="93">
        <f t="shared" si="9"/>
        <v>-0.06785714285714285</v>
      </c>
    </row>
    <row r="86" spans="1:9" ht="25.5" customHeight="1" thickTop="1">
      <c r="A86" s="60">
        <v>138</v>
      </c>
      <c r="B86" s="61">
        <v>126</v>
      </c>
      <c r="C86" s="62">
        <f>A86-B86</f>
        <v>12</v>
      </c>
      <c r="D86" s="89">
        <f t="shared" si="8"/>
        <v>0.09523809523809523</v>
      </c>
      <c r="E86" s="101" t="s">
        <v>49</v>
      </c>
      <c r="F86" s="62">
        <v>1148</v>
      </c>
      <c r="G86" s="61">
        <v>1024</v>
      </c>
      <c r="H86" s="65">
        <f>F86-G86</f>
        <v>124</v>
      </c>
      <c r="I86" s="90">
        <f t="shared" si="9"/>
        <v>0.12109375</v>
      </c>
    </row>
    <row r="87" spans="1:10" ht="25.5" customHeight="1">
      <c r="A87" s="60">
        <v>182</v>
      </c>
      <c r="B87" s="61">
        <v>125</v>
      </c>
      <c r="C87" s="62">
        <f>A87-B87</f>
        <v>57</v>
      </c>
      <c r="D87" s="89">
        <f t="shared" si="8"/>
        <v>0.456</v>
      </c>
      <c r="E87" s="101" t="s">
        <v>50</v>
      </c>
      <c r="F87" s="62">
        <v>1321</v>
      </c>
      <c r="G87" s="61">
        <v>1580</v>
      </c>
      <c r="H87" s="65">
        <f>F87-G87</f>
        <v>-259</v>
      </c>
      <c r="I87" s="90">
        <f>H87/G87</f>
        <v>-0.1639240506329114</v>
      </c>
      <c r="J87" s="21"/>
    </row>
    <row r="88" spans="1:9" ht="25.5" customHeight="1" thickBot="1">
      <c r="A88" s="78">
        <v>8</v>
      </c>
      <c r="B88" s="79">
        <v>28</v>
      </c>
      <c r="C88" s="80">
        <f>A88-B88</f>
        <v>-20</v>
      </c>
      <c r="D88" s="87">
        <f t="shared" si="8"/>
        <v>-0.7142857142857143</v>
      </c>
      <c r="E88" s="103" t="s">
        <v>51</v>
      </c>
      <c r="F88" s="80">
        <v>141</v>
      </c>
      <c r="G88" s="79">
        <v>196</v>
      </c>
      <c r="H88" s="83">
        <f>F88-G88</f>
        <v>-55</v>
      </c>
      <c r="I88" s="88">
        <f t="shared" si="9"/>
        <v>-0.28061224489795916</v>
      </c>
    </row>
    <row r="89" ht="15" thickTop="1">
      <c r="E89" s="98"/>
    </row>
    <row r="91" ht="13.5" thickBot="1"/>
    <row r="92" spans="1:9" ht="25.5" customHeight="1" thickTop="1">
      <c r="A92" s="97" t="s">
        <v>54</v>
      </c>
      <c r="B92" s="34"/>
      <c r="C92" s="34"/>
      <c r="D92" s="34"/>
      <c r="E92" s="94" t="s">
        <v>57</v>
      </c>
      <c r="F92" s="34"/>
      <c r="G92" s="34"/>
      <c r="H92" s="34"/>
      <c r="I92" s="36"/>
    </row>
    <row r="93" spans="1:9" ht="25.5" customHeight="1" thickBot="1">
      <c r="A93" s="37" t="s">
        <v>35</v>
      </c>
      <c r="G93" s="38" t="s">
        <v>16</v>
      </c>
      <c r="H93" s="39" t="s">
        <v>36</v>
      </c>
      <c r="I93" s="40"/>
    </row>
    <row r="94" spans="1:9" ht="25.5" customHeight="1" thickBot="1" thickTop="1">
      <c r="A94" s="41" t="str">
        <f>A3</f>
        <v>     Mes del 1 al 30 de septiembre</v>
      </c>
      <c r="B94" s="42"/>
      <c r="C94" s="42"/>
      <c r="D94" s="43"/>
      <c r="E94" s="44" t="s">
        <v>16</v>
      </c>
      <c r="F94" s="45" t="str">
        <f>F3</f>
        <v>Acumulado al 30 de septiembre</v>
      </c>
      <c r="G94" s="46"/>
      <c r="H94" s="46"/>
      <c r="I94" s="47"/>
    </row>
    <row r="95" spans="1:9" ht="25.5" customHeight="1" thickBot="1" thickTop="1">
      <c r="A95" s="48" t="s">
        <v>16</v>
      </c>
      <c r="B95" s="49" t="s">
        <v>16</v>
      </c>
      <c r="C95" s="50" t="s">
        <v>39</v>
      </c>
      <c r="D95" s="51"/>
      <c r="E95" s="49" t="s">
        <v>40</v>
      </c>
      <c r="F95" s="52" t="s">
        <v>16</v>
      </c>
      <c r="G95" s="49" t="s">
        <v>16</v>
      </c>
      <c r="H95" s="50" t="s">
        <v>39</v>
      </c>
      <c r="I95" s="53"/>
    </row>
    <row r="96" spans="1:9" ht="25.5" customHeight="1" thickBot="1" thickTop="1">
      <c r="A96" s="54">
        <v>2010</v>
      </c>
      <c r="B96" s="55">
        <v>2009</v>
      </c>
      <c r="C96" s="56" t="s">
        <v>41</v>
      </c>
      <c r="D96" s="57" t="s">
        <v>10</v>
      </c>
      <c r="E96" s="58"/>
      <c r="F96" s="54">
        <v>2010</v>
      </c>
      <c r="G96" s="55">
        <v>2009</v>
      </c>
      <c r="H96" s="59" t="s">
        <v>41</v>
      </c>
      <c r="I96" s="59" t="s">
        <v>10</v>
      </c>
    </row>
    <row r="97" spans="1:9" ht="25.5" customHeight="1" thickBot="1" thickTop="1">
      <c r="A97" s="78">
        <f>A98+A103</f>
        <v>303</v>
      </c>
      <c r="B97" s="79">
        <f>B98+B103</f>
        <v>294</v>
      </c>
      <c r="C97" s="80">
        <f>C98+C103</f>
        <v>9</v>
      </c>
      <c r="D97" s="87">
        <f aca="true" t="shared" si="10" ref="D97:D106">C97/B97</f>
        <v>0.030612244897959183</v>
      </c>
      <c r="E97" s="58" t="s">
        <v>42</v>
      </c>
      <c r="F97" s="80">
        <f>F98+F103</f>
        <v>2903</v>
      </c>
      <c r="G97" s="79">
        <f>G98+G103</f>
        <v>3198</v>
      </c>
      <c r="H97" s="83">
        <f>F97-G97</f>
        <v>-295</v>
      </c>
      <c r="I97" s="88">
        <f aca="true" t="shared" si="11" ref="I97:I106">H97/G97</f>
        <v>-0.09224515322076297</v>
      </c>
    </row>
    <row r="98" spans="1:9" ht="25.5" customHeight="1" thickBot="1" thickTop="1">
      <c r="A98" s="78">
        <f>SUM(A99:A102)</f>
        <v>74</v>
      </c>
      <c r="B98" s="79">
        <f>SUM(B99:B102)</f>
        <v>62</v>
      </c>
      <c r="C98" s="80">
        <f>SUM(C99:C102)</f>
        <v>12</v>
      </c>
      <c r="D98" s="87">
        <f t="shared" si="10"/>
        <v>0.1935483870967742</v>
      </c>
      <c r="E98" s="58" t="s">
        <v>43</v>
      </c>
      <c r="F98" s="80">
        <f>SUM(F99:F102)</f>
        <v>610</v>
      </c>
      <c r="G98" s="79">
        <f>SUM(G99:G102)</f>
        <v>631</v>
      </c>
      <c r="H98" s="79">
        <f>SUM(H99:H102)</f>
        <v>-21</v>
      </c>
      <c r="I98" s="88">
        <f t="shared" si="11"/>
        <v>-0.03328050713153724</v>
      </c>
    </row>
    <row r="99" spans="1:9" ht="25.5" customHeight="1" thickTop="1">
      <c r="A99" s="60">
        <v>5</v>
      </c>
      <c r="B99" s="61">
        <v>3</v>
      </c>
      <c r="C99" s="62">
        <f aca="true" t="shared" si="12" ref="C99:C106">A99-B99</f>
        <v>2</v>
      </c>
      <c r="D99" s="89">
        <f t="shared" si="10"/>
        <v>0.6666666666666666</v>
      </c>
      <c r="E99" s="75" t="s">
        <v>44</v>
      </c>
      <c r="F99" s="62">
        <v>49</v>
      </c>
      <c r="G99" s="61">
        <v>42</v>
      </c>
      <c r="H99" s="65">
        <f>F99-G99</f>
        <v>7</v>
      </c>
      <c r="I99" s="104">
        <f t="shared" si="11"/>
        <v>0.16666666666666666</v>
      </c>
    </row>
    <row r="100" spans="1:9" ht="25.5" customHeight="1">
      <c r="A100" s="60">
        <v>0</v>
      </c>
      <c r="B100" s="61">
        <v>0</v>
      </c>
      <c r="C100" s="62">
        <f t="shared" si="12"/>
        <v>0</v>
      </c>
      <c r="D100" s="89" t="e">
        <f t="shared" si="10"/>
        <v>#DIV/0!</v>
      </c>
      <c r="E100" s="75" t="s">
        <v>45</v>
      </c>
      <c r="F100" s="62">
        <v>4</v>
      </c>
      <c r="G100" s="61">
        <v>1</v>
      </c>
      <c r="H100" s="65">
        <f>F100-G100</f>
        <v>3</v>
      </c>
      <c r="I100" s="105">
        <f t="shared" si="11"/>
        <v>3</v>
      </c>
    </row>
    <row r="101" spans="1:9" ht="25.5" customHeight="1">
      <c r="A101" s="60">
        <v>48</v>
      </c>
      <c r="B101" s="61">
        <v>39</v>
      </c>
      <c r="C101" s="62">
        <f t="shared" si="12"/>
        <v>9</v>
      </c>
      <c r="D101" s="89">
        <f t="shared" si="10"/>
        <v>0.23076923076923078</v>
      </c>
      <c r="E101" s="75" t="s">
        <v>46</v>
      </c>
      <c r="F101" s="62">
        <v>390</v>
      </c>
      <c r="G101" s="61">
        <v>383</v>
      </c>
      <c r="H101" s="65">
        <f>F101-G101</f>
        <v>7</v>
      </c>
      <c r="I101" s="90">
        <f t="shared" si="11"/>
        <v>0.018276762402088774</v>
      </c>
    </row>
    <row r="102" spans="1:9" ht="25.5" customHeight="1" thickBot="1">
      <c r="A102" s="60">
        <v>21</v>
      </c>
      <c r="B102" s="61">
        <v>20</v>
      </c>
      <c r="C102" s="62">
        <f t="shared" si="12"/>
        <v>1</v>
      </c>
      <c r="D102" s="89">
        <f t="shared" si="10"/>
        <v>0.05</v>
      </c>
      <c r="E102" s="75" t="s">
        <v>47</v>
      </c>
      <c r="F102" s="62">
        <v>167</v>
      </c>
      <c r="G102" s="61">
        <v>205</v>
      </c>
      <c r="H102" s="65">
        <f>F102-G102</f>
        <v>-38</v>
      </c>
      <c r="I102" s="90">
        <f t="shared" si="11"/>
        <v>-0.18536585365853658</v>
      </c>
    </row>
    <row r="103" spans="1:9" ht="25.5" customHeight="1" thickBot="1" thickTop="1">
      <c r="A103" s="77">
        <f>SUM(A104:A106)</f>
        <v>229</v>
      </c>
      <c r="B103" s="68">
        <f>SUM(B104:B106)</f>
        <v>232</v>
      </c>
      <c r="C103" s="69">
        <f t="shared" si="12"/>
        <v>-3</v>
      </c>
      <c r="D103" s="91">
        <f t="shared" si="10"/>
        <v>-0.01293103448275862</v>
      </c>
      <c r="E103" s="92" t="s">
        <v>48</v>
      </c>
      <c r="F103" s="69">
        <f>SUM(F104:F106)</f>
        <v>2293</v>
      </c>
      <c r="G103" s="68">
        <f>SUM(G104:G106)</f>
        <v>2567</v>
      </c>
      <c r="H103" s="72">
        <f>SUM(H104:H106)</f>
        <v>-274</v>
      </c>
      <c r="I103" s="93">
        <f t="shared" si="11"/>
        <v>-0.10673938449552006</v>
      </c>
    </row>
    <row r="104" spans="1:9" ht="25.5" customHeight="1" thickTop="1">
      <c r="A104" s="60">
        <v>126</v>
      </c>
      <c r="B104" s="61">
        <v>100</v>
      </c>
      <c r="C104" s="62">
        <f t="shared" si="12"/>
        <v>26</v>
      </c>
      <c r="D104" s="89">
        <f t="shared" si="10"/>
        <v>0.26</v>
      </c>
      <c r="E104" s="75" t="s">
        <v>49</v>
      </c>
      <c r="F104" s="62">
        <v>1103</v>
      </c>
      <c r="G104" s="61">
        <v>1070</v>
      </c>
      <c r="H104" s="65">
        <f>F104-G104</f>
        <v>33</v>
      </c>
      <c r="I104" s="90">
        <f t="shared" si="11"/>
        <v>0.0308411214953271</v>
      </c>
    </row>
    <row r="105" spans="1:9" ht="25.5" customHeight="1">
      <c r="A105" s="60">
        <v>75</v>
      </c>
      <c r="B105" s="61">
        <v>71</v>
      </c>
      <c r="C105" s="62">
        <f t="shared" si="12"/>
        <v>4</v>
      </c>
      <c r="D105" s="89">
        <f t="shared" si="10"/>
        <v>0.056338028169014086</v>
      </c>
      <c r="E105" s="75" t="s">
        <v>50</v>
      </c>
      <c r="F105" s="62">
        <v>829</v>
      </c>
      <c r="G105" s="61">
        <v>1008</v>
      </c>
      <c r="H105" s="65">
        <f>F105-G105</f>
        <v>-179</v>
      </c>
      <c r="I105" s="90">
        <f t="shared" si="11"/>
        <v>-0.1775793650793651</v>
      </c>
    </row>
    <row r="106" spans="1:9" ht="25.5" customHeight="1" thickBot="1">
      <c r="A106" s="78">
        <v>28</v>
      </c>
      <c r="B106" s="79">
        <v>61</v>
      </c>
      <c r="C106" s="80">
        <f t="shared" si="12"/>
        <v>-33</v>
      </c>
      <c r="D106" s="87">
        <f t="shared" si="10"/>
        <v>-0.5409836065573771</v>
      </c>
      <c r="E106" s="82" t="s">
        <v>51</v>
      </c>
      <c r="F106" s="80">
        <v>361</v>
      </c>
      <c r="G106" s="79">
        <v>489</v>
      </c>
      <c r="H106" s="83">
        <f>F106-G106</f>
        <v>-128</v>
      </c>
      <c r="I106" s="88">
        <f t="shared" si="11"/>
        <v>-0.261758691206544</v>
      </c>
    </row>
    <row r="107" ht="13.5" thickTop="1"/>
    <row r="109" ht="13.5" thickBot="1"/>
    <row r="110" spans="1:9" ht="25.5" customHeight="1" thickTop="1">
      <c r="A110" s="97" t="s">
        <v>54</v>
      </c>
      <c r="B110" s="34"/>
      <c r="C110" s="34"/>
      <c r="D110" s="34"/>
      <c r="E110" s="94" t="s">
        <v>58</v>
      </c>
      <c r="F110" s="34"/>
      <c r="G110" s="34"/>
      <c r="H110" s="34"/>
      <c r="I110" s="36"/>
    </row>
    <row r="111" spans="1:9" ht="25.5" customHeight="1" thickBot="1">
      <c r="A111" s="37" t="s">
        <v>35</v>
      </c>
      <c r="G111" s="38" t="s">
        <v>16</v>
      </c>
      <c r="H111" s="39" t="s">
        <v>36</v>
      </c>
      <c r="I111" s="40"/>
    </row>
    <row r="112" spans="1:9" ht="25.5" customHeight="1" thickBot="1" thickTop="1">
      <c r="A112" s="41" t="str">
        <f>A3</f>
        <v>     Mes del 1 al 30 de septiembre</v>
      </c>
      <c r="B112" s="42"/>
      <c r="C112" s="42"/>
      <c r="D112" s="43"/>
      <c r="E112" s="44" t="s">
        <v>16</v>
      </c>
      <c r="F112" s="45" t="str">
        <f>F3</f>
        <v>Acumulado al 30 de septiembre</v>
      </c>
      <c r="G112" s="46"/>
      <c r="H112" s="46"/>
      <c r="I112" s="47"/>
    </row>
    <row r="113" spans="1:9" ht="25.5" customHeight="1" thickBot="1" thickTop="1">
      <c r="A113" s="48" t="s">
        <v>16</v>
      </c>
      <c r="B113" s="49" t="s">
        <v>16</v>
      </c>
      <c r="C113" s="50" t="s">
        <v>39</v>
      </c>
      <c r="D113" s="51"/>
      <c r="E113" s="49" t="s">
        <v>40</v>
      </c>
      <c r="F113" s="52" t="s">
        <v>16</v>
      </c>
      <c r="G113" s="49" t="s">
        <v>16</v>
      </c>
      <c r="H113" s="50" t="s">
        <v>39</v>
      </c>
      <c r="I113" s="53"/>
    </row>
    <row r="114" spans="1:9" ht="25.5" customHeight="1" thickBot="1" thickTop="1">
      <c r="A114" s="54">
        <v>2010</v>
      </c>
      <c r="B114" s="55">
        <v>2009</v>
      </c>
      <c r="C114" s="56" t="s">
        <v>41</v>
      </c>
      <c r="D114" s="57" t="s">
        <v>10</v>
      </c>
      <c r="E114" s="58"/>
      <c r="F114" s="54">
        <v>2010</v>
      </c>
      <c r="G114" s="55">
        <v>2009</v>
      </c>
      <c r="H114" s="59" t="s">
        <v>41</v>
      </c>
      <c r="I114" s="59" t="s">
        <v>10</v>
      </c>
    </row>
    <row r="115" spans="1:9" ht="25.5" customHeight="1" thickBot="1" thickTop="1">
      <c r="A115" s="78">
        <f>A116+A121</f>
        <v>1112</v>
      </c>
      <c r="B115" s="79">
        <f>B116+B121</f>
        <v>1187</v>
      </c>
      <c r="C115" s="80">
        <f>C116+C121</f>
        <v>-75</v>
      </c>
      <c r="D115" s="87">
        <f aca="true" t="shared" si="13" ref="D115:D124">C115/B115</f>
        <v>-0.06318449873631002</v>
      </c>
      <c r="E115" s="58" t="s">
        <v>42</v>
      </c>
      <c r="F115" s="80">
        <f>F116+F121</f>
        <v>10997</v>
      </c>
      <c r="G115" s="79">
        <f>G116+G121</f>
        <v>11243</v>
      </c>
      <c r="H115" s="83">
        <f>H116+H121</f>
        <v>-246</v>
      </c>
      <c r="I115" s="88">
        <f aca="true" t="shared" si="14" ref="I115:I124">H115/G115</f>
        <v>-0.021880281063773013</v>
      </c>
    </row>
    <row r="116" spans="1:9" ht="25.5" customHeight="1" thickBot="1" thickTop="1">
      <c r="A116" s="78">
        <f>SUM(A117:A120)</f>
        <v>213</v>
      </c>
      <c r="B116" s="79">
        <f>SUM(B117:B120)</f>
        <v>185</v>
      </c>
      <c r="C116" s="80">
        <f>SUM(C117:C120)</f>
        <v>28</v>
      </c>
      <c r="D116" s="87">
        <f t="shared" si="13"/>
        <v>0.15135135135135136</v>
      </c>
      <c r="E116" s="58" t="s">
        <v>43</v>
      </c>
      <c r="F116" s="80">
        <f>SUM(F117:F120)</f>
        <v>1872</v>
      </c>
      <c r="G116" s="79">
        <f>SUM(G117:G120)</f>
        <v>1522</v>
      </c>
      <c r="H116" s="83">
        <f>SUM(H117:H120)</f>
        <v>350</v>
      </c>
      <c r="I116" s="88">
        <f t="shared" si="14"/>
        <v>0.22996057818659657</v>
      </c>
    </row>
    <row r="117" spans="1:9" ht="25.5" customHeight="1" thickTop="1">
      <c r="A117" s="60">
        <v>8</v>
      </c>
      <c r="B117" s="61">
        <v>11</v>
      </c>
      <c r="C117" s="62">
        <f>A117-B117</f>
        <v>-3</v>
      </c>
      <c r="D117" s="89">
        <f t="shared" si="13"/>
        <v>-0.2727272727272727</v>
      </c>
      <c r="E117" s="75" t="s">
        <v>44</v>
      </c>
      <c r="F117" s="62">
        <v>130</v>
      </c>
      <c r="G117" s="61">
        <v>113</v>
      </c>
      <c r="H117" s="65">
        <f>F117-G117</f>
        <v>17</v>
      </c>
      <c r="I117" s="90">
        <f t="shared" si="14"/>
        <v>0.1504424778761062</v>
      </c>
    </row>
    <row r="118" spans="1:9" ht="25.5" customHeight="1">
      <c r="A118" s="60">
        <v>0</v>
      </c>
      <c r="B118" s="61">
        <v>2</v>
      </c>
      <c r="C118" s="62">
        <f>A118-B118</f>
        <v>-2</v>
      </c>
      <c r="D118" s="89">
        <f t="shared" si="13"/>
        <v>-1</v>
      </c>
      <c r="E118" s="75" t="s">
        <v>45</v>
      </c>
      <c r="F118" s="62">
        <v>2</v>
      </c>
      <c r="G118" s="61">
        <v>7</v>
      </c>
      <c r="H118" s="65">
        <f>F118-G118</f>
        <v>-5</v>
      </c>
      <c r="I118" s="90">
        <f t="shared" si="14"/>
        <v>-0.7142857142857143</v>
      </c>
    </row>
    <row r="119" spans="1:9" ht="25.5" customHeight="1">
      <c r="A119" s="60">
        <v>160</v>
      </c>
      <c r="B119" s="106">
        <v>131</v>
      </c>
      <c r="C119" s="62">
        <f>A119-B119</f>
        <v>29</v>
      </c>
      <c r="D119" s="89">
        <f t="shared" si="13"/>
        <v>0.22137404580152673</v>
      </c>
      <c r="E119" s="75" t="s">
        <v>46</v>
      </c>
      <c r="F119" s="62">
        <v>1406</v>
      </c>
      <c r="G119" s="61">
        <v>1081</v>
      </c>
      <c r="H119" s="65">
        <f>F119-G119</f>
        <v>325</v>
      </c>
      <c r="I119" s="90">
        <f t="shared" si="14"/>
        <v>0.30064754856614245</v>
      </c>
    </row>
    <row r="120" spans="1:9" ht="25.5" customHeight="1" thickBot="1">
      <c r="A120" s="60">
        <v>45</v>
      </c>
      <c r="B120" s="61">
        <v>41</v>
      </c>
      <c r="C120" s="62">
        <f>A120-B120</f>
        <v>4</v>
      </c>
      <c r="D120" s="89">
        <f t="shared" si="13"/>
        <v>0.0975609756097561</v>
      </c>
      <c r="E120" s="75" t="s">
        <v>47</v>
      </c>
      <c r="F120" s="62">
        <v>334</v>
      </c>
      <c r="G120" s="61">
        <v>321</v>
      </c>
      <c r="H120" s="65">
        <f>F120-G120</f>
        <v>13</v>
      </c>
      <c r="I120" s="90">
        <f t="shared" si="14"/>
        <v>0.040498442367601244</v>
      </c>
    </row>
    <row r="121" spans="1:9" ht="25.5" customHeight="1" thickBot="1" thickTop="1">
      <c r="A121" s="77">
        <f>SUM(A122:A124)</f>
        <v>899</v>
      </c>
      <c r="B121" s="68">
        <f>SUM(B122:B124)</f>
        <v>1002</v>
      </c>
      <c r="C121" s="69">
        <f>SUM(C122:C124)</f>
        <v>-103</v>
      </c>
      <c r="D121" s="91">
        <f t="shared" si="13"/>
        <v>-0.1027944111776447</v>
      </c>
      <c r="E121" s="92" t="s">
        <v>48</v>
      </c>
      <c r="F121" s="69">
        <f>SUM(F122:F124)</f>
        <v>9125</v>
      </c>
      <c r="G121" s="68">
        <f>SUM(G122:G124)</f>
        <v>9721</v>
      </c>
      <c r="H121" s="72">
        <f>SUM(H122:H124)</f>
        <v>-596</v>
      </c>
      <c r="I121" s="93">
        <f t="shared" si="14"/>
        <v>-0.061310564756712274</v>
      </c>
    </row>
    <row r="122" spans="1:9" ht="25.5" customHeight="1" thickTop="1">
      <c r="A122" s="60">
        <v>290</v>
      </c>
      <c r="B122" s="61">
        <v>242</v>
      </c>
      <c r="C122" s="62">
        <f>A122-B122</f>
        <v>48</v>
      </c>
      <c r="D122" s="89">
        <f t="shared" si="13"/>
        <v>0.19834710743801653</v>
      </c>
      <c r="E122" s="75" t="s">
        <v>49</v>
      </c>
      <c r="F122" s="62">
        <v>2476</v>
      </c>
      <c r="G122" s="61">
        <v>2491</v>
      </c>
      <c r="H122" s="65">
        <f>F122-G122</f>
        <v>-15</v>
      </c>
      <c r="I122" s="90">
        <f t="shared" si="14"/>
        <v>-0.00602167804094741</v>
      </c>
    </row>
    <row r="123" spans="1:9" ht="25.5" customHeight="1">
      <c r="A123" s="60">
        <v>389</v>
      </c>
      <c r="B123" s="61">
        <v>586</v>
      </c>
      <c r="C123" s="62">
        <f>A123-B123</f>
        <v>-197</v>
      </c>
      <c r="D123" s="89">
        <f t="shared" si="13"/>
        <v>-0.3361774744027304</v>
      </c>
      <c r="E123" s="75" t="s">
        <v>50</v>
      </c>
      <c r="F123" s="62">
        <v>4784</v>
      </c>
      <c r="G123" s="61">
        <v>5526</v>
      </c>
      <c r="H123" s="65">
        <f>F123-G123</f>
        <v>-742</v>
      </c>
      <c r="I123" s="90">
        <f t="shared" si="14"/>
        <v>-0.13427433948606587</v>
      </c>
    </row>
    <row r="124" spans="1:9" ht="25.5" customHeight="1" thickBot="1">
      <c r="A124" s="78">
        <v>220</v>
      </c>
      <c r="B124" s="79">
        <v>174</v>
      </c>
      <c r="C124" s="80">
        <f>A124-B124</f>
        <v>46</v>
      </c>
      <c r="D124" s="87">
        <f t="shared" si="13"/>
        <v>0.26436781609195403</v>
      </c>
      <c r="E124" s="82" t="s">
        <v>51</v>
      </c>
      <c r="F124" s="80">
        <v>1865</v>
      </c>
      <c r="G124" s="79">
        <v>1704</v>
      </c>
      <c r="H124" s="83">
        <f>F124-G124</f>
        <v>161</v>
      </c>
      <c r="I124" s="88">
        <f t="shared" si="14"/>
        <v>0.09448356807511737</v>
      </c>
    </row>
    <row r="125" spans="5:9" ht="15" thickTop="1">
      <c r="E125" s="98"/>
      <c r="F125" s="107"/>
      <c r="G125" s="107"/>
      <c r="H125" s="107"/>
      <c r="I125" s="108"/>
    </row>
    <row r="126" spans="6:8" ht="12.75">
      <c r="F126" s="22"/>
      <c r="G126" s="22"/>
      <c r="H126" s="22"/>
    </row>
    <row r="127" ht="13.5" thickBot="1"/>
    <row r="128" spans="1:9" ht="25.5" customHeight="1" thickTop="1">
      <c r="A128" s="97" t="s">
        <v>54</v>
      </c>
      <c r="B128" s="34"/>
      <c r="C128" s="34"/>
      <c r="D128" s="34"/>
      <c r="E128" s="94" t="s">
        <v>59</v>
      </c>
      <c r="F128" s="34"/>
      <c r="G128" s="34"/>
      <c r="H128" s="34"/>
      <c r="I128" s="36"/>
    </row>
    <row r="129" spans="1:9" ht="25.5" customHeight="1" thickBot="1">
      <c r="A129" s="37" t="s">
        <v>35</v>
      </c>
      <c r="G129" s="38" t="s">
        <v>16</v>
      </c>
      <c r="H129" s="39" t="s">
        <v>36</v>
      </c>
      <c r="I129" s="40"/>
    </row>
    <row r="130" spans="1:9" ht="25.5" customHeight="1" thickBot="1" thickTop="1">
      <c r="A130" s="41" t="str">
        <f>A3</f>
        <v>     Mes del 1 al 30 de septiembre</v>
      </c>
      <c r="B130" s="42"/>
      <c r="C130" s="42"/>
      <c r="D130" s="43"/>
      <c r="E130" s="44" t="s">
        <v>16</v>
      </c>
      <c r="F130" s="45" t="str">
        <f>F3</f>
        <v>Acumulado al 30 de septiembre</v>
      </c>
      <c r="G130" s="46"/>
      <c r="H130" s="46"/>
      <c r="I130" s="47"/>
    </row>
    <row r="131" spans="1:9" ht="25.5" customHeight="1" thickBot="1" thickTop="1">
      <c r="A131" s="48" t="s">
        <v>16</v>
      </c>
      <c r="B131" s="49" t="s">
        <v>16</v>
      </c>
      <c r="C131" s="50" t="s">
        <v>39</v>
      </c>
      <c r="D131" s="51"/>
      <c r="E131" s="49" t="s">
        <v>40</v>
      </c>
      <c r="F131" s="52" t="s">
        <v>16</v>
      </c>
      <c r="G131" s="49" t="s">
        <v>16</v>
      </c>
      <c r="H131" s="50" t="s">
        <v>39</v>
      </c>
      <c r="I131" s="53"/>
    </row>
    <row r="132" spans="1:9" ht="25.5" customHeight="1" thickBot="1" thickTop="1">
      <c r="A132" s="54">
        <v>2010</v>
      </c>
      <c r="B132" s="55">
        <v>2009</v>
      </c>
      <c r="C132" s="56" t="s">
        <v>41</v>
      </c>
      <c r="D132" s="57" t="s">
        <v>10</v>
      </c>
      <c r="E132" s="58"/>
      <c r="F132" s="54">
        <v>2010</v>
      </c>
      <c r="G132" s="55">
        <v>2009</v>
      </c>
      <c r="H132" s="59" t="s">
        <v>41</v>
      </c>
      <c r="I132" s="59" t="s">
        <v>10</v>
      </c>
    </row>
    <row r="133" spans="1:9" ht="25.5" customHeight="1" thickBot="1" thickTop="1">
      <c r="A133" s="79">
        <f>A134+A139</f>
        <v>391</v>
      </c>
      <c r="B133" s="79">
        <f>B134+B139</f>
        <v>620</v>
      </c>
      <c r="C133" s="80">
        <f>C134+C139</f>
        <v>-229</v>
      </c>
      <c r="D133" s="87">
        <f aca="true" t="shared" si="15" ref="D133:D142">C133/B133</f>
        <v>-0.36935483870967745</v>
      </c>
      <c r="E133" s="58" t="s">
        <v>42</v>
      </c>
      <c r="F133" s="80">
        <f>F134+F139</f>
        <v>3849</v>
      </c>
      <c r="G133" s="79">
        <f>G134+G139</f>
        <v>5214</v>
      </c>
      <c r="H133" s="83">
        <f>H134+H139</f>
        <v>-1365</v>
      </c>
      <c r="I133" s="88">
        <f aca="true" t="shared" si="16" ref="I133:I142">H133/G133</f>
        <v>-0.261795166858458</v>
      </c>
    </row>
    <row r="134" spans="1:9" ht="25.5" customHeight="1" thickBot="1" thickTop="1">
      <c r="A134" s="78">
        <f>SUM(A135:A138)</f>
        <v>90</v>
      </c>
      <c r="B134" s="79">
        <f>SUM(B135:B138)</f>
        <v>132</v>
      </c>
      <c r="C134" s="80">
        <f>SUM(C135:C138)</f>
        <v>-42</v>
      </c>
      <c r="D134" s="87">
        <f t="shared" si="15"/>
        <v>-0.3181818181818182</v>
      </c>
      <c r="E134" s="58" t="s">
        <v>43</v>
      </c>
      <c r="F134" s="80">
        <f>SUM(F135:F138)</f>
        <v>811</v>
      </c>
      <c r="G134" s="79">
        <f>SUM(G135:G138)</f>
        <v>940</v>
      </c>
      <c r="H134" s="83">
        <f>SUM(H135:H138)</f>
        <v>-129</v>
      </c>
      <c r="I134" s="88">
        <f t="shared" si="16"/>
        <v>-0.1372340425531915</v>
      </c>
    </row>
    <row r="135" spans="1:9" ht="25.5" customHeight="1" thickTop="1">
      <c r="A135" s="60">
        <v>9</v>
      </c>
      <c r="B135" s="61">
        <v>19</v>
      </c>
      <c r="C135" s="62">
        <f>A135-B135</f>
        <v>-10</v>
      </c>
      <c r="D135" s="89">
        <f t="shared" si="15"/>
        <v>-0.5263157894736842</v>
      </c>
      <c r="E135" s="75" t="s">
        <v>44</v>
      </c>
      <c r="F135" s="62">
        <v>94</v>
      </c>
      <c r="G135" s="61">
        <v>87</v>
      </c>
      <c r="H135" s="65">
        <f>F135-G135</f>
        <v>7</v>
      </c>
      <c r="I135" s="90">
        <f t="shared" si="16"/>
        <v>0.08045977011494253</v>
      </c>
    </row>
    <row r="136" spans="1:9" ht="25.5" customHeight="1">
      <c r="A136" s="60">
        <v>0</v>
      </c>
      <c r="B136" s="61">
        <v>0</v>
      </c>
      <c r="C136" s="62">
        <f>A136-B136</f>
        <v>0</v>
      </c>
      <c r="D136" s="89" t="e">
        <f t="shared" si="15"/>
        <v>#DIV/0!</v>
      </c>
      <c r="E136" s="75" t="s">
        <v>45</v>
      </c>
      <c r="F136" s="62">
        <v>2</v>
      </c>
      <c r="G136" s="61">
        <v>2</v>
      </c>
      <c r="H136" s="65">
        <f>F136-G136</f>
        <v>0</v>
      </c>
      <c r="I136" s="90">
        <f t="shared" si="16"/>
        <v>0</v>
      </c>
    </row>
    <row r="137" spans="1:9" ht="25.5" customHeight="1">
      <c r="A137" s="60">
        <v>56</v>
      </c>
      <c r="B137" s="61">
        <v>79</v>
      </c>
      <c r="C137" s="62">
        <f>A137-B137</f>
        <v>-23</v>
      </c>
      <c r="D137" s="89">
        <f t="shared" si="15"/>
        <v>-0.2911392405063291</v>
      </c>
      <c r="E137" s="75" t="s">
        <v>46</v>
      </c>
      <c r="F137" s="62">
        <v>508</v>
      </c>
      <c r="G137" s="61">
        <v>579</v>
      </c>
      <c r="H137" s="65">
        <f>F137-G137</f>
        <v>-71</v>
      </c>
      <c r="I137" s="90">
        <f t="shared" si="16"/>
        <v>-0.1226252158894646</v>
      </c>
    </row>
    <row r="138" spans="1:9" ht="25.5" customHeight="1" thickBot="1">
      <c r="A138" s="60">
        <v>25</v>
      </c>
      <c r="B138" s="61">
        <v>34</v>
      </c>
      <c r="C138" s="109">
        <f>A138-B138</f>
        <v>-9</v>
      </c>
      <c r="D138" s="89">
        <f t="shared" si="15"/>
        <v>-0.2647058823529412</v>
      </c>
      <c r="E138" s="75" t="s">
        <v>47</v>
      </c>
      <c r="F138" s="62">
        <v>207</v>
      </c>
      <c r="G138" s="61">
        <v>272</v>
      </c>
      <c r="H138" s="65">
        <f>F138-G138</f>
        <v>-65</v>
      </c>
      <c r="I138" s="90">
        <f t="shared" si="16"/>
        <v>-0.23897058823529413</v>
      </c>
    </row>
    <row r="139" spans="1:9" ht="25.5" customHeight="1" thickBot="1" thickTop="1">
      <c r="A139" s="68">
        <f>SUM(A140:A142)</f>
        <v>301</v>
      </c>
      <c r="B139" s="68">
        <f>SUM(B140:B142)</f>
        <v>488</v>
      </c>
      <c r="C139" s="69">
        <f>SUM(C140:C142)</f>
        <v>-187</v>
      </c>
      <c r="D139" s="91">
        <f t="shared" si="15"/>
        <v>-0.3831967213114754</v>
      </c>
      <c r="E139" s="92" t="s">
        <v>48</v>
      </c>
      <c r="F139" s="69">
        <f>SUM(F140:F142)</f>
        <v>3038</v>
      </c>
      <c r="G139" s="68">
        <f>SUM(G140:G142)</f>
        <v>4274</v>
      </c>
      <c r="H139" s="72">
        <f>SUM(H140:H142)</f>
        <v>-1236</v>
      </c>
      <c r="I139" s="93">
        <f t="shared" si="16"/>
        <v>-0.28919045390734677</v>
      </c>
    </row>
    <row r="140" spans="1:9" ht="25.5" customHeight="1" thickTop="1">
      <c r="A140" s="60">
        <v>74</v>
      </c>
      <c r="B140" s="61">
        <v>122</v>
      </c>
      <c r="C140" s="62">
        <f>A140-B140</f>
        <v>-48</v>
      </c>
      <c r="D140" s="89">
        <f t="shared" si="15"/>
        <v>-0.39344262295081966</v>
      </c>
      <c r="E140" s="75" t="s">
        <v>49</v>
      </c>
      <c r="F140" s="62">
        <v>865</v>
      </c>
      <c r="G140" s="61">
        <v>1102</v>
      </c>
      <c r="H140" s="65">
        <f>F140-G140</f>
        <v>-237</v>
      </c>
      <c r="I140" s="90">
        <f t="shared" si="16"/>
        <v>-0.2150635208711434</v>
      </c>
    </row>
    <row r="141" spans="1:9" ht="25.5" customHeight="1">
      <c r="A141" s="60">
        <v>197</v>
      </c>
      <c r="B141" s="61">
        <v>316</v>
      </c>
      <c r="C141" s="62">
        <f>A141-B141</f>
        <v>-119</v>
      </c>
      <c r="D141" s="89">
        <f t="shared" si="15"/>
        <v>-0.37658227848101267</v>
      </c>
      <c r="E141" s="75" t="s">
        <v>50</v>
      </c>
      <c r="F141" s="62">
        <v>1859</v>
      </c>
      <c r="G141" s="61">
        <v>2762</v>
      </c>
      <c r="H141" s="65">
        <f>F141-G141</f>
        <v>-903</v>
      </c>
      <c r="I141" s="90">
        <f t="shared" si="16"/>
        <v>-0.3269370021723389</v>
      </c>
    </row>
    <row r="142" spans="1:9" ht="25.5" customHeight="1" thickBot="1">
      <c r="A142" s="78">
        <v>30</v>
      </c>
      <c r="B142" s="79">
        <v>50</v>
      </c>
      <c r="C142" s="80">
        <f>A142-B142</f>
        <v>-20</v>
      </c>
      <c r="D142" s="87">
        <f t="shared" si="15"/>
        <v>-0.4</v>
      </c>
      <c r="E142" s="82" t="s">
        <v>51</v>
      </c>
      <c r="F142" s="80">
        <v>314</v>
      </c>
      <c r="G142" s="79">
        <v>410</v>
      </c>
      <c r="H142" s="83">
        <f>F142-G142</f>
        <v>-96</v>
      </c>
      <c r="I142" s="88">
        <f t="shared" si="16"/>
        <v>-0.23414634146341465</v>
      </c>
    </row>
    <row r="143" ht="15.75" thickTop="1">
      <c r="B143" s="96"/>
    </row>
    <row r="145" ht="13.5" thickBot="1"/>
    <row r="146" spans="1:9" ht="25.5" customHeight="1" thickTop="1">
      <c r="A146" s="97" t="s">
        <v>54</v>
      </c>
      <c r="B146" s="34"/>
      <c r="C146" s="34"/>
      <c r="D146" s="34"/>
      <c r="E146" s="94" t="s">
        <v>60</v>
      </c>
      <c r="F146" s="34"/>
      <c r="G146" s="34"/>
      <c r="H146" s="34"/>
      <c r="I146" s="36"/>
    </row>
    <row r="147" spans="1:9" ht="25.5" customHeight="1" thickBot="1">
      <c r="A147" s="37" t="s">
        <v>35</v>
      </c>
      <c r="G147" s="38" t="s">
        <v>16</v>
      </c>
      <c r="H147" s="39" t="s">
        <v>36</v>
      </c>
      <c r="I147" s="40"/>
    </row>
    <row r="148" spans="1:9" ht="25.5" customHeight="1" thickBot="1" thickTop="1">
      <c r="A148" s="41" t="str">
        <f>A3</f>
        <v>     Mes del 1 al 30 de septiembre</v>
      </c>
      <c r="B148" s="42"/>
      <c r="C148" s="42"/>
      <c r="D148" s="43"/>
      <c r="E148" s="44" t="s">
        <v>16</v>
      </c>
      <c r="F148" s="45" t="str">
        <f>F3</f>
        <v>Acumulado al 30 de septiembre</v>
      </c>
      <c r="G148" s="46"/>
      <c r="H148" s="46"/>
      <c r="I148" s="47"/>
    </row>
    <row r="149" spans="1:9" ht="25.5" customHeight="1" thickBot="1" thickTop="1">
      <c r="A149" s="48" t="s">
        <v>16</v>
      </c>
      <c r="B149" s="49" t="s">
        <v>16</v>
      </c>
      <c r="C149" s="50" t="s">
        <v>39</v>
      </c>
      <c r="D149" s="51"/>
      <c r="E149" s="49" t="s">
        <v>40</v>
      </c>
      <c r="F149" s="52" t="s">
        <v>16</v>
      </c>
      <c r="G149" s="49" t="s">
        <v>16</v>
      </c>
      <c r="H149" s="50" t="s">
        <v>39</v>
      </c>
      <c r="I149" s="53"/>
    </row>
    <row r="150" spans="1:9" ht="25.5" customHeight="1" thickBot="1" thickTop="1">
      <c r="A150" s="54">
        <v>2010</v>
      </c>
      <c r="B150" s="55">
        <v>2009</v>
      </c>
      <c r="C150" s="56" t="s">
        <v>41</v>
      </c>
      <c r="D150" s="57" t="s">
        <v>10</v>
      </c>
      <c r="E150" s="58"/>
      <c r="F150" s="54">
        <v>2010</v>
      </c>
      <c r="G150" s="55">
        <v>2009</v>
      </c>
      <c r="H150" s="59" t="s">
        <v>41</v>
      </c>
      <c r="I150" s="59" t="s">
        <v>10</v>
      </c>
    </row>
    <row r="151" spans="1:9" ht="25.5" customHeight="1" thickBot="1" thickTop="1">
      <c r="A151" s="78">
        <f>A152+A157</f>
        <v>263</v>
      </c>
      <c r="B151" s="79">
        <f>B152+B157</f>
        <v>266</v>
      </c>
      <c r="C151" s="80">
        <f>C152+C157</f>
        <v>-3</v>
      </c>
      <c r="D151" s="87">
        <f aca="true" t="shared" si="17" ref="D151:D160">C151/B151</f>
        <v>-0.011278195488721804</v>
      </c>
      <c r="E151" s="58" t="s">
        <v>42</v>
      </c>
      <c r="F151" s="80">
        <f>F152+F157</f>
        <v>2523</v>
      </c>
      <c r="G151" s="79">
        <f>G152+G157</f>
        <v>1797</v>
      </c>
      <c r="H151" s="83">
        <f>H152+H157</f>
        <v>726</v>
      </c>
      <c r="I151" s="88">
        <f aca="true" t="shared" si="18" ref="I151:I160">H151/G151</f>
        <v>0.4040066777963272</v>
      </c>
    </row>
    <row r="152" spans="1:9" ht="25.5" customHeight="1" thickBot="1" thickTop="1">
      <c r="A152" s="78">
        <f>SUM(A153:A156)</f>
        <v>30</v>
      </c>
      <c r="B152" s="79">
        <f>SUM(B153:B156)</f>
        <v>31</v>
      </c>
      <c r="C152" s="80">
        <f>SUM(C153:C156)</f>
        <v>-1</v>
      </c>
      <c r="D152" s="87">
        <f t="shared" si="17"/>
        <v>-0.03225806451612903</v>
      </c>
      <c r="E152" s="58" t="s">
        <v>43</v>
      </c>
      <c r="F152" s="80">
        <f>SUM(F153:F156)</f>
        <v>283</v>
      </c>
      <c r="G152" s="79">
        <f>SUM(G153:G156)</f>
        <v>291</v>
      </c>
      <c r="H152" s="83">
        <f>SUM(H153:H156)</f>
        <v>-8</v>
      </c>
      <c r="I152" s="88">
        <f t="shared" si="18"/>
        <v>-0.027491408934707903</v>
      </c>
    </row>
    <row r="153" spans="1:9" ht="25.5" customHeight="1" thickTop="1">
      <c r="A153" s="60">
        <v>4</v>
      </c>
      <c r="B153" s="61">
        <v>3</v>
      </c>
      <c r="C153" s="100">
        <f>A153-B153</f>
        <v>1</v>
      </c>
      <c r="D153" s="90">
        <f t="shared" si="17"/>
        <v>0.3333333333333333</v>
      </c>
      <c r="E153" s="75" t="s">
        <v>44</v>
      </c>
      <c r="F153" s="62">
        <v>34</v>
      </c>
      <c r="G153" s="61">
        <v>30</v>
      </c>
      <c r="H153" s="65">
        <f>F153-G153</f>
        <v>4</v>
      </c>
      <c r="I153" s="90">
        <f t="shared" si="18"/>
        <v>0.13333333333333333</v>
      </c>
    </row>
    <row r="154" spans="1:9" ht="25.5" customHeight="1">
      <c r="A154" s="60">
        <v>0</v>
      </c>
      <c r="B154" s="61">
        <v>0</v>
      </c>
      <c r="C154" s="61">
        <f>A154-B154</f>
        <v>0</v>
      </c>
      <c r="D154" s="89" t="e">
        <f t="shared" si="17"/>
        <v>#DIV/0!</v>
      </c>
      <c r="E154" s="75" t="s">
        <v>45</v>
      </c>
      <c r="F154" s="62">
        <v>1</v>
      </c>
      <c r="G154" s="61">
        <v>0</v>
      </c>
      <c r="H154" s="65">
        <f>F154-G154</f>
        <v>1</v>
      </c>
      <c r="I154" s="90" t="e">
        <f>H154/G154</f>
        <v>#DIV/0!</v>
      </c>
    </row>
    <row r="155" spans="1:9" ht="25.5" customHeight="1">
      <c r="A155" s="60">
        <v>9</v>
      </c>
      <c r="B155" s="61">
        <v>11</v>
      </c>
      <c r="C155" s="61">
        <f>A155-B155</f>
        <v>-2</v>
      </c>
      <c r="D155" s="89">
        <f t="shared" si="17"/>
        <v>-0.18181818181818182</v>
      </c>
      <c r="E155" s="75" t="s">
        <v>46</v>
      </c>
      <c r="F155" s="62">
        <v>105</v>
      </c>
      <c r="G155" s="61">
        <v>92</v>
      </c>
      <c r="H155" s="65">
        <f>F155-G155</f>
        <v>13</v>
      </c>
      <c r="I155" s="90">
        <f t="shared" si="18"/>
        <v>0.14130434782608695</v>
      </c>
    </row>
    <row r="156" spans="1:9" ht="25.5" customHeight="1" thickBot="1">
      <c r="A156" s="60">
        <v>17</v>
      </c>
      <c r="B156" s="61">
        <v>17</v>
      </c>
      <c r="C156" s="62">
        <f>A156-B156</f>
        <v>0</v>
      </c>
      <c r="D156" s="89">
        <f t="shared" si="17"/>
        <v>0</v>
      </c>
      <c r="E156" s="75" t="s">
        <v>47</v>
      </c>
      <c r="F156" s="62">
        <v>143</v>
      </c>
      <c r="G156" s="61">
        <v>169</v>
      </c>
      <c r="H156" s="65">
        <f>F156-G156</f>
        <v>-26</v>
      </c>
      <c r="I156" s="90">
        <f t="shared" si="18"/>
        <v>-0.15384615384615385</v>
      </c>
    </row>
    <row r="157" spans="1:9" ht="25.5" customHeight="1" thickBot="1" thickTop="1">
      <c r="A157" s="77">
        <f>SUM(A158:A160)</f>
        <v>233</v>
      </c>
      <c r="B157" s="68">
        <f>SUM(B158:B160)</f>
        <v>235</v>
      </c>
      <c r="C157" s="69">
        <f>SUM(C158:C160)</f>
        <v>-2</v>
      </c>
      <c r="D157" s="91">
        <f t="shared" si="17"/>
        <v>-0.00851063829787234</v>
      </c>
      <c r="E157" s="92" t="s">
        <v>48</v>
      </c>
      <c r="F157" s="69">
        <f>SUM(F158:F160)</f>
        <v>2240</v>
      </c>
      <c r="G157" s="68">
        <f>SUM(G158:G160)</f>
        <v>1506</v>
      </c>
      <c r="H157" s="72">
        <f>SUM(H158:H160)</f>
        <v>734</v>
      </c>
      <c r="I157" s="93">
        <f t="shared" si="18"/>
        <v>0.48738379814077026</v>
      </c>
    </row>
    <row r="158" spans="1:9" ht="25.5" customHeight="1" thickTop="1">
      <c r="A158" s="60">
        <v>84</v>
      </c>
      <c r="B158" s="61">
        <v>80</v>
      </c>
      <c r="C158" s="62">
        <f>A158-B158</f>
        <v>4</v>
      </c>
      <c r="D158" s="89">
        <f t="shared" si="17"/>
        <v>0.05</v>
      </c>
      <c r="E158" s="75" t="s">
        <v>49</v>
      </c>
      <c r="F158" s="62">
        <v>717</v>
      </c>
      <c r="G158" s="61">
        <v>665</v>
      </c>
      <c r="H158" s="65">
        <f>F158-G158</f>
        <v>52</v>
      </c>
      <c r="I158" s="90">
        <f t="shared" si="18"/>
        <v>0.07819548872180451</v>
      </c>
    </row>
    <row r="159" spans="1:9" ht="25.5" customHeight="1">
      <c r="A159" s="60">
        <v>136</v>
      </c>
      <c r="B159" s="61">
        <v>141</v>
      </c>
      <c r="C159" s="62">
        <f>A159-B159</f>
        <v>-5</v>
      </c>
      <c r="D159" s="110">
        <f t="shared" si="17"/>
        <v>-0.03546099290780142</v>
      </c>
      <c r="E159" s="75" t="s">
        <v>50</v>
      </c>
      <c r="F159" s="62">
        <v>1428</v>
      </c>
      <c r="G159" s="61">
        <v>751</v>
      </c>
      <c r="H159" s="65">
        <f>F159-G159</f>
        <v>677</v>
      </c>
      <c r="I159" s="90">
        <f t="shared" si="18"/>
        <v>0.9014647137150466</v>
      </c>
    </row>
    <row r="160" spans="1:9" ht="25.5" customHeight="1" thickBot="1">
      <c r="A160" s="78">
        <v>13</v>
      </c>
      <c r="B160" s="79">
        <v>14</v>
      </c>
      <c r="C160" s="80">
        <f>A160-B160</f>
        <v>-1</v>
      </c>
      <c r="D160" s="87">
        <f t="shared" si="17"/>
        <v>-0.07142857142857142</v>
      </c>
      <c r="E160" s="82" t="s">
        <v>51</v>
      </c>
      <c r="F160" s="80">
        <v>95</v>
      </c>
      <c r="G160" s="79">
        <v>90</v>
      </c>
      <c r="H160" s="83">
        <f>F160-G160</f>
        <v>5</v>
      </c>
      <c r="I160" s="88">
        <f t="shared" si="18"/>
        <v>0.05555555555555555</v>
      </c>
    </row>
    <row r="161" ht="15" thickTop="1">
      <c r="E161" s="98"/>
    </row>
    <row r="163" ht="13.5" thickBot="1"/>
    <row r="164" spans="1:9" ht="25.5" customHeight="1" thickTop="1">
      <c r="A164" s="97" t="s">
        <v>54</v>
      </c>
      <c r="B164" s="34"/>
      <c r="C164" s="34"/>
      <c r="D164" s="34"/>
      <c r="E164" s="94" t="s">
        <v>61</v>
      </c>
      <c r="F164" s="34"/>
      <c r="G164" s="34"/>
      <c r="H164" s="34"/>
      <c r="I164" s="36"/>
    </row>
    <row r="165" spans="1:9" ht="25.5" customHeight="1" thickBot="1">
      <c r="A165" s="37" t="s">
        <v>35</v>
      </c>
      <c r="G165" s="38" t="s">
        <v>16</v>
      </c>
      <c r="H165" s="39" t="s">
        <v>36</v>
      </c>
      <c r="I165" s="40"/>
    </row>
    <row r="166" spans="1:9" ht="25.5" customHeight="1" thickBot="1" thickTop="1">
      <c r="A166" s="41" t="str">
        <f>A3</f>
        <v>     Mes del 1 al 30 de septiembre</v>
      </c>
      <c r="B166" s="42"/>
      <c r="C166" s="42"/>
      <c r="D166" s="43"/>
      <c r="E166" s="44" t="s">
        <v>16</v>
      </c>
      <c r="F166" s="45" t="str">
        <f>F3</f>
        <v>Acumulado al 30 de septiembre</v>
      </c>
      <c r="G166" s="46"/>
      <c r="H166" s="46"/>
      <c r="I166" s="47"/>
    </row>
    <row r="167" spans="1:9" ht="25.5" customHeight="1" thickBot="1" thickTop="1">
      <c r="A167" s="48" t="s">
        <v>16</v>
      </c>
      <c r="B167" s="49" t="s">
        <v>16</v>
      </c>
      <c r="C167" s="50" t="s">
        <v>39</v>
      </c>
      <c r="D167" s="51"/>
      <c r="E167" s="49" t="s">
        <v>40</v>
      </c>
      <c r="F167" s="52" t="s">
        <v>16</v>
      </c>
      <c r="G167" s="49" t="s">
        <v>16</v>
      </c>
      <c r="H167" s="50" t="s">
        <v>39</v>
      </c>
      <c r="I167" s="53"/>
    </row>
    <row r="168" spans="1:9" ht="25.5" customHeight="1" thickBot="1" thickTop="1">
      <c r="A168" s="54">
        <v>2010</v>
      </c>
      <c r="B168" s="55">
        <v>2009</v>
      </c>
      <c r="C168" s="56" t="s">
        <v>41</v>
      </c>
      <c r="D168" s="57" t="s">
        <v>10</v>
      </c>
      <c r="E168" s="58"/>
      <c r="F168" s="54">
        <v>2010</v>
      </c>
      <c r="G168" s="55">
        <v>2009</v>
      </c>
      <c r="H168" s="59" t="s">
        <v>41</v>
      </c>
      <c r="I168" s="59" t="s">
        <v>10</v>
      </c>
    </row>
    <row r="169" spans="1:9" ht="25.5" customHeight="1" thickBot="1" thickTop="1">
      <c r="A169" s="78">
        <f>A170+A175</f>
        <v>173</v>
      </c>
      <c r="B169" s="79">
        <f>B170+B175</f>
        <v>208</v>
      </c>
      <c r="C169" s="80">
        <f>C170+C175</f>
        <v>-35</v>
      </c>
      <c r="D169" s="87">
        <f aca="true" t="shared" si="19" ref="D169:D178">C169/B169</f>
        <v>-0.16826923076923078</v>
      </c>
      <c r="E169" s="58" t="s">
        <v>42</v>
      </c>
      <c r="F169" s="80">
        <f>F170+F175</f>
        <v>2064</v>
      </c>
      <c r="G169" s="79">
        <f>G170+G175</f>
        <v>2065</v>
      </c>
      <c r="H169" s="83">
        <f>H170+H175</f>
        <v>-1</v>
      </c>
      <c r="I169" s="88">
        <f aca="true" t="shared" si="20" ref="I169:I178">H169/G169</f>
        <v>-0.00048426150121065375</v>
      </c>
    </row>
    <row r="170" spans="1:9" ht="25.5" customHeight="1" thickBot="1" thickTop="1">
      <c r="A170" s="78">
        <f>SUM(A171:A174)</f>
        <v>21</v>
      </c>
      <c r="B170" s="79">
        <f>SUM(B171:B174)</f>
        <v>24</v>
      </c>
      <c r="C170" s="80">
        <f>SUM(C171:C174)</f>
        <v>-3</v>
      </c>
      <c r="D170" s="87">
        <f t="shared" si="19"/>
        <v>-0.125</v>
      </c>
      <c r="E170" s="58" t="s">
        <v>43</v>
      </c>
      <c r="F170" s="80">
        <f>SUM(F171:F174)</f>
        <v>242</v>
      </c>
      <c r="G170" s="79">
        <f>SUM(G171:G174)</f>
        <v>197</v>
      </c>
      <c r="H170" s="83">
        <f>SUM(H171:H174)</f>
        <v>45</v>
      </c>
      <c r="I170" s="88">
        <f t="shared" si="20"/>
        <v>0.22842639593908629</v>
      </c>
    </row>
    <row r="171" spans="1:9" ht="25.5" customHeight="1" thickTop="1">
      <c r="A171" s="60">
        <v>0</v>
      </c>
      <c r="B171" s="61">
        <v>1</v>
      </c>
      <c r="C171" s="100">
        <f aca="true" t="shared" si="21" ref="C171:C178">A171-B171</f>
        <v>-1</v>
      </c>
      <c r="D171" s="90">
        <f>C171/B171</f>
        <v>-1</v>
      </c>
      <c r="E171" s="75" t="s">
        <v>44</v>
      </c>
      <c r="F171" s="62">
        <v>15</v>
      </c>
      <c r="G171" s="61">
        <v>9</v>
      </c>
      <c r="H171" s="100">
        <f>F171-G171</f>
        <v>6</v>
      </c>
      <c r="I171" s="104">
        <f>H171/G171</f>
        <v>0.6666666666666666</v>
      </c>
    </row>
    <row r="172" spans="1:9" ht="25.5" customHeight="1">
      <c r="A172" s="60">
        <v>0</v>
      </c>
      <c r="B172" s="61"/>
      <c r="C172" s="61">
        <f t="shared" si="21"/>
        <v>0</v>
      </c>
      <c r="D172" s="90" t="e">
        <f>C172/B172</f>
        <v>#DIV/0!</v>
      </c>
      <c r="E172" s="75" t="s">
        <v>45</v>
      </c>
      <c r="F172" s="62">
        <v>2</v>
      </c>
      <c r="G172" s="61">
        <v>1</v>
      </c>
      <c r="H172" s="65">
        <f>F172-G172</f>
        <v>1</v>
      </c>
      <c r="I172" s="90">
        <f t="shared" si="20"/>
        <v>1</v>
      </c>
    </row>
    <row r="173" spans="1:9" ht="25.5" customHeight="1">
      <c r="A173" s="60">
        <v>14</v>
      </c>
      <c r="B173" s="61">
        <v>12</v>
      </c>
      <c r="C173" s="61">
        <f>A173-B173</f>
        <v>2</v>
      </c>
      <c r="D173" s="90">
        <f>C173/B173</f>
        <v>0.16666666666666666</v>
      </c>
      <c r="E173" s="75" t="s">
        <v>46</v>
      </c>
      <c r="F173" s="62">
        <v>125</v>
      </c>
      <c r="G173" s="61">
        <v>87</v>
      </c>
      <c r="H173" s="65">
        <f>F173-G173</f>
        <v>38</v>
      </c>
      <c r="I173" s="90">
        <f t="shared" si="20"/>
        <v>0.4367816091954023</v>
      </c>
    </row>
    <row r="174" spans="1:9" ht="25.5" customHeight="1" thickBot="1">
      <c r="A174" s="60">
        <v>7</v>
      </c>
      <c r="B174" s="61">
        <v>11</v>
      </c>
      <c r="C174" s="62">
        <f t="shared" si="21"/>
        <v>-4</v>
      </c>
      <c r="D174" s="89">
        <f t="shared" si="19"/>
        <v>-0.36363636363636365</v>
      </c>
      <c r="E174" s="75" t="s">
        <v>47</v>
      </c>
      <c r="F174" s="62">
        <v>100</v>
      </c>
      <c r="G174" s="61">
        <v>100</v>
      </c>
      <c r="H174" s="65">
        <f>F174-G174</f>
        <v>0</v>
      </c>
      <c r="I174" s="90">
        <f t="shared" si="20"/>
        <v>0</v>
      </c>
    </row>
    <row r="175" spans="1:9" ht="25.5" customHeight="1" thickBot="1" thickTop="1">
      <c r="A175" s="77">
        <f>SUM(A176:A178)</f>
        <v>152</v>
      </c>
      <c r="B175" s="77">
        <f>SUM(B176:B178)</f>
        <v>184</v>
      </c>
      <c r="C175" s="77">
        <f>SUM(C176:C178)</f>
        <v>-32</v>
      </c>
      <c r="D175" s="91">
        <f t="shared" si="19"/>
        <v>-0.17391304347826086</v>
      </c>
      <c r="E175" s="92" t="s">
        <v>48</v>
      </c>
      <c r="F175" s="69">
        <f>SUM(F176:F178)</f>
        <v>1822</v>
      </c>
      <c r="G175" s="68">
        <f>SUM(G176:G178)</f>
        <v>1868</v>
      </c>
      <c r="H175" s="72">
        <f>SUM(H176:H178)</f>
        <v>-46</v>
      </c>
      <c r="I175" s="93">
        <f t="shared" si="20"/>
        <v>-0.02462526766595289</v>
      </c>
    </row>
    <row r="176" spans="1:9" ht="25.5" customHeight="1" thickTop="1">
      <c r="A176" s="60">
        <v>72</v>
      </c>
      <c r="B176" s="61">
        <v>95</v>
      </c>
      <c r="C176" s="62">
        <f t="shared" si="21"/>
        <v>-23</v>
      </c>
      <c r="D176" s="89">
        <f t="shared" si="19"/>
        <v>-0.24210526315789474</v>
      </c>
      <c r="E176" s="75" t="s">
        <v>49</v>
      </c>
      <c r="F176" s="62">
        <v>863</v>
      </c>
      <c r="G176" s="61">
        <v>868</v>
      </c>
      <c r="H176" s="65">
        <f>F176-G176</f>
        <v>-5</v>
      </c>
      <c r="I176" s="90">
        <f t="shared" si="20"/>
        <v>-0.00576036866359447</v>
      </c>
    </row>
    <row r="177" spans="1:9" ht="25.5" customHeight="1">
      <c r="A177" s="60">
        <v>71</v>
      </c>
      <c r="B177" s="61">
        <v>74</v>
      </c>
      <c r="C177" s="62">
        <f t="shared" si="21"/>
        <v>-3</v>
      </c>
      <c r="D177" s="89">
        <f t="shared" si="19"/>
        <v>-0.04054054054054054</v>
      </c>
      <c r="E177" s="75" t="s">
        <v>50</v>
      </c>
      <c r="F177" s="62">
        <v>848</v>
      </c>
      <c r="G177" s="61">
        <v>892</v>
      </c>
      <c r="H177" s="65">
        <f>F177-G177</f>
        <v>-44</v>
      </c>
      <c r="I177" s="90">
        <f t="shared" si="20"/>
        <v>-0.04932735426008968</v>
      </c>
    </row>
    <row r="178" spans="1:9" ht="25.5" customHeight="1" thickBot="1">
      <c r="A178" s="78">
        <v>9</v>
      </c>
      <c r="B178" s="79">
        <v>15</v>
      </c>
      <c r="C178" s="80">
        <f t="shared" si="21"/>
        <v>-6</v>
      </c>
      <c r="D178" s="87">
        <f t="shared" si="19"/>
        <v>-0.4</v>
      </c>
      <c r="E178" s="82" t="s">
        <v>51</v>
      </c>
      <c r="F178" s="80">
        <v>111</v>
      </c>
      <c r="G178" s="79">
        <v>108</v>
      </c>
      <c r="H178" s="83">
        <f>F178-G178</f>
        <v>3</v>
      </c>
      <c r="I178" s="88">
        <f t="shared" si="20"/>
        <v>0.027777777777777776</v>
      </c>
    </row>
    <row r="179" spans="1:6" ht="15.75" thickTop="1">
      <c r="A179" s="34"/>
      <c r="B179" s="96"/>
      <c r="E179" s="98"/>
      <c r="F179" s="2" t="s">
        <v>16</v>
      </c>
    </row>
    <row r="180" spans="1:2" ht="12.75">
      <c r="A180" s="22"/>
      <c r="B180" s="22"/>
    </row>
    <row r="181" ht="13.5" thickBot="1"/>
    <row r="182" spans="1:9" ht="25.5" customHeight="1" thickTop="1">
      <c r="A182" s="97" t="s">
        <v>54</v>
      </c>
      <c r="B182" s="34"/>
      <c r="C182" s="34"/>
      <c r="D182" s="34"/>
      <c r="E182" s="94" t="s">
        <v>62</v>
      </c>
      <c r="F182" s="34"/>
      <c r="G182" s="34"/>
      <c r="H182" s="34"/>
      <c r="I182" s="36"/>
    </row>
    <row r="183" spans="1:9" ht="25.5" customHeight="1" thickBot="1">
      <c r="A183" s="37" t="s">
        <v>35</v>
      </c>
      <c r="G183" s="38" t="s">
        <v>16</v>
      </c>
      <c r="H183" s="39" t="s">
        <v>36</v>
      </c>
      <c r="I183" s="40"/>
    </row>
    <row r="184" spans="1:9" ht="25.5" customHeight="1" thickBot="1" thickTop="1">
      <c r="A184" s="41" t="str">
        <f>A3</f>
        <v>     Mes del 1 al 30 de septiembre</v>
      </c>
      <c r="B184" s="42"/>
      <c r="C184" s="42"/>
      <c r="D184" s="43"/>
      <c r="E184" s="44" t="s">
        <v>16</v>
      </c>
      <c r="F184" s="45" t="str">
        <f>F3</f>
        <v>Acumulado al 30 de septiembre</v>
      </c>
      <c r="G184" s="46"/>
      <c r="H184" s="46"/>
      <c r="I184" s="47"/>
    </row>
    <row r="185" spans="1:9" ht="25.5" customHeight="1" thickBot="1" thickTop="1">
      <c r="A185" s="48" t="s">
        <v>16</v>
      </c>
      <c r="B185" s="49" t="s">
        <v>16</v>
      </c>
      <c r="C185" s="50" t="s">
        <v>39</v>
      </c>
      <c r="D185" s="51"/>
      <c r="E185" s="49" t="s">
        <v>40</v>
      </c>
      <c r="F185" s="52" t="s">
        <v>16</v>
      </c>
      <c r="G185" s="49" t="s">
        <v>16</v>
      </c>
      <c r="H185" s="50" t="s">
        <v>39</v>
      </c>
      <c r="I185" s="53"/>
    </row>
    <row r="186" spans="1:9" ht="25.5" customHeight="1" thickBot="1" thickTop="1">
      <c r="A186" s="54">
        <v>2010</v>
      </c>
      <c r="B186" s="55">
        <v>2009</v>
      </c>
      <c r="C186" s="56" t="s">
        <v>41</v>
      </c>
      <c r="D186" s="57" t="s">
        <v>10</v>
      </c>
      <c r="E186" s="58"/>
      <c r="F186" s="54">
        <v>2010</v>
      </c>
      <c r="G186" s="55">
        <v>2009</v>
      </c>
      <c r="H186" s="59" t="s">
        <v>41</v>
      </c>
      <c r="I186" s="59" t="s">
        <v>10</v>
      </c>
    </row>
    <row r="187" spans="1:9" ht="25.5" customHeight="1" thickBot="1" thickTop="1">
      <c r="A187" s="78">
        <f>A188+A193</f>
        <v>129</v>
      </c>
      <c r="B187" s="79">
        <f>B188+B193</f>
        <v>145</v>
      </c>
      <c r="C187" s="80">
        <f>C188+C193</f>
        <v>-16</v>
      </c>
      <c r="D187" s="87">
        <f aca="true" t="shared" si="22" ref="D187:D196">C187/B187</f>
        <v>-0.1103448275862069</v>
      </c>
      <c r="E187" s="58" t="s">
        <v>42</v>
      </c>
      <c r="F187" s="80">
        <f>F188+F193</f>
        <v>1207</v>
      </c>
      <c r="G187" s="79">
        <f>G188+G193</f>
        <v>1150</v>
      </c>
      <c r="H187" s="83">
        <f>H188+H193</f>
        <v>57</v>
      </c>
      <c r="I187" s="88">
        <f aca="true" t="shared" si="23" ref="I187:I196">H187/G187</f>
        <v>0.049565217391304345</v>
      </c>
    </row>
    <row r="188" spans="1:9" ht="25.5" customHeight="1" thickBot="1" thickTop="1">
      <c r="A188" s="78">
        <f>SUM(A189:A192)</f>
        <v>10</v>
      </c>
      <c r="B188" s="79">
        <f>SUM(B189:B192)</f>
        <v>22</v>
      </c>
      <c r="C188" s="80">
        <f>SUM(C189:C192)</f>
        <v>-12</v>
      </c>
      <c r="D188" s="87">
        <f t="shared" si="22"/>
        <v>-0.5454545454545454</v>
      </c>
      <c r="E188" s="58" t="s">
        <v>43</v>
      </c>
      <c r="F188" s="80">
        <f>SUM(F189:F192)</f>
        <v>101</v>
      </c>
      <c r="G188" s="79">
        <f>SUM(G189:G192)</f>
        <v>129</v>
      </c>
      <c r="H188" s="83">
        <f>SUM(H189:H192)</f>
        <v>-28</v>
      </c>
      <c r="I188" s="88">
        <f t="shared" si="23"/>
        <v>-0.21705426356589147</v>
      </c>
    </row>
    <row r="189" spans="1:9" ht="25.5" customHeight="1" thickTop="1">
      <c r="A189" s="60">
        <v>0</v>
      </c>
      <c r="B189" s="61">
        <v>1</v>
      </c>
      <c r="C189" s="65">
        <f>A189-B189</f>
        <v>-1</v>
      </c>
      <c r="D189" s="90">
        <f>C189/B189</f>
        <v>-1</v>
      </c>
      <c r="E189" s="75" t="s">
        <v>44</v>
      </c>
      <c r="F189" s="62">
        <v>0</v>
      </c>
      <c r="G189" s="61">
        <v>3</v>
      </c>
      <c r="H189" s="65">
        <f>F189-G189</f>
        <v>-3</v>
      </c>
      <c r="I189" s="90">
        <f t="shared" si="23"/>
        <v>-1</v>
      </c>
    </row>
    <row r="190" spans="1:9" ht="25.5" customHeight="1">
      <c r="A190" s="60">
        <v>0</v>
      </c>
      <c r="B190" s="61">
        <v>0</v>
      </c>
      <c r="C190" s="65">
        <f>A190-B190</f>
        <v>0</v>
      </c>
      <c r="D190" s="90" t="e">
        <f>C190/B190</f>
        <v>#DIV/0!</v>
      </c>
      <c r="E190" s="75" t="s">
        <v>45</v>
      </c>
      <c r="F190" s="62">
        <v>0</v>
      </c>
      <c r="G190" s="61">
        <v>2</v>
      </c>
      <c r="H190" s="65">
        <f>F190-G190</f>
        <v>-2</v>
      </c>
      <c r="I190" s="90">
        <f t="shared" si="23"/>
        <v>-1</v>
      </c>
    </row>
    <row r="191" spans="1:9" ht="25.5" customHeight="1">
      <c r="A191" s="60">
        <v>5</v>
      </c>
      <c r="B191" s="61">
        <v>6</v>
      </c>
      <c r="C191" s="65">
        <f>A191-B191</f>
        <v>-1</v>
      </c>
      <c r="D191" s="90">
        <f>C191/B191</f>
        <v>-0.16666666666666666</v>
      </c>
      <c r="E191" s="75" t="s">
        <v>46</v>
      </c>
      <c r="F191" s="62">
        <v>52</v>
      </c>
      <c r="G191" s="61">
        <v>44</v>
      </c>
      <c r="H191" s="65">
        <f>F191-G191</f>
        <v>8</v>
      </c>
      <c r="I191" s="90">
        <f t="shared" si="23"/>
        <v>0.18181818181818182</v>
      </c>
    </row>
    <row r="192" spans="1:9" ht="25.5" customHeight="1" thickBot="1">
      <c r="A192" s="60">
        <v>5</v>
      </c>
      <c r="B192" s="61">
        <v>15</v>
      </c>
      <c r="C192" s="65">
        <f>A192-B192</f>
        <v>-10</v>
      </c>
      <c r="D192" s="90">
        <f>C192/B192</f>
        <v>-0.6666666666666666</v>
      </c>
      <c r="E192" s="75" t="s">
        <v>47</v>
      </c>
      <c r="F192" s="62">
        <v>49</v>
      </c>
      <c r="G192" s="61">
        <v>80</v>
      </c>
      <c r="H192" s="65">
        <f>F192-G192</f>
        <v>-31</v>
      </c>
      <c r="I192" s="90">
        <f t="shared" si="23"/>
        <v>-0.3875</v>
      </c>
    </row>
    <row r="193" spans="1:9" ht="25.5" customHeight="1" thickBot="1" thickTop="1">
      <c r="A193" s="77">
        <f>SUM(A194:A196)</f>
        <v>119</v>
      </c>
      <c r="B193" s="68">
        <f>SUM(B194:B196)</f>
        <v>123</v>
      </c>
      <c r="C193" s="69">
        <f>SUM(C194:C196)</f>
        <v>-4</v>
      </c>
      <c r="D193" s="91">
        <f t="shared" si="22"/>
        <v>-0.032520325203252036</v>
      </c>
      <c r="E193" s="92" t="s">
        <v>48</v>
      </c>
      <c r="F193" s="69">
        <f>SUM(F194:F196)</f>
        <v>1106</v>
      </c>
      <c r="G193" s="68">
        <f>SUM(G194:G196)</f>
        <v>1021</v>
      </c>
      <c r="H193" s="72">
        <f>SUM(H194:H196)</f>
        <v>85</v>
      </c>
      <c r="I193" s="93">
        <f t="shared" si="23"/>
        <v>0.0832517140058766</v>
      </c>
    </row>
    <row r="194" spans="1:9" ht="25.5" customHeight="1" thickTop="1">
      <c r="A194" s="60">
        <v>54</v>
      </c>
      <c r="B194" s="61">
        <v>46</v>
      </c>
      <c r="C194" s="62">
        <f>A194-B194</f>
        <v>8</v>
      </c>
      <c r="D194" s="89">
        <f t="shared" si="22"/>
        <v>0.17391304347826086</v>
      </c>
      <c r="E194" s="75" t="s">
        <v>49</v>
      </c>
      <c r="F194" s="62">
        <v>556</v>
      </c>
      <c r="G194" s="61">
        <v>427</v>
      </c>
      <c r="H194" s="65">
        <f>F194-G194</f>
        <v>129</v>
      </c>
      <c r="I194" s="90">
        <f t="shared" si="23"/>
        <v>0.30210772833723654</v>
      </c>
    </row>
    <row r="195" spans="1:9" ht="25.5" customHeight="1">
      <c r="A195" s="60">
        <v>59</v>
      </c>
      <c r="B195" s="61">
        <v>74</v>
      </c>
      <c r="C195" s="61">
        <f>A195-B195</f>
        <v>-15</v>
      </c>
      <c r="D195" s="105">
        <f t="shared" si="22"/>
        <v>-0.20270270270270271</v>
      </c>
      <c r="E195" s="75" t="s">
        <v>50</v>
      </c>
      <c r="F195" s="62">
        <v>509</v>
      </c>
      <c r="G195" s="61">
        <v>552</v>
      </c>
      <c r="H195" s="65">
        <f>F195-G195</f>
        <v>-43</v>
      </c>
      <c r="I195" s="90">
        <f t="shared" si="23"/>
        <v>-0.07789855072463768</v>
      </c>
    </row>
    <row r="196" spans="1:9" ht="25.5" customHeight="1" thickBot="1">
      <c r="A196" s="78">
        <v>6</v>
      </c>
      <c r="B196" s="79">
        <v>3</v>
      </c>
      <c r="C196" s="79">
        <f>A196-B196</f>
        <v>3</v>
      </c>
      <c r="D196" s="111">
        <f t="shared" si="22"/>
        <v>1</v>
      </c>
      <c r="E196" s="82" t="s">
        <v>51</v>
      </c>
      <c r="F196" s="80">
        <v>41</v>
      </c>
      <c r="G196" s="79">
        <v>42</v>
      </c>
      <c r="H196" s="83">
        <f>F196-G196</f>
        <v>-1</v>
      </c>
      <c r="I196" s="88">
        <f t="shared" si="23"/>
        <v>-0.023809523809523808</v>
      </c>
    </row>
    <row r="197" ht="24.75" customHeight="1" thickTop="1">
      <c r="G197" s="96"/>
    </row>
    <row r="198" ht="13.5" thickBot="1"/>
    <row r="199" spans="1:9" ht="25.5" customHeight="1" thickTop="1">
      <c r="A199" s="97" t="s">
        <v>54</v>
      </c>
      <c r="B199" s="34"/>
      <c r="C199" s="34"/>
      <c r="D199" s="34"/>
      <c r="E199" s="94" t="s">
        <v>63</v>
      </c>
      <c r="F199" s="34"/>
      <c r="G199" s="34"/>
      <c r="H199" s="34"/>
      <c r="I199" s="36"/>
    </row>
    <row r="200" spans="1:9" ht="25.5" customHeight="1" thickBot="1">
      <c r="A200" s="37" t="s">
        <v>35</v>
      </c>
      <c r="G200" s="38" t="s">
        <v>16</v>
      </c>
      <c r="H200" s="39" t="s">
        <v>36</v>
      </c>
      <c r="I200" s="40"/>
    </row>
    <row r="201" spans="1:9" ht="25.5" customHeight="1" thickBot="1" thickTop="1">
      <c r="A201" s="41" t="str">
        <f>A3</f>
        <v>     Mes del 1 al 30 de septiembre</v>
      </c>
      <c r="B201" s="42"/>
      <c r="C201" s="42"/>
      <c r="D201" s="43"/>
      <c r="E201" s="44" t="s">
        <v>16</v>
      </c>
      <c r="F201" s="45" t="str">
        <f>F3</f>
        <v>Acumulado al 30 de septiembre</v>
      </c>
      <c r="G201" s="46"/>
      <c r="H201" s="46"/>
      <c r="I201" s="47"/>
    </row>
    <row r="202" spans="1:9" ht="25.5" customHeight="1" thickBot="1" thickTop="1">
      <c r="A202" s="48" t="s">
        <v>16</v>
      </c>
      <c r="B202" s="49" t="s">
        <v>16</v>
      </c>
      <c r="C202" s="50" t="s">
        <v>39</v>
      </c>
      <c r="D202" s="51"/>
      <c r="E202" s="49" t="s">
        <v>40</v>
      </c>
      <c r="F202" s="52" t="s">
        <v>16</v>
      </c>
      <c r="G202" s="49" t="s">
        <v>16</v>
      </c>
      <c r="H202" s="50" t="s">
        <v>39</v>
      </c>
      <c r="I202" s="53"/>
    </row>
    <row r="203" spans="1:9" ht="25.5" customHeight="1" thickBot="1" thickTop="1">
      <c r="A203" s="54">
        <v>2010</v>
      </c>
      <c r="B203" s="55">
        <v>2009</v>
      </c>
      <c r="C203" s="56" t="s">
        <v>41</v>
      </c>
      <c r="D203" s="57" t="s">
        <v>10</v>
      </c>
      <c r="E203" s="58"/>
      <c r="F203" s="54">
        <v>2010</v>
      </c>
      <c r="G203" s="55">
        <v>2009</v>
      </c>
      <c r="H203" s="59" t="s">
        <v>41</v>
      </c>
      <c r="I203" s="59" t="s">
        <v>10</v>
      </c>
    </row>
    <row r="204" spans="1:9" ht="25.5" customHeight="1" thickBot="1" thickTop="1">
      <c r="A204" s="78">
        <f>A205+A210</f>
        <v>227</v>
      </c>
      <c r="B204" s="79">
        <f>B205+B210</f>
        <v>230</v>
      </c>
      <c r="C204" s="80">
        <f>C205+C210</f>
        <v>-3</v>
      </c>
      <c r="D204" s="87">
        <f aca="true" t="shared" si="24" ref="D204:D213">C204/B204</f>
        <v>-0.013043478260869565</v>
      </c>
      <c r="E204" s="58" t="s">
        <v>42</v>
      </c>
      <c r="F204" s="80">
        <f>F205+F210</f>
        <v>1711</v>
      </c>
      <c r="G204" s="79">
        <f>G205+G210</f>
        <v>1877</v>
      </c>
      <c r="H204" s="83">
        <f>H205+H210</f>
        <v>-166</v>
      </c>
      <c r="I204" s="88">
        <f aca="true" t="shared" si="25" ref="I204:I213">H204/G204</f>
        <v>-0.08843899840170485</v>
      </c>
    </row>
    <row r="205" spans="1:9" ht="25.5" customHeight="1" thickBot="1" thickTop="1">
      <c r="A205" s="78">
        <f>SUM(A206:A209)</f>
        <v>25</v>
      </c>
      <c r="B205" s="79">
        <f>SUM(B206:B209)</f>
        <v>40</v>
      </c>
      <c r="C205" s="80">
        <f>SUM(C206:C209)</f>
        <v>-15</v>
      </c>
      <c r="D205" s="87">
        <f t="shared" si="24"/>
        <v>-0.375</v>
      </c>
      <c r="E205" s="58" t="s">
        <v>43</v>
      </c>
      <c r="F205" s="80">
        <f>SUM(F206:F209)</f>
        <v>298</v>
      </c>
      <c r="G205" s="79">
        <f>SUM(G206:G209)</f>
        <v>312</v>
      </c>
      <c r="H205" s="83">
        <f>SUM(H206:H209)</f>
        <v>-14</v>
      </c>
      <c r="I205" s="88">
        <f t="shared" si="25"/>
        <v>-0.04487179487179487</v>
      </c>
    </row>
    <row r="206" spans="1:9" ht="25.5" customHeight="1" thickTop="1">
      <c r="A206" s="60">
        <v>1</v>
      </c>
      <c r="B206" s="61">
        <v>4</v>
      </c>
      <c r="C206" s="100">
        <f>A206-B206</f>
        <v>-3</v>
      </c>
      <c r="D206" s="89">
        <f t="shared" si="24"/>
        <v>-0.75</v>
      </c>
      <c r="E206" s="75" t="s">
        <v>44</v>
      </c>
      <c r="F206" s="62">
        <v>37</v>
      </c>
      <c r="G206" s="61">
        <v>34</v>
      </c>
      <c r="H206" s="65">
        <f>F206-G206</f>
        <v>3</v>
      </c>
      <c r="I206" s="90">
        <f t="shared" si="25"/>
        <v>0.08823529411764706</v>
      </c>
    </row>
    <row r="207" spans="1:9" ht="25.5" customHeight="1">
      <c r="A207" s="60">
        <v>0</v>
      </c>
      <c r="B207" s="61">
        <v>0</v>
      </c>
      <c r="C207" s="62">
        <f>A207-B207</f>
        <v>0</v>
      </c>
      <c r="D207" s="89" t="e">
        <f t="shared" si="24"/>
        <v>#DIV/0!</v>
      </c>
      <c r="E207" s="75" t="s">
        <v>45</v>
      </c>
      <c r="F207" s="62">
        <v>2</v>
      </c>
      <c r="G207" s="61">
        <v>3</v>
      </c>
      <c r="H207" s="65">
        <f>F207-G207</f>
        <v>-1</v>
      </c>
      <c r="I207" s="90">
        <f t="shared" si="25"/>
        <v>-0.3333333333333333</v>
      </c>
    </row>
    <row r="208" spans="1:9" ht="25.5" customHeight="1">
      <c r="A208" s="60">
        <v>12</v>
      </c>
      <c r="B208" s="61">
        <v>18</v>
      </c>
      <c r="C208" s="62">
        <f>A208-B208</f>
        <v>-6</v>
      </c>
      <c r="D208" s="89">
        <f t="shared" si="24"/>
        <v>-0.3333333333333333</v>
      </c>
      <c r="E208" s="75" t="s">
        <v>46</v>
      </c>
      <c r="F208" s="62">
        <v>145</v>
      </c>
      <c r="G208" s="61">
        <v>125</v>
      </c>
      <c r="H208" s="65">
        <f>F208-G208</f>
        <v>20</v>
      </c>
      <c r="I208" s="90">
        <f t="shared" si="25"/>
        <v>0.16</v>
      </c>
    </row>
    <row r="209" spans="1:9" ht="25.5" customHeight="1" thickBot="1">
      <c r="A209" s="60">
        <v>12</v>
      </c>
      <c r="B209" s="61">
        <v>18</v>
      </c>
      <c r="C209" s="62">
        <f>A209-B209</f>
        <v>-6</v>
      </c>
      <c r="D209" s="89">
        <f t="shared" si="24"/>
        <v>-0.3333333333333333</v>
      </c>
      <c r="E209" s="75" t="s">
        <v>47</v>
      </c>
      <c r="F209" s="62">
        <v>114</v>
      </c>
      <c r="G209" s="61">
        <v>150</v>
      </c>
      <c r="H209" s="65">
        <f>F209-G209</f>
        <v>-36</v>
      </c>
      <c r="I209" s="90">
        <f t="shared" si="25"/>
        <v>-0.24</v>
      </c>
    </row>
    <row r="210" spans="1:9" ht="25.5" customHeight="1" thickBot="1" thickTop="1">
      <c r="A210" s="77">
        <f>SUM(A211:A213)</f>
        <v>202</v>
      </c>
      <c r="B210" s="68">
        <f>SUM(B211:B213)</f>
        <v>190</v>
      </c>
      <c r="C210" s="69">
        <f>SUM(C211:C213)</f>
        <v>12</v>
      </c>
      <c r="D210" s="91">
        <f t="shared" si="24"/>
        <v>0.06315789473684211</v>
      </c>
      <c r="E210" s="92" t="s">
        <v>48</v>
      </c>
      <c r="F210" s="69">
        <f>SUM(F211:F213)</f>
        <v>1413</v>
      </c>
      <c r="G210" s="68">
        <f>SUM(G211:G213)</f>
        <v>1565</v>
      </c>
      <c r="H210" s="72">
        <f>SUM(H211:H213)</f>
        <v>-152</v>
      </c>
      <c r="I210" s="93">
        <f t="shared" si="25"/>
        <v>-0.09712460063897764</v>
      </c>
    </row>
    <row r="211" spans="1:9" ht="25.5" customHeight="1" thickTop="1">
      <c r="A211" s="60">
        <v>103</v>
      </c>
      <c r="B211" s="61">
        <v>104</v>
      </c>
      <c r="C211" s="62">
        <f>A211-B211</f>
        <v>-1</v>
      </c>
      <c r="D211" s="89">
        <f t="shared" si="24"/>
        <v>-0.009615384615384616</v>
      </c>
      <c r="E211" s="75" t="s">
        <v>49</v>
      </c>
      <c r="F211" s="62">
        <v>645</v>
      </c>
      <c r="G211" s="61">
        <v>704</v>
      </c>
      <c r="H211" s="65">
        <f>F211-G211</f>
        <v>-59</v>
      </c>
      <c r="I211" s="90">
        <f t="shared" si="25"/>
        <v>-0.08380681818181818</v>
      </c>
    </row>
    <row r="212" spans="1:9" ht="25.5" customHeight="1">
      <c r="A212" s="60">
        <v>93</v>
      </c>
      <c r="B212" s="61">
        <v>82</v>
      </c>
      <c r="C212" s="62">
        <f>A212-B212</f>
        <v>11</v>
      </c>
      <c r="D212" s="89">
        <f t="shared" si="24"/>
        <v>0.13414634146341464</v>
      </c>
      <c r="E212" s="75" t="s">
        <v>50</v>
      </c>
      <c r="F212" s="62">
        <v>705</v>
      </c>
      <c r="G212" s="61">
        <v>797</v>
      </c>
      <c r="H212" s="65">
        <f>F212-G212</f>
        <v>-92</v>
      </c>
      <c r="I212" s="90">
        <f t="shared" si="25"/>
        <v>-0.11543287327478043</v>
      </c>
    </row>
    <row r="213" spans="1:9" ht="25.5" customHeight="1" thickBot="1">
      <c r="A213" s="78">
        <v>6</v>
      </c>
      <c r="B213" s="79">
        <v>4</v>
      </c>
      <c r="C213" s="80">
        <f>A213-B213</f>
        <v>2</v>
      </c>
      <c r="D213" s="87">
        <f t="shared" si="24"/>
        <v>0.5</v>
      </c>
      <c r="E213" s="82" t="s">
        <v>51</v>
      </c>
      <c r="F213" s="80">
        <v>63</v>
      </c>
      <c r="G213" s="79">
        <v>64</v>
      </c>
      <c r="H213" s="83">
        <f>F213-G213</f>
        <v>-1</v>
      </c>
      <c r="I213" s="88">
        <f t="shared" si="25"/>
        <v>-0.015625</v>
      </c>
    </row>
    <row r="214" ht="13.5" thickTop="1"/>
    <row r="216" ht="13.5" thickBot="1"/>
    <row r="217" spans="1:9" ht="25.5" customHeight="1" thickTop="1">
      <c r="A217" s="97" t="s">
        <v>54</v>
      </c>
      <c r="B217" s="34"/>
      <c r="C217" s="34"/>
      <c r="D217" s="34"/>
      <c r="E217" s="94" t="s">
        <v>64</v>
      </c>
      <c r="F217" s="34"/>
      <c r="G217" s="34"/>
      <c r="H217" s="34"/>
      <c r="I217" s="36"/>
    </row>
    <row r="218" spans="1:9" ht="25.5" customHeight="1" thickBot="1">
      <c r="A218" s="37" t="s">
        <v>35</v>
      </c>
      <c r="G218" s="38" t="s">
        <v>16</v>
      </c>
      <c r="H218" s="39" t="s">
        <v>36</v>
      </c>
      <c r="I218" s="40"/>
    </row>
    <row r="219" spans="1:9" ht="25.5" customHeight="1" thickBot="1" thickTop="1">
      <c r="A219" s="41" t="str">
        <f>A3</f>
        <v>     Mes del 1 al 30 de septiembre</v>
      </c>
      <c r="B219" s="42"/>
      <c r="C219" s="42"/>
      <c r="D219" s="43"/>
      <c r="E219" s="44" t="s">
        <v>16</v>
      </c>
      <c r="F219" s="45" t="str">
        <f>F3</f>
        <v>Acumulado al 30 de septiembre</v>
      </c>
      <c r="G219" s="46"/>
      <c r="H219" s="46"/>
      <c r="I219" s="47"/>
    </row>
    <row r="220" spans="1:9" ht="25.5" customHeight="1" thickBot="1" thickTop="1">
      <c r="A220" s="48" t="s">
        <v>16</v>
      </c>
      <c r="B220" s="49" t="s">
        <v>16</v>
      </c>
      <c r="C220" s="50" t="s">
        <v>39</v>
      </c>
      <c r="D220" s="51"/>
      <c r="E220" s="49" t="s">
        <v>40</v>
      </c>
      <c r="F220" s="52" t="s">
        <v>16</v>
      </c>
      <c r="G220" s="49" t="s">
        <v>16</v>
      </c>
      <c r="H220" s="50" t="s">
        <v>39</v>
      </c>
      <c r="I220" s="53"/>
    </row>
    <row r="221" spans="1:9" ht="25.5" customHeight="1" thickBot="1" thickTop="1">
      <c r="A221" s="54">
        <v>2010</v>
      </c>
      <c r="B221" s="55">
        <v>2009</v>
      </c>
      <c r="C221" s="56" t="s">
        <v>41</v>
      </c>
      <c r="D221" s="57" t="s">
        <v>10</v>
      </c>
      <c r="E221" s="58"/>
      <c r="F221" s="54">
        <v>2010</v>
      </c>
      <c r="G221" s="55">
        <v>2009</v>
      </c>
      <c r="H221" s="59" t="s">
        <v>41</v>
      </c>
      <c r="I221" s="59" t="s">
        <v>10</v>
      </c>
    </row>
    <row r="222" spans="1:9" ht="25.5" customHeight="1" thickBot="1" thickTop="1">
      <c r="A222" s="78">
        <f>A223+A228</f>
        <v>178</v>
      </c>
      <c r="B222" s="79">
        <f>B223+B228</f>
        <v>227</v>
      </c>
      <c r="C222" s="80">
        <f>C223+C228</f>
        <v>-49</v>
      </c>
      <c r="D222" s="87">
        <f aca="true" t="shared" si="26" ref="D222:D231">C222/B222</f>
        <v>-0.21585903083700442</v>
      </c>
      <c r="E222" s="58" t="s">
        <v>42</v>
      </c>
      <c r="F222" s="80">
        <f>F223+F228</f>
        <v>1773</v>
      </c>
      <c r="G222" s="79">
        <f>G223+G228</f>
        <v>1837</v>
      </c>
      <c r="H222" s="83">
        <f>H223+H228</f>
        <v>-64</v>
      </c>
      <c r="I222" s="88">
        <f aca="true" t="shared" si="27" ref="I222:I231">H222/G222</f>
        <v>-0.03483941208492107</v>
      </c>
    </row>
    <row r="223" spans="1:9" ht="25.5" customHeight="1" thickBot="1" thickTop="1">
      <c r="A223" s="78">
        <f>SUM(A224:A227)</f>
        <v>22</v>
      </c>
      <c r="B223" s="79">
        <f>SUM(B224:B227)</f>
        <v>38</v>
      </c>
      <c r="C223" s="80">
        <f>SUM(C224:C227)</f>
        <v>-16</v>
      </c>
      <c r="D223" s="87">
        <f t="shared" si="26"/>
        <v>-0.42105263157894735</v>
      </c>
      <c r="E223" s="58" t="s">
        <v>43</v>
      </c>
      <c r="F223" s="80">
        <f>SUM(F224:F227)</f>
        <v>235</v>
      </c>
      <c r="G223" s="79">
        <f>SUM(G224:G227)</f>
        <v>273</v>
      </c>
      <c r="H223" s="83">
        <f>SUM(H224:H227)</f>
        <v>-38</v>
      </c>
      <c r="I223" s="88">
        <f t="shared" si="27"/>
        <v>-0.1391941391941392</v>
      </c>
    </row>
    <row r="224" spans="1:9" ht="25.5" customHeight="1" thickTop="1">
      <c r="A224" s="60">
        <v>2</v>
      </c>
      <c r="B224" s="61">
        <v>2</v>
      </c>
      <c r="C224" s="62">
        <f>A224-B224</f>
        <v>0</v>
      </c>
      <c r="D224" s="105">
        <f>C224/B224</f>
        <v>0</v>
      </c>
      <c r="E224" s="75" t="s">
        <v>44</v>
      </c>
      <c r="F224" s="62">
        <v>21</v>
      </c>
      <c r="G224" s="61">
        <v>14</v>
      </c>
      <c r="H224" s="65">
        <f>F224-G224</f>
        <v>7</v>
      </c>
      <c r="I224" s="90">
        <f t="shared" si="27"/>
        <v>0.5</v>
      </c>
    </row>
    <row r="225" spans="1:9" ht="25.5" customHeight="1">
      <c r="A225" s="60">
        <v>1</v>
      </c>
      <c r="B225" s="61">
        <v>0</v>
      </c>
      <c r="C225" s="62">
        <f>A225-B225</f>
        <v>1</v>
      </c>
      <c r="D225" s="105" t="e">
        <f>C225/B225</f>
        <v>#DIV/0!</v>
      </c>
      <c r="E225" s="75" t="s">
        <v>45</v>
      </c>
      <c r="F225" s="62">
        <v>2</v>
      </c>
      <c r="G225" s="61">
        <v>6</v>
      </c>
      <c r="H225" s="65">
        <f>F225-G225</f>
        <v>-4</v>
      </c>
      <c r="I225" s="90">
        <f t="shared" si="27"/>
        <v>-0.6666666666666666</v>
      </c>
    </row>
    <row r="226" spans="1:9" ht="25.5" customHeight="1">
      <c r="A226" s="60">
        <v>7</v>
      </c>
      <c r="B226" s="61">
        <v>10</v>
      </c>
      <c r="C226" s="62">
        <f>A226-B226</f>
        <v>-3</v>
      </c>
      <c r="D226" s="105">
        <f>C226/B226</f>
        <v>-0.3</v>
      </c>
      <c r="E226" s="75" t="s">
        <v>46</v>
      </c>
      <c r="F226" s="62">
        <v>74</v>
      </c>
      <c r="G226" s="61">
        <v>83</v>
      </c>
      <c r="H226" s="65">
        <f>F226-G226</f>
        <v>-9</v>
      </c>
      <c r="I226" s="90">
        <f t="shared" si="27"/>
        <v>-0.10843373493975904</v>
      </c>
    </row>
    <row r="227" spans="1:9" ht="25.5" customHeight="1" thickBot="1">
      <c r="A227" s="60">
        <v>12</v>
      </c>
      <c r="B227" s="61">
        <v>26</v>
      </c>
      <c r="C227" s="80">
        <f>A227-B227</f>
        <v>-14</v>
      </c>
      <c r="D227" s="111">
        <f>C227/B227</f>
        <v>-0.5384615384615384</v>
      </c>
      <c r="E227" s="75" t="s">
        <v>47</v>
      </c>
      <c r="F227" s="62">
        <v>138</v>
      </c>
      <c r="G227" s="61">
        <v>170</v>
      </c>
      <c r="H227" s="65">
        <f>F227-G227</f>
        <v>-32</v>
      </c>
      <c r="I227" s="90">
        <f t="shared" si="27"/>
        <v>-0.18823529411764706</v>
      </c>
    </row>
    <row r="228" spans="1:9" ht="25.5" customHeight="1" thickBot="1" thickTop="1">
      <c r="A228" s="77">
        <f>SUM(A229:A231)</f>
        <v>156</v>
      </c>
      <c r="B228" s="68">
        <f>SUM(B229:B231)</f>
        <v>189</v>
      </c>
      <c r="C228" s="69">
        <f>SUM(C229:C231)</f>
        <v>-33</v>
      </c>
      <c r="D228" s="91">
        <f t="shared" si="26"/>
        <v>-0.1746031746031746</v>
      </c>
      <c r="E228" s="92" t="s">
        <v>48</v>
      </c>
      <c r="F228" s="69">
        <f>SUM(F229:F231)</f>
        <v>1538</v>
      </c>
      <c r="G228" s="68">
        <f>SUM(G229:G231)</f>
        <v>1564</v>
      </c>
      <c r="H228" s="72">
        <f>SUM(H229:H231)</f>
        <v>-26</v>
      </c>
      <c r="I228" s="93">
        <f t="shared" si="27"/>
        <v>-0.016624040920716114</v>
      </c>
    </row>
    <row r="229" spans="1:9" ht="25.5" customHeight="1" thickTop="1">
      <c r="A229" s="60">
        <v>69</v>
      </c>
      <c r="B229" s="61">
        <v>50</v>
      </c>
      <c r="C229" s="62">
        <f>A229-B229</f>
        <v>19</v>
      </c>
      <c r="D229" s="89">
        <f t="shared" si="26"/>
        <v>0.38</v>
      </c>
      <c r="E229" s="75" t="s">
        <v>49</v>
      </c>
      <c r="F229" s="62">
        <v>723</v>
      </c>
      <c r="G229" s="61">
        <v>669</v>
      </c>
      <c r="H229" s="65">
        <f>F229-G229</f>
        <v>54</v>
      </c>
      <c r="I229" s="90">
        <f t="shared" si="27"/>
        <v>0.08071748878923767</v>
      </c>
    </row>
    <row r="230" spans="1:9" ht="25.5" customHeight="1">
      <c r="A230" s="60">
        <v>77</v>
      </c>
      <c r="B230" s="61">
        <v>117</v>
      </c>
      <c r="C230" s="62">
        <f>A230-B230</f>
        <v>-40</v>
      </c>
      <c r="D230" s="89">
        <f t="shared" si="26"/>
        <v>-0.3418803418803419</v>
      </c>
      <c r="E230" s="75" t="s">
        <v>50</v>
      </c>
      <c r="F230" s="62">
        <v>665</v>
      </c>
      <c r="G230" s="61">
        <v>761</v>
      </c>
      <c r="H230" s="65">
        <f>F230-G230</f>
        <v>-96</v>
      </c>
      <c r="I230" s="90">
        <f t="shared" si="27"/>
        <v>-0.12614980289093297</v>
      </c>
    </row>
    <row r="231" spans="1:9" ht="25.5" customHeight="1" thickBot="1">
      <c r="A231" s="78">
        <v>10</v>
      </c>
      <c r="B231" s="79">
        <v>22</v>
      </c>
      <c r="C231" s="79">
        <f>A231-B231</f>
        <v>-12</v>
      </c>
      <c r="D231" s="87">
        <f t="shared" si="26"/>
        <v>-0.5454545454545454</v>
      </c>
      <c r="E231" s="82" t="s">
        <v>51</v>
      </c>
      <c r="F231" s="80">
        <v>150</v>
      </c>
      <c r="G231" s="79">
        <v>134</v>
      </c>
      <c r="H231" s="83">
        <f>F231-G231</f>
        <v>16</v>
      </c>
      <c r="I231" s="88">
        <f t="shared" si="27"/>
        <v>0.11940298507462686</v>
      </c>
    </row>
    <row r="232" ht="13.5" thickTop="1"/>
    <row r="234" ht="13.5" thickBot="1"/>
    <row r="235" spans="1:10" ht="25.5" customHeight="1" thickTop="1">
      <c r="A235" s="97" t="s">
        <v>54</v>
      </c>
      <c r="B235" s="34"/>
      <c r="C235" s="34"/>
      <c r="D235" s="34"/>
      <c r="E235" s="94" t="s">
        <v>65</v>
      </c>
      <c r="F235" s="34"/>
      <c r="G235" s="34"/>
      <c r="H235" s="34"/>
      <c r="I235" s="36"/>
      <c r="J235" s="22"/>
    </row>
    <row r="236" spans="1:10" ht="25.5" customHeight="1" thickBot="1">
      <c r="A236" s="37" t="s">
        <v>35</v>
      </c>
      <c r="G236" s="38" t="s">
        <v>16</v>
      </c>
      <c r="H236" s="39" t="s">
        <v>36</v>
      </c>
      <c r="I236" s="40"/>
      <c r="J236" s="22"/>
    </row>
    <row r="237" spans="1:10" ht="25.5" customHeight="1" thickBot="1" thickTop="1">
      <c r="A237" s="41" t="str">
        <f>A3</f>
        <v>     Mes del 1 al 30 de septiembre</v>
      </c>
      <c r="B237" s="42"/>
      <c r="C237" s="42"/>
      <c r="D237" s="43"/>
      <c r="E237" s="44" t="s">
        <v>16</v>
      </c>
      <c r="F237" s="45" t="str">
        <f>F3</f>
        <v>Acumulado al 30 de septiembre</v>
      </c>
      <c r="G237" s="46"/>
      <c r="H237" s="46"/>
      <c r="I237" s="47"/>
      <c r="J237" s="112"/>
    </row>
    <row r="238" spans="1:10" ht="25.5" customHeight="1" thickBot="1" thickTop="1">
      <c r="A238" s="48" t="s">
        <v>16</v>
      </c>
      <c r="B238" s="49" t="s">
        <v>16</v>
      </c>
      <c r="C238" s="50" t="s">
        <v>39</v>
      </c>
      <c r="D238" s="51"/>
      <c r="E238" s="49" t="s">
        <v>40</v>
      </c>
      <c r="F238" s="52" t="s">
        <v>16</v>
      </c>
      <c r="G238" s="49" t="s">
        <v>16</v>
      </c>
      <c r="H238" s="50" t="s">
        <v>39</v>
      </c>
      <c r="I238" s="53"/>
      <c r="J238" s="112"/>
    </row>
    <row r="239" spans="1:10" ht="25.5" customHeight="1" thickBot="1" thickTop="1">
      <c r="A239" s="54">
        <v>2010</v>
      </c>
      <c r="B239" s="55">
        <v>2009</v>
      </c>
      <c r="C239" s="56" t="s">
        <v>41</v>
      </c>
      <c r="D239" s="57" t="s">
        <v>10</v>
      </c>
      <c r="E239" s="58"/>
      <c r="F239" s="54">
        <v>2010</v>
      </c>
      <c r="G239" s="55">
        <v>2009</v>
      </c>
      <c r="H239" s="59" t="s">
        <v>41</v>
      </c>
      <c r="I239" s="59" t="s">
        <v>10</v>
      </c>
      <c r="J239" s="113"/>
    </row>
    <row r="240" spans="1:10" ht="25.5" customHeight="1" thickBot="1" thickTop="1">
      <c r="A240" s="78">
        <f>A241+A246</f>
        <v>4798</v>
      </c>
      <c r="B240" s="79">
        <f>B241+B246</f>
        <v>5565</v>
      </c>
      <c r="C240" s="80">
        <f>C241+C246</f>
        <v>-767</v>
      </c>
      <c r="D240" s="87">
        <f aca="true" t="shared" si="28" ref="D240:D249">C240/B240</f>
        <v>-0.13782569631626235</v>
      </c>
      <c r="E240" s="58" t="s">
        <v>42</v>
      </c>
      <c r="F240" s="80">
        <f>F241+F246</f>
        <v>46409</v>
      </c>
      <c r="G240" s="79">
        <f>G241+G246</f>
        <v>49956</v>
      </c>
      <c r="H240" s="83">
        <f>H241+H246</f>
        <v>-3547</v>
      </c>
      <c r="I240" s="88">
        <f aca="true" t="shared" si="29" ref="I240:I249">H240/G240</f>
        <v>-0.0710024821843222</v>
      </c>
      <c r="J240" s="29"/>
    </row>
    <row r="241" spans="1:10" ht="25.5" customHeight="1" thickBot="1" thickTop="1">
      <c r="A241" s="78">
        <f>SUM(A242:A245)</f>
        <v>813</v>
      </c>
      <c r="B241" s="79">
        <f>SUM(B242:B245)</f>
        <v>916</v>
      </c>
      <c r="C241" s="80">
        <f>SUM(C242:C245)</f>
        <v>-103</v>
      </c>
      <c r="D241" s="87">
        <f t="shared" si="28"/>
        <v>-0.11244541484716157</v>
      </c>
      <c r="E241" s="58" t="s">
        <v>43</v>
      </c>
      <c r="F241" s="80">
        <f>SUM(F242:F245)</f>
        <v>7779</v>
      </c>
      <c r="G241" s="79">
        <f>SUM(G242:G245)</f>
        <v>7766</v>
      </c>
      <c r="H241" s="83">
        <f>SUM(H242:H245)</f>
        <v>13</v>
      </c>
      <c r="I241" s="88">
        <f t="shared" si="29"/>
        <v>0.001673963430337368</v>
      </c>
      <c r="J241" s="29"/>
    </row>
    <row r="242" spans="1:10" ht="25.5" customHeight="1" thickTop="1">
      <c r="A242" s="60">
        <f aca="true" t="shared" si="30" ref="A242:B249">SUM(A8+A26+A45+A63+A81+A99+A117+A135+A153+A171+A189+A206+A224)</f>
        <v>61</v>
      </c>
      <c r="B242" s="61">
        <f t="shared" si="30"/>
        <v>84</v>
      </c>
      <c r="C242" s="100">
        <f>A242-B242</f>
        <v>-23</v>
      </c>
      <c r="D242" s="89">
        <f t="shared" si="28"/>
        <v>-0.27380952380952384</v>
      </c>
      <c r="E242" s="75" t="s">
        <v>44</v>
      </c>
      <c r="F242" s="60">
        <f aca="true" t="shared" si="31" ref="F242:G245">SUM(F8+F26+F45+F63+F81+F99+F117+F135+F153+F171+F189+F206+F224)</f>
        <v>717</v>
      </c>
      <c r="G242" s="60">
        <f t="shared" si="31"/>
        <v>670</v>
      </c>
      <c r="H242" s="100">
        <f>F242-G242</f>
        <v>47</v>
      </c>
      <c r="I242" s="90">
        <f t="shared" si="29"/>
        <v>0.07014925373134329</v>
      </c>
      <c r="J242" s="29"/>
    </row>
    <row r="243" spans="1:10" ht="25.5" customHeight="1">
      <c r="A243" s="61">
        <f t="shared" si="30"/>
        <v>2</v>
      </c>
      <c r="B243" s="61">
        <f t="shared" si="30"/>
        <v>9</v>
      </c>
      <c r="C243" s="62">
        <f>A243-B243</f>
        <v>-7</v>
      </c>
      <c r="D243" s="89">
        <f t="shared" si="28"/>
        <v>-0.7777777777777778</v>
      </c>
      <c r="E243" s="75" t="s">
        <v>45</v>
      </c>
      <c r="F243" s="61">
        <f t="shared" si="31"/>
        <v>30</v>
      </c>
      <c r="G243" s="61">
        <f t="shared" si="31"/>
        <v>55</v>
      </c>
      <c r="H243" s="65">
        <f>F243-G243</f>
        <v>-25</v>
      </c>
      <c r="I243" s="90">
        <f t="shared" si="29"/>
        <v>-0.45454545454545453</v>
      </c>
      <c r="J243" s="29"/>
    </row>
    <row r="244" spans="1:10" ht="25.5" customHeight="1">
      <c r="A244" s="61">
        <f t="shared" si="30"/>
        <v>535</v>
      </c>
      <c r="B244" s="61">
        <f t="shared" si="30"/>
        <v>531</v>
      </c>
      <c r="C244" s="62">
        <f>A244-B244</f>
        <v>4</v>
      </c>
      <c r="D244" s="89">
        <f t="shared" si="28"/>
        <v>0.007532956685499058</v>
      </c>
      <c r="E244" s="75" t="s">
        <v>46</v>
      </c>
      <c r="F244" s="61">
        <f t="shared" si="31"/>
        <v>4948</v>
      </c>
      <c r="G244" s="61">
        <f t="shared" si="31"/>
        <v>4452</v>
      </c>
      <c r="H244" s="65">
        <f>F244-G244</f>
        <v>496</v>
      </c>
      <c r="I244" s="90">
        <f t="shared" si="29"/>
        <v>0.11141060197663971</v>
      </c>
      <c r="J244" s="29"/>
    </row>
    <row r="245" spans="1:10" ht="25.5" customHeight="1" thickBot="1">
      <c r="A245" s="79">
        <f t="shared" si="30"/>
        <v>215</v>
      </c>
      <c r="B245" s="61">
        <f t="shared" si="30"/>
        <v>292</v>
      </c>
      <c r="C245" s="62">
        <f>A245-B245</f>
        <v>-77</v>
      </c>
      <c r="D245" s="89">
        <f t="shared" si="28"/>
        <v>-0.2636986301369863</v>
      </c>
      <c r="E245" s="75" t="s">
        <v>47</v>
      </c>
      <c r="F245" s="79">
        <f t="shared" si="31"/>
        <v>2084</v>
      </c>
      <c r="G245" s="79">
        <f t="shared" si="31"/>
        <v>2589</v>
      </c>
      <c r="H245" s="65">
        <f>F245-G245</f>
        <v>-505</v>
      </c>
      <c r="I245" s="90">
        <f t="shared" si="29"/>
        <v>-0.19505600617999228</v>
      </c>
      <c r="J245" s="29"/>
    </row>
    <row r="246" spans="1:10" ht="25.5" customHeight="1" thickBot="1" thickTop="1">
      <c r="A246" s="77">
        <f>SUM(A247:A249)</f>
        <v>3985</v>
      </c>
      <c r="B246" s="68">
        <f>SUM(B247:B249)</f>
        <v>4649</v>
      </c>
      <c r="C246" s="69">
        <f>SUM(C247:C249)</f>
        <v>-664</v>
      </c>
      <c r="D246" s="91">
        <f t="shared" si="28"/>
        <v>-0.14282641428264142</v>
      </c>
      <c r="E246" s="92" t="s">
        <v>48</v>
      </c>
      <c r="F246" s="69">
        <f>SUM(F247:F249)</f>
        <v>38630</v>
      </c>
      <c r="G246" s="68">
        <f>SUM(G247:G249)</f>
        <v>42190</v>
      </c>
      <c r="H246" s="72">
        <f>SUM(H247:H249)</f>
        <v>-3560</v>
      </c>
      <c r="I246" s="93">
        <f t="shared" si="29"/>
        <v>-0.08438018487793315</v>
      </c>
      <c r="J246" s="29"/>
    </row>
    <row r="247" spans="1:10" ht="25.5" customHeight="1" thickTop="1">
      <c r="A247" s="61">
        <f>SUM(A13+A31+A50+A68+A86+A104+A122+A140+A158+A176+A194+A211+A229)</f>
        <v>1471</v>
      </c>
      <c r="B247" s="61">
        <f t="shared" si="30"/>
        <v>1479</v>
      </c>
      <c r="C247" s="62">
        <f>A247-B247</f>
        <v>-8</v>
      </c>
      <c r="D247" s="89">
        <f t="shared" si="28"/>
        <v>-0.005409060175794456</v>
      </c>
      <c r="E247" s="75" t="s">
        <v>49</v>
      </c>
      <c r="F247" s="61">
        <f aca="true" t="shared" si="32" ref="F247:G249">SUM(F13+F31+F50+F68+F86+F104+F122+F140+F158+F176+F194+F211+F229)</f>
        <v>13205</v>
      </c>
      <c r="G247" s="61">
        <f t="shared" si="32"/>
        <v>13652</v>
      </c>
      <c r="H247" s="65">
        <f>F247-G247</f>
        <v>-447</v>
      </c>
      <c r="I247" s="90">
        <f t="shared" si="29"/>
        <v>-0.03274245531790214</v>
      </c>
      <c r="J247" s="29"/>
    </row>
    <row r="248" spans="1:10" ht="25.5" customHeight="1">
      <c r="A248" s="61">
        <f>SUM(A14+A32+A51+A69+A87+A105+A123+A141+A159+A177+A195+A212+A230)</f>
        <v>2000</v>
      </c>
      <c r="B248" s="61">
        <f t="shared" si="30"/>
        <v>2570</v>
      </c>
      <c r="C248" s="62">
        <f>A248-B248</f>
        <v>-570</v>
      </c>
      <c r="D248" s="89">
        <f t="shared" si="28"/>
        <v>-0.22178988326848248</v>
      </c>
      <c r="E248" s="75" t="s">
        <v>50</v>
      </c>
      <c r="F248" s="61">
        <f t="shared" si="32"/>
        <v>20317</v>
      </c>
      <c r="G248" s="61">
        <f t="shared" si="32"/>
        <v>23342</v>
      </c>
      <c r="H248" s="65">
        <f>F248-G248</f>
        <v>-3025</v>
      </c>
      <c r="I248" s="90">
        <f t="shared" si="29"/>
        <v>-0.12959472196041472</v>
      </c>
      <c r="J248" s="29"/>
    </row>
    <row r="249" spans="1:10" ht="25.5" customHeight="1" thickBot="1">
      <c r="A249" s="79">
        <f>SUM(A15+A33+A52+A70+A88+A106+A124+A142+A160+A178+A196+A213+A231)</f>
        <v>514</v>
      </c>
      <c r="B249" s="79">
        <f t="shared" si="30"/>
        <v>600</v>
      </c>
      <c r="C249" s="80">
        <f>A249-B249</f>
        <v>-86</v>
      </c>
      <c r="D249" s="87">
        <f t="shared" si="28"/>
        <v>-0.14333333333333334</v>
      </c>
      <c r="E249" s="82" t="s">
        <v>51</v>
      </c>
      <c r="F249" s="79">
        <f t="shared" si="32"/>
        <v>5108</v>
      </c>
      <c r="G249" s="79">
        <f t="shared" si="32"/>
        <v>5196</v>
      </c>
      <c r="H249" s="83">
        <f>F249-G249</f>
        <v>-88</v>
      </c>
      <c r="I249" s="88">
        <f t="shared" si="29"/>
        <v>-0.016936104695919937</v>
      </c>
      <c r="J249" s="29"/>
    </row>
    <row r="250" spans="1:10" ht="25.5" customHeight="1" thickTop="1">
      <c r="A250" s="114"/>
      <c r="B250" s="114"/>
      <c r="C250" s="114"/>
      <c r="D250" s="115"/>
      <c r="E250" s="116"/>
      <c r="F250" s="114"/>
      <c r="G250" s="114"/>
      <c r="H250" s="114"/>
      <c r="I250" s="115"/>
      <c r="J250" s="29"/>
    </row>
    <row r="251" spans="1:10" ht="13.5" customHeight="1">
      <c r="A251" s="114"/>
      <c r="B251" s="114"/>
      <c r="C251" s="114"/>
      <c r="D251" s="115"/>
      <c r="E251" s="116"/>
      <c r="F251" s="114"/>
      <c r="G251" s="114"/>
      <c r="H251" s="114"/>
      <c r="I251" s="115"/>
      <c r="J251" s="29"/>
    </row>
    <row r="252" spans="1:10" ht="13.5" customHeight="1">
      <c r="A252" s="114"/>
      <c r="B252" s="114"/>
      <c r="C252" s="114"/>
      <c r="D252" s="115"/>
      <c r="E252" s="116"/>
      <c r="F252" s="114"/>
      <c r="G252" s="114"/>
      <c r="H252" s="114"/>
      <c r="I252" s="115"/>
      <c r="J252" s="29"/>
    </row>
    <row r="253" spans="10:25" ht="12.75">
      <c r="J253" s="22"/>
      <c r="K253" s="22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32"/>
    </row>
    <row r="254" spans="10:25" ht="14.25">
      <c r="J254" s="118"/>
      <c r="K254" s="28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9"/>
    </row>
    <row r="255" spans="10:25" ht="12.75">
      <c r="J255" s="118"/>
      <c r="K255" s="28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spans="10:25" ht="12.75">
      <c r="J256" s="118"/>
      <c r="K256" s="28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spans="10:25" ht="12.75">
      <c r="J257" s="118"/>
      <c r="K257" s="28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</row>
    <row r="258" spans="10:25" ht="14.25">
      <c r="J258" s="118"/>
      <c r="K258" s="28"/>
      <c r="L258" s="114"/>
      <c r="M258" s="114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10:25" ht="14.25">
      <c r="J259" s="118"/>
      <c r="K259" s="28"/>
      <c r="L259" s="114"/>
      <c r="M259" s="114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10:25" ht="12.75">
      <c r="J260" s="118"/>
      <c r="K260" s="28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10:25" ht="12.75">
      <c r="J261" s="118"/>
      <c r="K261" s="28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</row>
    <row r="262" spans="10:25" ht="14.25">
      <c r="J262" s="118"/>
      <c r="K262" s="28"/>
      <c r="L262" s="114"/>
      <c r="M262" s="114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spans="10:25" ht="14.25">
      <c r="J263" s="118"/>
      <c r="K263" s="28"/>
      <c r="L263" s="114"/>
      <c r="M263" s="114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10:25" ht="12.75">
      <c r="J264" s="118"/>
      <c r="K264" s="28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10:25" ht="12.75">
      <c r="J265" s="118"/>
      <c r="K265" s="28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</row>
    <row r="266" spans="10:25" ht="14.25">
      <c r="J266" s="118"/>
      <c r="K266" s="28"/>
      <c r="L266" s="114"/>
      <c r="M266" s="114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10:25" ht="14.25">
      <c r="J267" s="118"/>
      <c r="K267" s="28"/>
      <c r="L267" s="114"/>
      <c r="M267" s="114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10:25" ht="12.75">
      <c r="J268" s="118"/>
      <c r="K268" s="28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10:25" ht="12.75">
      <c r="J269" s="118"/>
      <c r="K269" s="28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</row>
    <row r="270" spans="10:25" ht="14.25">
      <c r="J270" s="118"/>
      <c r="K270" s="28"/>
      <c r="L270" s="114"/>
      <c r="M270" s="114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10:25" ht="14.25">
      <c r="J271" s="118"/>
      <c r="K271" s="28"/>
      <c r="L271" s="114"/>
      <c r="M271" s="114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10:25" ht="12.75">
      <c r="J272" s="118"/>
      <c r="K272" s="28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10:25" ht="12.75">
      <c r="J273" s="118"/>
      <c r="K273" s="28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</row>
    <row r="274" spans="10:25" ht="14.25">
      <c r="J274" s="118"/>
      <c r="K274" s="28"/>
      <c r="L274" s="114"/>
      <c r="M274" s="114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10:25" ht="14.25">
      <c r="J275" s="118"/>
      <c r="K275" s="28"/>
      <c r="L275" s="114"/>
      <c r="M275" s="114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0:25" ht="12.75">
      <c r="J276" s="118"/>
      <c r="K276" s="28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0:25" ht="12.75">
      <c r="J277" s="118"/>
      <c r="K277" s="28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</row>
    <row r="278" spans="10:25" ht="14.25">
      <c r="J278" s="118"/>
      <c r="K278" s="28"/>
      <c r="L278" s="114"/>
      <c r="M278" s="114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10:25" ht="14.25">
      <c r="J279" s="118"/>
      <c r="K279" s="28"/>
      <c r="L279" s="114"/>
      <c r="M279" s="114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10:25" ht="12.75">
      <c r="J280" s="118"/>
      <c r="K280" s="28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10:25" ht="12.75">
      <c r="J281" s="118"/>
      <c r="K281" s="28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</row>
    <row r="282" spans="10:25" ht="14.25">
      <c r="J282" s="118"/>
      <c r="K282" s="28"/>
      <c r="L282" s="114"/>
      <c r="M282" s="114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10:25" ht="14.25">
      <c r="J283" s="118"/>
      <c r="K283" s="28"/>
      <c r="L283" s="114"/>
      <c r="M283" s="114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10:25" ht="12.75">
      <c r="J284" s="118"/>
      <c r="K284" s="28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10:25" ht="12.75">
      <c r="J285" s="118"/>
      <c r="K285" s="28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</row>
    <row r="286" spans="10:25" ht="12.75"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</sheetData>
  <sheetProtection/>
  <printOptions/>
  <pageMargins left="1.27" right="0.33" top="1.61" bottom="0.92" header="7.26" footer="0.3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2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0.7109375" style="2" customWidth="1"/>
    <col min="2" max="2" width="7.140625" style="2" customWidth="1"/>
    <col min="3" max="19" width="9.28125" style="2" customWidth="1"/>
    <col min="20" max="16384" width="9.140625" style="2" customWidth="1"/>
  </cols>
  <sheetData>
    <row r="1" spans="1:19" ht="13.5" thickBot="1">
      <c r="A1" s="121"/>
      <c r="B1" s="122"/>
      <c r="C1" s="123" t="s">
        <v>66</v>
      </c>
      <c r="D1" s="124" t="s">
        <v>67</v>
      </c>
      <c r="E1" s="123" t="s">
        <v>68</v>
      </c>
      <c r="F1" s="124" t="s">
        <v>69</v>
      </c>
      <c r="G1" s="123" t="s">
        <v>70</v>
      </c>
      <c r="H1" s="124" t="s">
        <v>71</v>
      </c>
      <c r="I1" s="123" t="s">
        <v>72</v>
      </c>
      <c r="J1" s="124" t="s">
        <v>73</v>
      </c>
      <c r="K1" s="123" t="s">
        <v>74</v>
      </c>
      <c r="L1" s="124" t="s">
        <v>75</v>
      </c>
      <c r="M1" s="123" t="s">
        <v>76</v>
      </c>
      <c r="N1" s="123" t="s">
        <v>77</v>
      </c>
      <c r="O1" s="124" t="s">
        <v>78</v>
      </c>
      <c r="P1" s="125"/>
      <c r="Q1" s="125"/>
      <c r="R1" s="125"/>
      <c r="S1" s="125" t="s">
        <v>79</v>
      </c>
    </row>
    <row r="2" spans="1:19" ht="12.75">
      <c r="A2" s="126"/>
      <c r="B2" s="127">
        <v>2010</v>
      </c>
      <c r="C2" s="128">
        <f aca="true" t="shared" si="0" ref="C2:C33">S38</f>
        <v>7457</v>
      </c>
      <c r="D2" s="128">
        <f aca="true" t="shared" si="1" ref="D2:D33">S72</f>
        <v>2705</v>
      </c>
      <c r="E2" s="128">
        <f aca="true" t="shared" si="2" ref="E2:E33">S106</f>
        <v>4115</v>
      </c>
      <c r="F2" s="128">
        <f aca="true" t="shared" si="3" ref="F2:F33">S141</f>
        <v>2194</v>
      </c>
      <c r="G2" s="128">
        <f aca="true" t="shared" si="4" ref="G2:G33">S175</f>
        <v>2911</v>
      </c>
      <c r="H2" s="128">
        <f aca="true" t="shared" si="5" ref="H2:H33">S209</f>
        <v>2903</v>
      </c>
      <c r="I2" s="128">
        <f aca="true" t="shared" si="6" ref="I2:I33">S243</f>
        <v>10997</v>
      </c>
      <c r="J2" s="128">
        <f aca="true" t="shared" si="7" ref="J2:J33">S277</f>
        <v>3849</v>
      </c>
      <c r="K2" s="128">
        <f aca="true" t="shared" si="8" ref="K2:K33">S312</f>
        <v>2523</v>
      </c>
      <c r="L2" s="128">
        <f aca="true" t="shared" si="9" ref="L2:L33">S346</f>
        <v>2064</v>
      </c>
      <c r="M2" s="128">
        <f aca="true" t="shared" si="10" ref="M2:M33">S381</f>
        <v>1207</v>
      </c>
      <c r="N2" s="128">
        <f aca="true" t="shared" si="11" ref="N2:N33">S416</f>
        <v>1711</v>
      </c>
      <c r="O2" s="129">
        <f>O6+O10+O14+O18+O22+O26+O30</f>
        <v>1773</v>
      </c>
      <c r="P2" s="130"/>
      <c r="Q2" s="130"/>
      <c r="R2" s="130"/>
      <c r="S2" s="128">
        <f>C2+D2+E2+F2+G2+H2+I2+J2+K2+L2+M2+N2+O2</f>
        <v>46409</v>
      </c>
    </row>
    <row r="3" spans="1:19" ht="12.75">
      <c r="A3" s="131" t="s">
        <v>1</v>
      </c>
      <c r="B3" s="127">
        <v>2009</v>
      </c>
      <c r="C3" s="128">
        <f t="shared" si="0"/>
        <v>8762</v>
      </c>
      <c r="D3" s="128">
        <f t="shared" si="1"/>
        <v>2565</v>
      </c>
      <c r="E3" s="128">
        <f t="shared" si="2"/>
        <v>4886</v>
      </c>
      <c r="F3" s="128">
        <f t="shared" si="3"/>
        <v>2273</v>
      </c>
      <c r="G3" s="128">
        <f t="shared" si="4"/>
        <v>3089</v>
      </c>
      <c r="H3" s="128">
        <f t="shared" si="5"/>
        <v>3198</v>
      </c>
      <c r="I3" s="128">
        <f t="shared" si="6"/>
        <v>11243</v>
      </c>
      <c r="J3" s="128">
        <f t="shared" si="7"/>
        <v>5214</v>
      </c>
      <c r="K3" s="128">
        <f t="shared" si="8"/>
        <v>1797</v>
      </c>
      <c r="L3" s="128">
        <f t="shared" si="9"/>
        <v>2065</v>
      </c>
      <c r="M3" s="128">
        <f t="shared" si="10"/>
        <v>1150</v>
      </c>
      <c r="N3" s="128">
        <f t="shared" si="11"/>
        <v>1877</v>
      </c>
      <c r="O3" s="129">
        <f>O7+O11+O15+O19+O23+O27+O31</f>
        <v>1837</v>
      </c>
      <c r="P3" s="130"/>
      <c r="Q3" s="130"/>
      <c r="R3" s="130"/>
      <c r="S3" s="128">
        <f>C3+D3+E3+F3+G3+H3+I3+J3+K3+L3+M3+N3+O3</f>
        <v>49956</v>
      </c>
    </row>
    <row r="4" spans="1:19" ht="12.75">
      <c r="A4" s="126"/>
      <c r="B4" s="132" t="s">
        <v>80</v>
      </c>
      <c r="C4" s="128">
        <f t="shared" si="0"/>
        <v>-1305</v>
      </c>
      <c r="D4" s="128">
        <f t="shared" si="1"/>
        <v>140</v>
      </c>
      <c r="E4" s="128">
        <f t="shared" si="2"/>
        <v>-771</v>
      </c>
      <c r="F4" s="128">
        <f t="shared" si="3"/>
        <v>-79</v>
      </c>
      <c r="G4" s="128">
        <f t="shared" si="4"/>
        <v>-178</v>
      </c>
      <c r="H4" s="128">
        <f t="shared" si="5"/>
        <v>-295</v>
      </c>
      <c r="I4" s="128">
        <f t="shared" si="6"/>
        <v>-246</v>
      </c>
      <c r="J4" s="128">
        <f t="shared" si="7"/>
        <v>-1365</v>
      </c>
      <c r="K4" s="128">
        <f t="shared" si="8"/>
        <v>726</v>
      </c>
      <c r="L4" s="128">
        <f t="shared" si="9"/>
        <v>-1</v>
      </c>
      <c r="M4" s="128">
        <f t="shared" si="10"/>
        <v>57</v>
      </c>
      <c r="N4" s="128">
        <f t="shared" si="11"/>
        <v>-166</v>
      </c>
      <c r="O4" s="129">
        <f>O2-O3</f>
        <v>-64</v>
      </c>
      <c r="P4" s="130"/>
      <c r="Q4" s="130"/>
      <c r="R4" s="130"/>
      <c r="S4" s="128">
        <f>S2-S3</f>
        <v>-3547</v>
      </c>
    </row>
    <row r="5" spans="1:19" ht="13.5" thickBot="1">
      <c r="A5" s="133"/>
      <c r="B5" s="134" t="s">
        <v>10</v>
      </c>
      <c r="C5" s="135">
        <f t="shared" si="0"/>
        <v>-0.14893859849349464</v>
      </c>
      <c r="D5" s="135">
        <f t="shared" si="1"/>
        <v>0.05458089668615984</v>
      </c>
      <c r="E5" s="135">
        <f t="shared" si="2"/>
        <v>-0.15779778960294719</v>
      </c>
      <c r="F5" s="135">
        <f t="shared" si="3"/>
        <v>-0.034755829300483945</v>
      </c>
      <c r="G5" s="135">
        <f t="shared" si="4"/>
        <v>-0.05762382648106183</v>
      </c>
      <c r="H5" s="135">
        <f t="shared" si="5"/>
        <v>-0.09224515322076297</v>
      </c>
      <c r="I5" s="135">
        <f t="shared" si="6"/>
        <v>-0.021880281063773013</v>
      </c>
      <c r="J5" s="135">
        <f t="shared" si="7"/>
        <v>-0.261795166858458</v>
      </c>
      <c r="K5" s="135">
        <f t="shared" si="8"/>
        <v>0.4040066777963272</v>
      </c>
      <c r="L5" s="135">
        <f t="shared" si="9"/>
        <v>-0.00048426150121065375</v>
      </c>
      <c r="M5" s="135">
        <f t="shared" si="10"/>
        <v>0.049565217391304345</v>
      </c>
      <c r="N5" s="135">
        <f t="shared" si="11"/>
        <v>-0.08843899840170485</v>
      </c>
      <c r="O5" s="136">
        <f>O4/O3</f>
        <v>-0.03483941208492107</v>
      </c>
      <c r="P5" s="137"/>
      <c r="Q5" s="137"/>
      <c r="R5" s="137"/>
      <c r="S5" s="135">
        <f>S4/S3</f>
        <v>-0.0710024821843222</v>
      </c>
    </row>
    <row r="6" spans="1:19" ht="12.75">
      <c r="A6" s="126"/>
      <c r="B6" s="127">
        <v>2010</v>
      </c>
      <c r="C6" s="128">
        <f t="shared" si="0"/>
        <v>158</v>
      </c>
      <c r="D6" s="128">
        <f t="shared" si="1"/>
        <v>36</v>
      </c>
      <c r="E6" s="128">
        <f t="shared" si="2"/>
        <v>89</v>
      </c>
      <c r="F6" s="128">
        <f t="shared" si="3"/>
        <v>32</v>
      </c>
      <c r="G6" s="128">
        <f t="shared" si="4"/>
        <v>22</v>
      </c>
      <c r="H6" s="128">
        <f t="shared" si="5"/>
        <v>49</v>
      </c>
      <c r="I6" s="128">
        <f t="shared" si="6"/>
        <v>130</v>
      </c>
      <c r="J6" s="128">
        <f t="shared" si="7"/>
        <v>94</v>
      </c>
      <c r="K6" s="128">
        <f t="shared" si="8"/>
        <v>34</v>
      </c>
      <c r="L6" s="128">
        <f t="shared" si="9"/>
        <v>15</v>
      </c>
      <c r="M6" s="128">
        <f t="shared" si="10"/>
        <v>0</v>
      </c>
      <c r="N6" s="128">
        <f t="shared" si="11"/>
        <v>37</v>
      </c>
      <c r="O6" s="129">
        <f>S455</f>
        <v>21</v>
      </c>
      <c r="P6" s="130"/>
      <c r="Q6" s="130"/>
      <c r="R6" s="130"/>
      <c r="S6" s="128">
        <f>C6+D6+E6+F6+G6+H6+I6+J6+K6+L6+M6+N6+O6</f>
        <v>717</v>
      </c>
    </row>
    <row r="7" spans="1:20" ht="12.75">
      <c r="A7" s="138" t="s">
        <v>81</v>
      </c>
      <c r="B7" s="127">
        <v>2009</v>
      </c>
      <c r="C7" s="128">
        <f t="shared" si="0"/>
        <v>147</v>
      </c>
      <c r="D7" s="128">
        <f t="shared" si="1"/>
        <v>29</v>
      </c>
      <c r="E7" s="128">
        <f t="shared" si="2"/>
        <v>103</v>
      </c>
      <c r="F7" s="128">
        <f t="shared" si="3"/>
        <v>40</v>
      </c>
      <c r="G7" s="128">
        <f t="shared" si="4"/>
        <v>19</v>
      </c>
      <c r="H7" s="128">
        <f t="shared" si="5"/>
        <v>42</v>
      </c>
      <c r="I7" s="128">
        <f t="shared" si="6"/>
        <v>113</v>
      </c>
      <c r="J7" s="128">
        <f t="shared" si="7"/>
        <v>87</v>
      </c>
      <c r="K7" s="128">
        <f t="shared" si="8"/>
        <v>30</v>
      </c>
      <c r="L7" s="128">
        <f t="shared" si="9"/>
        <v>9</v>
      </c>
      <c r="M7" s="128">
        <f t="shared" si="10"/>
        <v>3</v>
      </c>
      <c r="N7" s="128">
        <f t="shared" si="11"/>
        <v>34</v>
      </c>
      <c r="O7" s="129">
        <f>S456</f>
        <v>14</v>
      </c>
      <c r="P7" s="130"/>
      <c r="Q7" s="130"/>
      <c r="R7" s="130"/>
      <c r="S7" s="128">
        <f>C7+D7+E7+F7+G7+H7+I7+J7+K7+L7+M7+N7+O7</f>
        <v>670</v>
      </c>
      <c r="T7" s="2" t="s">
        <v>16</v>
      </c>
    </row>
    <row r="8" spans="1:19" ht="12.75">
      <c r="A8" s="139" t="s">
        <v>82</v>
      </c>
      <c r="B8" s="132" t="s">
        <v>80</v>
      </c>
      <c r="C8" s="128">
        <f t="shared" si="0"/>
        <v>11</v>
      </c>
      <c r="D8" s="128">
        <f t="shared" si="1"/>
        <v>7</v>
      </c>
      <c r="E8" s="128">
        <f t="shared" si="2"/>
        <v>-14</v>
      </c>
      <c r="F8" s="128">
        <f t="shared" si="3"/>
        <v>-8</v>
      </c>
      <c r="G8" s="128">
        <f t="shared" si="4"/>
        <v>3</v>
      </c>
      <c r="H8" s="128">
        <f t="shared" si="5"/>
        <v>7</v>
      </c>
      <c r="I8" s="128">
        <f t="shared" si="6"/>
        <v>17</v>
      </c>
      <c r="J8" s="128">
        <f t="shared" si="7"/>
        <v>7</v>
      </c>
      <c r="K8" s="128">
        <f t="shared" si="8"/>
        <v>4</v>
      </c>
      <c r="L8" s="128">
        <f t="shared" si="9"/>
        <v>6</v>
      </c>
      <c r="M8" s="128">
        <f t="shared" si="10"/>
        <v>-3</v>
      </c>
      <c r="N8" s="128">
        <f t="shared" si="11"/>
        <v>3</v>
      </c>
      <c r="O8" s="129">
        <f>O6-O7</f>
        <v>7</v>
      </c>
      <c r="P8" s="130"/>
      <c r="Q8" s="130"/>
      <c r="R8" s="130"/>
      <c r="S8" s="128">
        <f>S6-S7</f>
        <v>47</v>
      </c>
    </row>
    <row r="9" spans="1:19" ht="13.5" thickBot="1">
      <c r="A9" s="140"/>
      <c r="B9" s="134" t="s">
        <v>10</v>
      </c>
      <c r="C9" s="135">
        <f t="shared" si="0"/>
        <v>0.07482993197278912</v>
      </c>
      <c r="D9" s="135">
        <f t="shared" si="1"/>
        <v>0.2413793103448276</v>
      </c>
      <c r="E9" s="135">
        <f t="shared" si="2"/>
        <v>-0.13592233009708737</v>
      </c>
      <c r="F9" s="135">
        <f t="shared" si="3"/>
        <v>-0.2</v>
      </c>
      <c r="G9" s="135">
        <f t="shared" si="4"/>
        <v>0.15789473684210525</v>
      </c>
      <c r="H9" s="135">
        <f t="shared" si="5"/>
        <v>0.16666666666666666</v>
      </c>
      <c r="I9" s="135">
        <f t="shared" si="6"/>
        <v>0.1504424778761062</v>
      </c>
      <c r="J9" s="135">
        <f t="shared" si="7"/>
        <v>0.08045977011494253</v>
      </c>
      <c r="K9" s="135">
        <f t="shared" si="8"/>
        <v>0.13333333333333333</v>
      </c>
      <c r="L9" s="135">
        <f t="shared" si="9"/>
        <v>0.6666666666666666</v>
      </c>
      <c r="M9" s="135">
        <f>S388</f>
        <v>-1</v>
      </c>
      <c r="N9" s="135">
        <f t="shared" si="11"/>
        <v>0.08823529411764706</v>
      </c>
      <c r="O9" s="135">
        <f>S458</f>
        <v>0.5</v>
      </c>
      <c r="P9" s="137"/>
      <c r="Q9" s="137"/>
      <c r="R9" s="137"/>
      <c r="S9" s="135">
        <f>S8/S7</f>
        <v>0.07014925373134329</v>
      </c>
    </row>
    <row r="10" spans="1:19" ht="12.75">
      <c r="A10" s="141"/>
      <c r="B10" s="127">
        <v>2010</v>
      </c>
      <c r="C10" s="128">
        <f t="shared" si="0"/>
        <v>2</v>
      </c>
      <c r="D10" s="128">
        <f t="shared" si="1"/>
        <v>0</v>
      </c>
      <c r="E10" s="128">
        <f t="shared" si="2"/>
        <v>11</v>
      </c>
      <c r="F10" s="128">
        <f t="shared" si="3"/>
        <v>2</v>
      </c>
      <c r="G10" s="128">
        <f t="shared" si="4"/>
        <v>0</v>
      </c>
      <c r="H10" s="128">
        <f t="shared" si="5"/>
        <v>4</v>
      </c>
      <c r="I10" s="128">
        <f t="shared" si="6"/>
        <v>2</v>
      </c>
      <c r="J10" s="128">
        <f t="shared" si="7"/>
        <v>2</v>
      </c>
      <c r="K10" s="128">
        <f t="shared" si="8"/>
        <v>1</v>
      </c>
      <c r="L10" s="128">
        <f t="shared" si="9"/>
        <v>2</v>
      </c>
      <c r="M10" s="128">
        <f t="shared" si="10"/>
        <v>0</v>
      </c>
      <c r="N10" s="128">
        <f t="shared" si="11"/>
        <v>2</v>
      </c>
      <c r="O10" s="129">
        <f>S459</f>
        <v>2</v>
      </c>
      <c r="P10" s="130"/>
      <c r="Q10" s="130"/>
      <c r="R10" s="130"/>
      <c r="S10" s="128">
        <f>C10+D10+E10+F10+G10+H10+I10+J10+K10+L10+M10+N10+O10</f>
        <v>30</v>
      </c>
    </row>
    <row r="11" spans="1:19" ht="12.75">
      <c r="A11" s="139" t="s">
        <v>83</v>
      </c>
      <c r="B11" s="127">
        <v>2009</v>
      </c>
      <c r="C11" s="128">
        <f t="shared" si="0"/>
        <v>8</v>
      </c>
      <c r="D11" s="128">
        <f t="shared" si="1"/>
        <v>2</v>
      </c>
      <c r="E11" s="128">
        <f t="shared" si="2"/>
        <v>19</v>
      </c>
      <c r="F11" s="128">
        <f t="shared" si="3"/>
        <v>2</v>
      </c>
      <c r="G11" s="128">
        <f t="shared" si="4"/>
        <v>2</v>
      </c>
      <c r="H11" s="128">
        <f t="shared" si="5"/>
        <v>1</v>
      </c>
      <c r="I11" s="128">
        <f t="shared" si="6"/>
        <v>7</v>
      </c>
      <c r="J11" s="128">
        <f t="shared" si="7"/>
        <v>2</v>
      </c>
      <c r="K11" s="128">
        <f t="shared" si="8"/>
        <v>0</v>
      </c>
      <c r="L11" s="128">
        <f t="shared" si="9"/>
        <v>1</v>
      </c>
      <c r="M11" s="128">
        <f t="shared" si="10"/>
        <v>2</v>
      </c>
      <c r="N11" s="128">
        <f t="shared" si="11"/>
        <v>3</v>
      </c>
      <c r="O11" s="129">
        <f>S460</f>
        <v>6</v>
      </c>
      <c r="P11" s="130"/>
      <c r="Q11" s="130"/>
      <c r="R11" s="130"/>
      <c r="S11" s="128">
        <f>C11+D11+E11+F11+G11+H11+I11+J11+K11+L11+M11+N11+O11</f>
        <v>55</v>
      </c>
    </row>
    <row r="12" spans="1:19" ht="12.75">
      <c r="A12" s="139" t="s">
        <v>84</v>
      </c>
      <c r="B12" s="132" t="s">
        <v>80</v>
      </c>
      <c r="C12" s="128">
        <f t="shared" si="0"/>
        <v>-6</v>
      </c>
      <c r="D12" s="128">
        <f t="shared" si="1"/>
        <v>-2</v>
      </c>
      <c r="E12" s="128">
        <f t="shared" si="2"/>
        <v>-8</v>
      </c>
      <c r="F12" s="128">
        <f t="shared" si="3"/>
        <v>0</v>
      </c>
      <c r="G12" s="128">
        <f t="shared" si="4"/>
        <v>-2</v>
      </c>
      <c r="H12" s="128">
        <f t="shared" si="5"/>
        <v>3</v>
      </c>
      <c r="I12" s="128">
        <f t="shared" si="6"/>
        <v>-5</v>
      </c>
      <c r="J12" s="128">
        <f t="shared" si="7"/>
        <v>0</v>
      </c>
      <c r="K12" s="128">
        <f t="shared" si="8"/>
        <v>1</v>
      </c>
      <c r="L12" s="128">
        <f t="shared" si="9"/>
        <v>1</v>
      </c>
      <c r="M12" s="128">
        <f t="shared" si="10"/>
        <v>-2</v>
      </c>
      <c r="N12" s="128">
        <f t="shared" si="11"/>
        <v>-1</v>
      </c>
      <c r="O12" s="129">
        <f>O10-O11</f>
        <v>-4</v>
      </c>
      <c r="P12" s="130"/>
      <c r="Q12" s="130"/>
      <c r="R12" s="130"/>
      <c r="S12" s="128">
        <f>S10-S11</f>
        <v>-25</v>
      </c>
    </row>
    <row r="13" spans="1:19" ht="13.5" thickBot="1">
      <c r="A13" s="140"/>
      <c r="B13" s="134" t="s">
        <v>10</v>
      </c>
      <c r="C13" s="135">
        <f t="shared" si="0"/>
        <v>-0.75</v>
      </c>
      <c r="D13" s="135">
        <f>R117</f>
        <v>0</v>
      </c>
      <c r="E13" s="135">
        <f t="shared" si="2"/>
        <v>-0.42105263157894735</v>
      </c>
      <c r="F13" s="135">
        <f>V49</f>
        <v>0</v>
      </c>
      <c r="G13" s="135">
        <f>S186</f>
        <v>-1</v>
      </c>
      <c r="H13" s="135">
        <f t="shared" si="5"/>
        <v>3</v>
      </c>
      <c r="I13" s="135">
        <f t="shared" si="6"/>
        <v>-0.7142857142857143</v>
      </c>
      <c r="J13" s="135">
        <f t="shared" si="7"/>
        <v>0</v>
      </c>
      <c r="K13" s="135">
        <f t="shared" si="8"/>
        <v>0</v>
      </c>
      <c r="L13" s="135">
        <f>S357</f>
        <v>1</v>
      </c>
      <c r="M13" s="135">
        <f t="shared" si="10"/>
        <v>-1</v>
      </c>
      <c r="N13" s="135">
        <f t="shared" si="11"/>
        <v>-0.3333333333333333</v>
      </c>
      <c r="O13" s="135">
        <f>O12/O11</f>
        <v>-0.6666666666666666</v>
      </c>
      <c r="P13" s="137"/>
      <c r="Q13" s="137"/>
      <c r="R13" s="137"/>
      <c r="S13" s="135">
        <f>S12/S11</f>
        <v>-0.45454545454545453</v>
      </c>
    </row>
    <row r="14" spans="1:19" ht="12.75">
      <c r="A14" s="141"/>
      <c r="B14" s="127">
        <v>2010</v>
      </c>
      <c r="C14" s="128">
        <f t="shared" si="0"/>
        <v>1149</v>
      </c>
      <c r="D14" s="128">
        <f t="shared" si="1"/>
        <v>221</v>
      </c>
      <c r="E14" s="128">
        <f t="shared" si="2"/>
        <v>365</v>
      </c>
      <c r="F14" s="128">
        <f t="shared" si="3"/>
        <v>239</v>
      </c>
      <c r="G14" s="128">
        <f t="shared" si="4"/>
        <v>169</v>
      </c>
      <c r="H14" s="128">
        <f t="shared" si="5"/>
        <v>390</v>
      </c>
      <c r="I14" s="128">
        <f t="shared" si="6"/>
        <v>1406</v>
      </c>
      <c r="J14" s="128">
        <f t="shared" si="7"/>
        <v>508</v>
      </c>
      <c r="K14" s="128">
        <f t="shared" si="8"/>
        <v>105</v>
      </c>
      <c r="L14" s="128">
        <f t="shared" si="9"/>
        <v>125</v>
      </c>
      <c r="M14" s="128">
        <f t="shared" si="10"/>
        <v>52</v>
      </c>
      <c r="N14" s="128">
        <f t="shared" si="11"/>
        <v>145</v>
      </c>
      <c r="O14" s="129">
        <f>S463</f>
        <v>74</v>
      </c>
      <c r="P14" s="130"/>
      <c r="Q14" s="130"/>
      <c r="R14" s="130"/>
      <c r="S14" s="128">
        <f>C14+D14+E14+F14+G14+H14+I14+J14+K14+L14+M14+N14+O14</f>
        <v>4948</v>
      </c>
    </row>
    <row r="15" spans="1:19" ht="12.75">
      <c r="A15" s="139" t="s">
        <v>85</v>
      </c>
      <c r="B15" s="127">
        <v>2009</v>
      </c>
      <c r="C15" s="128">
        <f t="shared" si="0"/>
        <v>987</v>
      </c>
      <c r="D15" s="128">
        <f t="shared" si="1"/>
        <v>243</v>
      </c>
      <c r="E15" s="128">
        <f t="shared" si="2"/>
        <v>405</v>
      </c>
      <c r="F15" s="128">
        <f t="shared" si="3"/>
        <v>193</v>
      </c>
      <c r="G15" s="128">
        <f t="shared" si="4"/>
        <v>150</v>
      </c>
      <c r="H15" s="128">
        <f t="shared" si="5"/>
        <v>383</v>
      </c>
      <c r="I15" s="128">
        <f t="shared" si="6"/>
        <v>1081</v>
      </c>
      <c r="J15" s="128">
        <f t="shared" si="7"/>
        <v>579</v>
      </c>
      <c r="K15" s="128">
        <f t="shared" si="8"/>
        <v>92</v>
      </c>
      <c r="L15" s="128">
        <f t="shared" si="9"/>
        <v>87</v>
      </c>
      <c r="M15" s="128">
        <f t="shared" si="10"/>
        <v>44</v>
      </c>
      <c r="N15" s="128">
        <f t="shared" si="11"/>
        <v>125</v>
      </c>
      <c r="O15" s="129">
        <f>S464</f>
        <v>83</v>
      </c>
      <c r="P15" s="130"/>
      <c r="Q15" s="130"/>
      <c r="R15" s="130"/>
      <c r="S15" s="128">
        <f>C15+D15+E15+F15+G15+H15+I15+J15+K15+L15+M15+N15+O15</f>
        <v>4452</v>
      </c>
    </row>
    <row r="16" spans="1:19" ht="12.75">
      <c r="A16" s="141"/>
      <c r="B16" s="132" t="s">
        <v>80</v>
      </c>
      <c r="C16" s="128">
        <f t="shared" si="0"/>
        <v>162</v>
      </c>
      <c r="D16" s="128">
        <f t="shared" si="1"/>
        <v>-22</v>
      </c>
      <c r="E16" s="128">
        <f t="shared" si="2"/>
        <v>-40</v>
      </c>
      <c r="F16" s="128">
        <f t="shared" si="3"/>
        <v>46</v>
      </c>
      <c r="G16" s="128">
        <f t="shared" si="4"/>
        <v>19</v>
      </c>
      <c r="H16" s="128">
        <f t="shared" si="5"/>
        <v>7</v>
      </c>
      <c r="I16" s="142">
        <f t="shared" si="6"/>
        <v>325</v>
      </c>
      <c r="J16" s="128">
        <f t="shared" si="7"/>
        <v>-71</v>
      </c>
      <c r="K16" s="128">
        <f t="shared" si="8"/>
        <v>13</v>
      </c>
      <c r="L16" s="128">
        <f t="shared" si="9"/>
        <v>38</v>
      </c>
      <c r="M16" s="128">
        <f t="shared" si="10"/>
        <v>8</v>
      </c>
      <c r="N16" s="128">
        <f t="shared" si="11"/>
        <v>20</v>
      </c>
      <c r="O16" s="129">
        <f>O14-O15</f>
        <v>-9</v>
      </c>
      <c r="P16" s="130"/>
      <c r="Q16" s="130"/>
      <c r="R16" s="130"/>
      <c r="S16" s="128">
        <f>S14-S15</f>
        <v>496</v>
      </c>
    </row>
    <row r="17" spans="1:19" ht="13.5" thickBot="1">
      <c r="A17" s="140"/>
      <c r="B17" s="134" t="s">
        <v>10</v>
      </c>
      <c r="C17" s="135">
        <f t="shared" si="0"/>
        <v>0.1641337386018237</v>
      </c>
      <c r="D17" s="135">
        <f t="shared" si="1"/>
        <v>-0.09053497942386832</v>
      </c>
      <c r="E17" s="135">
        <f t="shared" si="2"/>
        <v>-0.09876543209876543</v>
      </c>
      <c r="F17" s="135">
        <f t="shared" si="3"/>
        <v>0.23834196891191708</v>
      </c>
      <c r="G17" s="135">
        <f t="shared" si="4"/>
        <v>0.12666666666666668</v>
      </c>
      <c r="H17" s="135">
        <f t="shared" si="5"/>
        <v>0.018276762402088774</v>
      </c>
      <c r="I17" s="135">
        <f t="shared" si="6"/>
        <v>0.30064754856614245</v>
      </c>
      <c r="J17" s="135">
        <f t="shared" si="7"/>
        <v>-0.1226252158894646</v>
      </c>
      <c r="K17" s="135">
        <f t="shared" si="8"/>
        <v>0.14130434782608695</v>
      </c>
      <c r="L17" s="135">
        <f t="shared" si="9"/>
        <v>0.4367816091954023</v>
      </c>
      <c r="M17" s="135">
        <f t="shared" si="10"/>
        <v>0.18181818181818182</v>
      </c>
      <c r="N17" s="135">
        <f t="shared" si="11"/>
        <v>0.16</v>
      </c>
      <c r="O17" s="136">
        <f>O16/O15</f>
        <v>-0.10843373493975904</v>
      </c>
      <c r="P17" s="137"/>
      <c r="Q17" s="137"/>
      <c r="R17" s="137"/>
      <c r="S17" s="135">
        <f>S16/S15</f>
        <v>0.11141060197663971</v>
      </c>
    </row>
    <row r="18" spans="1:19" ht="12.75">
      <c r="A18" s="141"/>
      <c r="B18" s="127">
        <v>2010</v>
      </c>
      <c r="C18" s="128">
        <f t="shared" si="0"/>
        <v>241</v>
      </c>
      <c r="D18" s="128">
        <f t="shared" si="1"/>
        <v>79</v>
      </c>
      <c r="E18" s="128">
        <f t="shared" si="2"/>
        <v>275</v>
      </c>
      <c r="F18" s="128">
        <f t="shared" si="3"/>
        <v>127</v>
      </c>
      <c r="G18" s="128">
        <f t="shared" si="4"/>
        <v>110</v>
      </c>
      <c r="H18" s="128">
        <f t="shared" si="5"/>
        <v>167</v>
      </c>
      <c r="I18" s="128">
        <f t="shared" si="6"/>
        <v>334</v>
      </c>
      <c r="J18" s="128">
        <f t="shared" si="7"/>
        <v>207</v>
      </c>
      <c r="K18" s="128">
        <f t="shared" si="8"/>
        <v>143</v>
      </c>
      <c r="L18" s="128">
        <f t="shared" si="9"/>
        <v>100</v>
      </c>
      <c r="M18" s="128">
        <f t="shared" si="10"/>
        <v>49</v>
      </c>
      <c r="N18" s="128">
        <f t="shared" si="11"/>
        <v>114</v>
      </c>
      <c r="O18" s="129">
        <f>S467</f>
        <v>138</v>
      </c>
      <c r="P18" s="130"/>
      <c r="Q18" s="130"/>
      <c r="R18" s="130"/>
      <c r="S18" s="128">
        <f>C18+D18+E18+F18+G18+H18+I18+J18+K18+L18+M18+N18+O18</f>
        <v>2084</v>
      </c>
    </row>
    <row r="19" spans="1:19" ht="12.75">
      <c r="A19" s="139" t="s">
        <v>86</v>
      </c>
      <c r="B19" s="127">
        <v>2009</v>
      </c>
      <c r="C19" s="128">
        <f t="shared" si="0"/>
        <v>348</v>
      </c>
      <c r="D19" s="128">
        <f t="shared" si="1"/>
        <v>97</v>
      </c>
      <c r="E19" s="128">
        <f t="shared" si="2"/>
        <v>384</v>
      </c>
      <c r="F19" s="128">
        <f t="shared" si="3"/>
        <v>175</v>
      </c>
      <c r="G19" s="128">
        <f t="shared" si="4"/>
        <v>118</v>
      </c>
      <c r="H19" s="128">
        <f t="shared" si="5"/>
        <v>205</v>
      </c>
      <c r="I19" s="128">
        <f t="shared" si="6"/>
        <v>321</v>
      </c>
      <c r="J19" s="128">
        <f t="shared" si="7"/>
        <v>272</v>
      </c>
      <c r="K19" s="128">
        <f t="shared" si="8"/>
        <v>169</v>
      </c>
      <c r="L19" s="128">
        <f t="shared" si="9"/>
        <v>100</v>
      </c>
      <c r="M19" s="128">
        <f t="shared" si="10"/>
        <v>80</v>
      </c>
      <c r="N19" s="128">
        <f t="shared" si="11"/>
        <v>150</v>
      </c>
      <c r="O19" s="129">
        <f>S468</f>
        <v>170</v>
      </c>
      <c r="P19" s="130"/>
      <c r="Q19" s="130"/>
      <c r="R19" s="130"/>
      <c r="S19" s="128">
        <f>C19+D19+E19+F19+G19+H19+I19+J19+K19+L19+M19+N19+O19</f>
        <v>2589</v>
      </c>
    </row>
    <row r="20" spans="1:19" ht="12.75">
      <c r="A20" s="139" t="s">
        <v>87</v>
      </c>
      <c r="B20" s="132" t="s">
        <v>80</v>
      </c>
      <c r="C20" s="128">
        <f t="shared" si="0"/>
        <v>-107</v>
      </c>
      <c r="D20" s="128">
        <f t="shared" si="1"/>
        <v>-18</v>
      </c>
      <c r="E20" s="128">
        <f t="shared" si="2"/>
        <v>-109</v>
      </c>
      <c r="F20" s="128">
        <f t="shared" si="3"/>
        <v>-48</v>
      </c>
      <c r="G20" s="128">
        <f t="shared" si="4"/>
        <v>-8</v>
      </c>
      <c r="H20" s="128">
        <f t="shared" si="5"/>
        <v>-38</v>
      </c>
      <c r="I20" s="142">
        <f t="shared" si="6"/>
        <v>13</v>
      </c>
      <c r="J20" s="128">
        <f t="shared" si="7"/>
        <v>-65</v>
      </c>
      <c r="K20" s="128">
        <f t="shared" si="8"/>
        <v>-26</v>
      </c>
      <c r="L20" s="128">
        <f t="shared" si="9"/>
        <v>0</v>
      </c>
      <c r="M20" s="128">
        <f t="shared" si="10"/>
        <v>-31</v>
      </c>
      <c r="N20" s="128">
        <f t="shared" si="11"/>
        <v>-36</v>
      </c>
      <c r="O20" s="129">
        <f>O18-O19</f>
        <v>-32</v>
      </c>
      <c r="P20" s="130"/>
      <c r="Q20" s="130"/>
      <c r="R20" s="130"/>
      <c r="S20" s="128">
        <f>S18-S19</f>
        <v>-505</v>
      </c>
    </row>
    <row r="21" spans="1:19" ht="13.5" thickBot="1">
      <c r="A21" s="140"/>
      <c r="B21" s="134" t="s">
        <v>10</v>
      </c>
      <c r="C21" s="135">
        <f t="shared" si="0"/>
        <v>-0.3074712643678161</v>
      </c>
      <c r="D21" s="135">
        <f t="shared" si="1"/>
        <v>-0.18556701030927836</v>
      </c>
      <c r="E21" s="135">
        <f t="shared" si="2"/>
        <v>-0.2838541666666667</v>
      </c>
      <c r="F21" s="135">
        <f t="shared" si="3"/>
        <v>-0.2742857142857143</v>
      </c>
      <c r="G21" s="135">
        <f t="shared" si="4"/>
        <v>-0.06779661016949153</v>
      </c>
      <c r="H21" s="135">
        <f t="shared" si="5"/>
        <v>-0.18536585365853658</v>
      </c>
      <c r="I21" s="135">
        <f t="shared" si="6"/>
        <v>0.040498442367601244</v>
      </c>
      <c r="J21" s="135">
        <f t="shared" si="7"/>
        <v>-0.23897058823529413</v>
      </c>
      <c r="K21" s="135">
        <f t="shared" si="8"/>
        <v>-0.15384615384615385</v>
      </c>
      <c r="L21" s="135">
        <f t="shared" si="9"/>
        <v>0</v>
      </c>
      <c r="M21" s="135">
        <f t="shared" si="10"/>
        <v>-0.3875</v>
      </c>
      <c r="N21" s="135">
        <f t="shared" si="11"/>
        <v>-0.24</v>
      </c>
      <c r="O21" s="136">
        <f>O20/O19</f>
        <v>-0.18823529411764706</v>
      </c>
      <c r="P21" s="137"/>
      <c r="Q21" s="137"/>
      <c r="R21" s="137"/>
      <c r="S21" s="135">
        <f>S20/S19</f>
        <v>-0.19505600617999228</v>
      </c>
    </row>
    <row r="22" spans="1:19" ht="12.75">
      <c r="A22" s="141"/>
      <c r="B22" s="127">
        <v>2010</v>
      </c>
      <c r="C22" s="128">
        <f t="shared" si="0"/>
        <v>1121</v>
      </c>
      <c r="D22" s="128">
        <f t="shared" si="1"/>
        <v>991</v>
      </c>
      <c r="E22" s="128">
        <f t="shared" si="2"/>
        <v>1069</v>
      </c>
      <c r="F22" s="128">
        <f t="shared" si="3"/>
        <v>928</v>
      </c>
      <c r="G22" s="128">
        <f t="shared" si="4"/>
        <v>1148</v>
      </c>
      <c r="H22" s="128">
        <f t="shared" si="5"/>
        <v>1103</v>
      </c>
      <c r="I22" s="128">
        <f t="shared" si="6"/>
        <v>2476</v>
      </c>
      <c r="J22" s="128">
        <f t="shared" si="7"/>
        <v>865</v>
      </c>
      <c r="K22" s="128">
        <f t="shared" si="8"/>
        <v>717</v>
      </c>
      <c r="L22" s="128">
        <f t="shared" si="9"/>
        <v>863</v>
      </c>
      <c r="M22" s="128">
        <f t="shared" si="10"/>
        <v>556</v>
      </c>
      <c r="N22" s="128">
        <f t="shared" si="11"/>
        <v>645</v>
      </c>
      <c r="O22" s="129">
        <f>S471</f>
        <v>723</v>
      </c>
      <c r="P22" s="130"/>
      <c r="Q22" s="130"/>
      <c r="R22" s="130"/>
      <c r="S22" s="128">
        <f>C22+D22+E22+F22+G22+H22+I22+J22+K22+L22+M22+N22+O22</f>
        <v>13205</v>
      </c>
    </row>
    <row r="23" spans="1:19" ht="12.75">
      <c r="A23" s="138" t="s">
        <v>88</v>
      </c>
      <c r="B23" s="127">
        <v>2009</v>
      </c>
      <c r="C23" s="128">
        <f t="shared" si="0"/>
        <v>1378</v>
      </c>
      <c r="D23" s="128">
        <f t="shared" si="1"/>
        <v>1037</v>
      </c>
      <c r="E23" s="128">
        <f t="shared" si="2"/>
        <v>1254</v>
      </c>
      <c r="F23" s="128">
        <f t="shared" si="3"/>
        <v>963</v>
      </c>
      <c r="G23" s="128">
        <f t="shared" si="4"/>
        <v>1024</v>
      </c>
      <c r="H23" s="128">
        <f t="shared" si="5"/>
        <v>1070</v>
      </c>
      <c r="I23" s="128">
        <f t="shared" si="6"/>
        <v>2491</v>
      </c>
      <c r="J23" s="128">
        <f t="shared" si="7"/>
        <v>1102</v>
      </c>
      <c r="K23" s="128">
        <f t="shared" si="8"/>
        <v>665</v>
      </c>
      <c r="L23" s="128">
        <f t="shared" si="9"/>
        <v>868</v>
      </c>
      <c r="M23" s="128">
        <f t="shared" si="10"/>
        <v>427</v>
      </c>
      <c r="N23" s="128">
        <f t="shared" si="11"/>
        <v>704</v>
      </c>
      <c r="O23" s="129">
        <f>S472</f>
        <v>669</v>
      </c>
      <c r="P23" s="130"/>
      <c r="Q23" s="130"/>
      <c r="R23" s="130"/>
      <c r="S23" s="128">
        <f>C23+D23+E23+F23+G23+H23+I23+J23+K23+L23+M23+N23+O23</f>
        <v>13652</v>
      </c>
    </row>
    <row r="24" spans="1:19" ht="12.75">
      <c r="A24" s="141"/>
      <c r="B24" s="132" t="s">
        <v>80</v>
      </c>
      <c r="C24" s="128">
        <f t="shared" si="0"/>
        <v>-257</v>
      </c>
      <c r="D24" s="128">
        <f t="shared" si="1"/>
        <v>-46</v>
      </c>
      <c r="E24" s="128">
        <f t="shared" si="2"/>
        <v>-185</v>
      </c>
      <c r="F24" s="128">
        <f t="shared" si="3"/>
        <v>-35</v>
      </c>
      <c r="G24" s="128">
        <f t="shared" si="4"/>
        <v>124</v>
      </c>
      <c r="H24" s="128">
        <f t="shared" si="5"/>
        <v>33</v>
      </c>
      <c r="I24" s="142">
        <f t="shared" si="6"/>
        <v>-15</v>
      </c>
      <c r="J24" s="128">
        <f t="shared" si="7"/>
        <v>-237</v>
      </c>
      <c r="K24" s="128">
        <f t="shared" si="8"/>
        <v>52</v>
      </c>
      <c r="L24" s="128">
        <f t="shared" si="9"/>
        <v>-5</v>
      </c>
      <c r="M24" s="128">
        <f t="shared" si="10"/>
        <v>129</v>
      </c>
      <c r="N24" s="128">
        <f t="shared" si="11"/>
        <v>-59</v>
      </c>
      <c r="O24" s="129">
        <f>O22-O23</f>
        <v>54</v>
      </c>
      <c r="P24" s="130"/>
      <c r="Q24" s="130"/>
      <c r="R24" s="130"/>
      <c r="S24" s="128">
        <f>S22-S23</f>
        <v>-447</v>
      </c>
    </row>
    <row r="25" spans="1:19" ht="13.5" thickBot="1">
      <c r="A25" s="140"/>
      <c r="B25" s="134" t="s">
        <v>10</v>
      </c>
      <c r="C25" s="135">
        <f t="shared" si="0"/>
        <v>-0.18650217706821481</v>
      </c>
      <c r="D25" s="135">
        <f t="shared" si="1"/>
        <v>-0.044358727097396335</v>
      </c>
      <c r="E25" s="135">
        <f t="shared" si="2"/>
        <v>-0.14752791068580542</v>
      </c>
      <c r="F25" s="135">
        <f t="shared" si="3"/>
        <v>-0.036344755970924195</v>
      </c>
      <c r="G25" s="135">
        <f t="shared" si="4"/>
        <v>0.12109375</v>
      </c>
      <c r="H25" s="135">
        <f t="shared" si="5"/>
        <v>0.0308411214953271</v>
      </c>
      <c r="I25" s="135">
        <f t="shared" si="6"/>
        <v>-0.00602167804094741</v>
      </c>
      <c r="J25" s="135">
        <f t="shared" si="7"/>
        <v>-0.2150635208711434</v>
      </c>
      <c r="K25" s="135">
        <f t="shared" si="8"/>
        <v>0.07819548872180451</v>
      </c>
      <c r="L25" s="135">
        <f t="shared" si="9"/>
        <v>-0.00576036866359447</v>
      </c>
      <c r="M25" s="135">
        <f t="shared" si="10"/>
        <v>0.30210772833723654</v>
      </c>
      <c r="N25" s="135">
        <f t="shared" si="11"/>
        <v>-0.08380681818181818</v>
      </c>
      <c r="O25" s="136">
        <f>O24/O23</f>
        <v>0.08071748878923767</v>
      </c>
      <c r="P25" s="137"/>
      <c r="Q25" s="137"/>
      <c r="R25" s="137"/>
      <c r="S25" s="135">
        <f>S24/S23</f>
        <v>-0.03274245531790214</v>
      </c>
    </row>
    <row r="26" spans="1:19" ht="12.75">
      <c r="A26" s="141"/>
      <c r="B26" s="127">
        <v>2010</v>
      </c>
      <c r="C26" s="128">
        <f t="shared" si="0"/>
        <v>3634</v>
      </c>
      <c r="D26" s="128">
        <f t="shared" si="1"/>
        <v>859</v>
      </c>
      <c r="E26" s="128">
        <f t="shared" si="2"/>
        <v>2035</v>
      </c>
      <c r="F26" s="128">
        <f t="shared" si="3"/>
        <v>841</v>
      </c>
      <c r="G26" s="128">
        <f t="shared" si="4"/>
        <v>1321</v>
      </c>
      <c r="H26" s="128">
        <f t="shared" si="5"/>
        <v>829</v>
      </c>
      <c r="I26" s="128">
        <f t="shared" si="6"/>
        <v>4784</v>
      </c>
      <c r="J26" s="128">
        <f t="shared" si="7"/>
        <v>1859</v>
      </c>
      <c r="K26" s="128">
        <f t="shared" si="8"/>
        <v>1428</v>
      </c>
      <c r="L26" s="128">
        <f t="shared" si="9"/>
        <v>848</v>
      </c>
      <c r="M26" s="128">
        <f t="shared" si="10"/>
        <v>509</v>
      </c>
      <c r="N26" s="128">
        <f t="shared" si="11"/>
        <v>705</v>
      </c>
      <c r="O26" s="129">
        <f>S475</f>
        <v>665</v>
      </c>
      <c r="P26" s="130"/>
      <c r="Q26" s="130"/>
      <c r="R26" s="130"/>
      <c r="S26" s="128">
        <f>C26+D26+E26+F26+G26+H26+I26+J26+K26+L26+M26+N26+O26</f>
        <v>20317</v>
      </c>
    </row>
    <row r="27" spans="1:19" ht="12.75">
      <c r="A27" s="139" t="s">
        <v>89</v>
      </c>
      <c r="B27" s="127">
        <v>2009</v>
      </c>
      <c r="C27" s="128">
        <f t="shared" si="0"/>
        <v>4688</v>
      </c>
      <c r="D27" s="128">
        <f t="shared" si="1"/>
        <v>680</v>
      </c>
      <c r="E27" s="128">
        <f t="shared" si="2"/>
        <v>2476</v>
      </c>
      <c r="F27" s="128">
        <f t="shared" si="3"/>
        <v>869</v>
      </c>
      <c r="G27" s="128">
        <f t="shared" si="4"/>
        <v>1580</v>
      </c>
      <c r="H27" s="128">
        <f t="shared" si="5"/>
        <v>1008</v>
      </c>
      <c r="I27" s="128">
        <f t="shared" si="6"/>
        <v>5526</v>
      </c>
      <c r="J27" s="128">
        <f t="shared" si="7"/>
        <v>2762</v>
      </c>
      <c r="K27" s="128">
        <f t="shared" si="8"/>
        <v>751</v>
      </c>
      <c r="L27" s="128">
        <f t="shared" si="9"/>
        <v>892</v>
      </c>
      <c r="M27" s="128">
        <f t="shared" si="10"/>
        <v>552</v>
      </c>
      <c r="N27" s="128">
        <f t="shared" si="11"/>
        <v>797</v>
      </c>
      <c r="O27" s="129">
        <f>S476</f>
        <v>761</v>
      </c>
      <c r="P27" s="130"/>
      <c r="Q27" s="130"/>
      <c r="R27" s="130"/>
      <c r="S27" s="128">
        <f>C27+D27+E27+F27+G27+H27+I27+J27+K27+L27+M27+N27+O27</f>
        <v>23342</v>
      </c>
    </row>
    <row r="28" spans="1:19" ht="12.75">
      <c r="A28" s="139" t="s">
        <v>90</v>
      </c>
      <c r="B28" s="132" t="s">
        <v>80</v>
      </c>
      <c r="C28" s="128">
        <f t="shared" si="0"/>
        <v>-1054</v>
      </c>
      <c r="D28" s="128">
        <f t="shared" si="1"/>
        <v>179</v>
      </c>
      <c r="E28" s="128">
        <f t="shared" si="2"/>
        <v>-441</v>
      </c>
      <c r="F28" s="128">
        <f t="shared" si="3"/>
        <v>-28</v>
      </c>
      <c r="G28" s="128">
        <f t="shared" si="4"/>
        <v>-259</v>
      </c>
      <c r="H28" s="128">
        <f t="shared" si="5"/>
        <v>-179</v>
      </c>
      <c r="I28" s="142">
        <f t="shared" si="6"/>
        <v>-742</v>
      </c>
      <c r="J28" s="128">
        <f t="shared" si="7"/>
        <v>-903</v>
      </c>
      <c r="K28" s="128">
        <f t="shared" si="8"/>
        <v>677</v>
      </c>
      <c r="L28" s="128">
        <f t="shared" si="9"/>
        <v>-44</v>
      </c>
      <c r="M28" s="128">
        <f t="shared" si="10"/>
        <v>-43</v>
      </c>
      <c r="N28" s="128">
        <f t="shared" si="11"/>
        <v>-92</v>
      </c>
      <c r="O28" s="129">
        <f>O26-O27</f>
        <v>-96</v>
      </c>
      <c r="P28" s="130"/>
      <c r="Q28" s="130"/>
      <c r="R28" s="130"/>
      <c r="S28" s="128">
        <f>S26-S27</f>
        <v>-3025</v>
      </c>
    </row>
    <row r="29" spans="1:19" ht="13.5" thickBot="1">
      <c r="A29" s="140"/>
      <c r="B29" s="134" t="s">
        <v>10</v>
      </c>
      <c r="C29" s="135">
        <f t="shared" si="0"/>
        <v>-0.22482935153583616</v>
      </c>
      <c r="D29" s="135">
        <f t="shared" si="1"/>
        <v>0.26323529411764707</v>
      </c>
      <c r="E29" s="135">
        <f t="shared" si="2"/>
        <v>-0.1781098546042003</v>
      </c>
      <c r="F29" s="135">
        <f t="shared" si="3"/>
        <v>-0.03222094361334868</v>
      </c>
      <c r="G29" s="135">
        <f t="shared" si="4"/>
        <v>-0.1639240506329114</v>
      </c>
      <c r="H29" s="135">
        <f t="shared" si="5"/>
        <v>-0.1775793650793651</v>
      </c>
      <c r="I29" s="135">
        <f t="shared" si="6"/>
        <v>-0.13427433948606587</v>
      </c>
      <c r="J29" s="135">
        <f t="shared" si="7"/>
        <v>-0.3269370021723389</v>
      </c>
      <c r="K29" s="135">
        <f t="shared" si="8"/>
        <v>0.9014647137150466</v>
      </c>
      <c r="L29" s="135">
        <f t="shared" si="9"/>
        <v>-0.04932735426008968</v>
      </c>
      <c r="M29" s="135">
        <f t="shared" si="10"/>
        <v>-0.07789855072463768</v>
      </c>
      <c r="N29" s="135">
        <f t="shared" si="11"/>
        <v>-0.11543287327478043</v>
      </c>
      <c r="O29" s="136">
        <f>O28/O27</f>
        <v>-0.12614980289093297</v>
      </c>
      <c r="P29" s="137"/>
      <c r="Q29" s="137"/>
      <c r="R29" s="137"/>
      <c r="S29" s="135">
        <f>S28/S27</f>
        <v>-0.12959472196041472</v>
      </c>
    </row>
    <row r="30" spans="1:19" ht="12.75">
      <c r="A30" s="141"/>
      <c r="B30" s="127">
        <v>2010</v>
      </c>
      <c r="C30" s="128">
        <f t="shared" si="0"/>
        <v>1152</v>
      </c>
      <c r="D30" s="128">
        <f t="shared" si="1"/>
        <v>519</v>
      </c>
      <c r="E30" s="128">
        <f t="shared" si="2"/>
        <v>271</v>
      </c>
      <c r="F30" s="128">
        <f t="shared" si="3"/>
        <v>25</v>
      </c>
      <c r="G30" s="128">
        <f t="shared" si="4"/>
        <v>141</v>
      </c>
      <c r="H30" s="128">
        <f t="shared" si="5"/>
        <v>361</v>
      </c>
      <c r="I30" s="128">
        <f t="shared" si="6"/>
        <v>1865</v>
      </c>
      <c r="J30" s="128">
        <f t="shared" si="7"/>
        <v>314</v>
      </c>
      <c r="K30" s="128">
        <f t="shared" si="8"/>
        <v>95</v>
      </c>
      <c r="L30" s="128">
        <f t="shared" si="9"/>
        <v>111</v>
      </c>
      <c r="M30" s="128">
        <f t="shared" si="10"/>
        <v>41</v>
      </c>
      <c r="N30" s="128">
        <f t="shared" si="11"/>
        <v>63</v>
      </c>
      <c r="O30" s="129">
        <f>S479</f>
        <v>150</v>
      </c>
      <c r="P30" s="130"/>
      <c r="Q30" s="130"/>
      <c r="R30" s="130"/>
      <c r="S30" s="128">
        <f>C30+D30+E30+F30+G30+H30+I30+J30+K30+L30+M30+N30+O30</f>
        <v>5108</v>
      </c>
    </row>
    <row r="31" spans="1:19" ht="12.75">
      <c r="A31" s="138" t="s">
        <v>91</v>
      </c>
      <c r="B31" s="127">
        <v>2009</v>
      </c>
      <c r="C31" s="128">
        <f t="shared" si="0"/>
        <v>1206</v>
      </c>
      <c r="D31" s="128">
        <f t="shared" si="1"/>
        <v>477</v>
      </c>
      <c r="E31" s="128">
        <f t="shared" si="2"/>
        <v>245</v>
      </c>
      <c r="F31" s="128">
        <f t="shared" si="3"/>
        <v>31</v>
      </c>
      <c r="G31" s="128">
        <f t="shared" si="4"/>
        <v>196</v>
      </c>
      <c r="H31" s="128">
        <f t="shared" si="5"/>
        <v>489</v>
      </c>
      <c r="I31" s="128">
        <f t="shared" si="6"/>
        <v>1704</v>
      </c>
      <c r="J31" s="128">
        <f t="shared" si="7"/>
        <v>410</v>
      </c>
      <c r="K31" s="128">
        <f t="shared" si="8"/>
        <v>90</v>
      </c>
      <c r="L31" s="128">
        <f t="shared" si="9"/>
        <v>108</v>
      </c>
      <c r="M31" s="128">
        <f t="shared" si="10"/>
        <v>42</v>
      </c>
      <c r="N31" s="128">
        <f t="shared" si="11"/>
        <v>64</v>
      </c>
      <c r="O31" s="129">
        <f>S480</f>
        <v>134</v>
      </c>
      <c r="P31" s="130"/>
      <c r="Q31" s="130"/>
      <c r="R31" s="130"/>
      <c r="S31" s="128">
        <f>C31+D31+E31+F31+G31+H31+I31+J31+K31+L31+M31+N31+O31</f>
        <v>5196</v>
      </c>
    </row>
    <row r="32" spans="1:19" ht="12.75">
      <c r="A32" s="139" t="s">
        <v>92</v>
      </c>
      <c r="B32" s="132" t="s">
        <v>80</v>
      </c>
      <c r="C32" s="128">
        <f t="shared" si="0"/>
        <v>-54</v>
      </c>
      <c r="D32" s="128">
        <f t="shared" si="1"/>
        <v>42</v>
      </c>
      <c r="E32" s="128">
        <f t="shared" si="2"/>
        <v>26</v>
      </c>
      <c r="F32" s="128">
        <f t="shared" si="3"/>
        <v>-6</v>
      </c>
      <c r="G32" s="128">
        <f t="shared" si="4"/>
        <v>-55</v>
      </c>
      <c r="H32" s="128">
        <f t="shared" si="5"/>
        <v>-128</v>
      </c>
      <c r="I32" s="128">
        <f t="shared" si="6"/>
        <v>161</v>
      </c>
      <c r="J32" s="128">
        <f t="shared" si="7"/>
        <v>-96</v>
      </c>
      <c r="K32" s="128">
        <f t="shared" si="8"/>
        <v>5</v>
      </c>
      <c r="L32" s="128">
        <f t="shared" si="9"/>
        <v>3</v>
      </c>
      <c r="M32" s="128">
        <f t="shared" si="10"/>
        <v>-1</v>
      </c>
      <c r="N32" s="128">
        <f t="shared" si="11"/>
        <v>-1</v>
      </c>
      <c r="O32" s="129">
        <f>O30-O31</f>
        <v>16</v>
      </c>
      <c r="P32" s="130"/>
      <c r="Q32" s="130"/>
      <c r="R32" s="130"/>
      <c r="S32" s="128">
        <f>S30-S31</f>
        <v>-88</v>
      </c>
    </row>
    <row r="33" spans="1:19" ht="13.5" thickBot="1">
      <c r="A33" s="140"/>
      <c r="B33" s="134" t="s">
        <v>10</v>
      </c>
      <c r="C33" s="135">
        <f t="shared" si="0"/>
        <v>-0.04477611940298507</v>
      </c>
      <c r="D33" s="135">
        <f t="shared" si="1"/>
        <v>0.0880503144654088</v>
      </c>
      <c r="E33" s="135">
        <f t="shared" si="2"/>
        <v>0.10612244897959183</v>
      </c>
      <c r="F33" s="135">
        <f t="shared" si="3"/>
        <v>-0.1935483870967742</v>
      </c>
      <c r="G33" s="135">
        <f t="shared" si="4"/>
        <v>-0.28061224489795916</v>
      </c>
      <c r="H33" s="135">
        <f t="shared" si="5"/>
        <v>-0.261758691206544</v>
      </c>
      <c r="I33" s="135">
        <f t="shared" si="6"/>
        <v>0.09448356807511737</v>
      </c>
      <c r="J33" s="135">
        <f t="shared" si="7"/>
        <v>-0.23414634146341465</v>
      </c>
      <c r="K33" s="135">
        <f t="shared" si="8"/>
        <v>0.05555555555555555</v>
      </c>
      <c r="L33" s="135">
        <f t="shared" si="9"/>
        <v>0.027777777777777776</v>
      </c>
      <c r="M33" s="135">
        <f t="shared" si="10"/>
        <v>-0.023809523809523808</v>
      </c>
      <c r="N33" s="135">
        <f t="shared" si="11"/>
        <v>-0.015625</v>
      </c>
      <c r="O33" s="136">
        <f>O32/O31</f>
        <v>0.11940298507462686</v>
      </c>
      <c r="P33" s="137"/>
      <c r="Q33" s="137"/>
      <c r="R33" s="137"/>
      <c r="S33" s="135">
        <f>S32/S31</f>
        <v>-0.016936104695919937</v>
      </c>
    </row>
    <row r="34" spans="1:19" ht="12.75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1:19" ht="12.7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7" t="s">
        <v>16</v>
      </c>
    </row>
    <row r="36" spans="1:19" ht="13.5" thickBot="1">
      <c r="A36" s="148" t="s">
        <v>93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9" t="s">
        <v>16</v>
      </c>
    </row>
    <row r="37" spans="1:19" ht="23.25" thickBot="1">
      <c r="A37" s="150"/>
      <c r="B37" s="151"/>
      <c r="C37" s="152" t="s">
        <v>20</v>
      </c>
      <c r="D37" s="153" t="s">
        <v>94</v>
      </c>
      <c r="E37" s="152" t="s">
        <v>95</v>
      </c>
      <c r="F37" s="154" t="s">
        <v>96</v>
      </c>
      <c r="G37" s="152" t="s">
        <v>97</v>
      </c>
      <c r="H37" s="153" t="s">
        <v>98</v>
      </c>
      <c r="I37" s="155" t="s">
        <v>99</v>
      </c>
      <c r="J37" s="153" t="s">
        <v>100</v>
      </c>
      <c r="K37" s="155" t="s">
        <v>101</v>
      </c>
      <c r="L37" s="154" t="s">
        <v>102</v>
      </c>
      <c r="M37" s="155" t="s">
        <v>103</v>
      </c>
      <c r="N37" s="156"/>
      <c r="O37" s="157"/>
      <c r="P37" s="157"/>
      <c r="Q37" s="157"/>
      <c r="R37" s="158"/>
      <c r="S37" s="157" t="s">
        <v>1</v>
      </c>
    </row>
    <row r="38" spans="1:19" ht="12.75">
      <c r="A38" s="159"/>
      <c r="B38" s="127">
        <v>2010</v>
      </c>
      <c r="C38" s="130">
        <f aca="true" t="shared" si="12" ref="C38:M39">C42+C46+C50+C54+C58+C62+C66</f>
        <v>318</v>
      </c>
      <c r="D38" s="130">
        <f t="shared" si="12"/>
        <v>754</v>
      </c>
      <c r="E38" s="130">
        <f t="shared" si="12"/>
        <v>671</v>
      </c>
      <c r="F38" s="130">
        <f t="shared" si="12"/>
        <v>564</v>
      </c>
      <c r="G38" s="130">
        <f t="shared" si="12"/>
        <v>1168</v>
      </c>
      <c r="H38" s="130">
        <f t="shared" si="12"/>
        <v>516</v>
      </c>
      <c r="I38" s="130">
        <f t="shared" si="12"/>
        <v>485</v>
      </c>
      <c r="J38" s="130">
        <f t="shared" si="12"/>
        <v>386</v>
      </c>
      <c r="K38" s="130">
        <f t="shared" si="12"/>
        <v>557</v>
      </c>
      <c r="L38" s="130">
        <f t="shared" si="12"/>
        <v>1359</v>
      </c>
      <c r="M38" s="130">
        <f t="shared" si="12"/>
        <v>679</v>
      </c>
      <c r="N38" s="130"/>
      <c r="O38" s="130"/>
      <c r="P38" s="130"/>
      <c r="Q38" s="130"/>
      <c r="R38" s="160"/>
      <c r="S38" s="130">
        <f>C38+D38+E38+F38+G38+H38+I38+J38+K38+L38+M38+N38</f>
        <v>7457</v>
      </c>
    </row>
    <row r="39" spans="1:19" ht="12.75">
      <c r="A39" s="161" t="s">
        <v>1</v>
      </c>
      <c r="B39" s="127">
        <v>2009</v>
      </c>
      <c r="C39" s="130">
        <f>C43+C47+C51+C55+C59+C63+C67</f>
        <v>469</v>
      </c>
      <c r="D39" s="130">
        <f t="shared" si="12"/>
        <v>918</v>
      </c>
      <c r="E39" s="130">
        <f t="shared" si="12"/>
        <v>948</v>
      </c>
      <c r="F39" s="130">
        <f>F43+F47+F51+F55+F59+F63+F67</f>
        <v>642</v>
      </c>
      <c r="G39" s="130">
        <f t="shared" si="12"/>
        <v>1281</v>
      </c>
      <c r="H39" s="130">
        <f t="shared" si="12"/>
        <v>627</v>
      </c>
      <c r="I39" s="130">
        <f>I43+I47+I51+I55+I59+I63+I67</f>
        <v>597</v>
      </c>
      <c r="J39" s="130">
        <f t="shared" si="12"/>
        <v>348</v>
      </c>
      <c r="K39" s="130">
        <f t="shared" si="12"/>
        <v>619</v>
      </c>
      <c r="L39" s="130">
        <f t="shared" si="12"/>
        <v>1431</v>
      </c>
      <c r="M39" s="130">
        <f t="shared" si="12"/>
        <v>882</v>
      </c>
      <c r="N39" s="130"/>
      <c r="O39" s="130"/>
      <c r="P39" s="130"/>
      <c r="Q39" s="130"/>
      <c r="R39" s="160"/>
      <c r="S39" s="130">
        <f>C39+D39+E39+F39+G39+H39+I39+J39+K39+L39+M39+N39</f>
        <v>8762</v>
      </c>
    </row>
    <row r="40" spans="1:19" ht="12.75">
      <c r="A40" s="159"/>
      <c r="B40" s="132" t="s">
        <v>80</v>
      </c>
      <c r="C40" s="130">
        <f>C38-C39</f>
        <v>-151</v>
      </c>
      <c r="D40" s="149">
        <f>D38-D39</f>
        <v>-164</v>
      </c>
      <c r="E40" s="130">
        <f aca="true" t="shared" si="13" ref="E40:M40">E38-E39</f>
        <v>-277</v>
      </c>
      <c r="F40" s="149">
        <f t="shared" si="13"/>
        <v>-78</v>
      </c>
      <c r="G40" s="130">
        <f t="shared" si="13"/>
        <v>-113</v>
      </c>
      <c r="H40" s="149">
        <f t="shared" si="13"/>
        <v>-111</v>
      </c>
      <c r="I40" s="130">
        <f t="shared" si="13"/>
        <v>-112</v>
      </c>
      <c r="J40" s="149">
        <f t="shared" si="13"/>
        <v>38</v>
      </c>
      <c r="K40" s="130">
        <f t="shared" si="13"/>
        <v>-62</v>
      </c>
      <c r="L40" s="149">
        <f t="shared" si="13"/>
        <v>-72</v>
      </c>
      <c r="M40" s="130">
        <f t="shared" si="13"/>
        <v>-203</v>
      </c>
      <c r="N40" s="160"/>
      <c r="O40" s="130"/>
      <c r="P40" s="130"/>
      <c r="Q40" s="130"/>
      <c r="R40" s="149"/>
      <c r="S40" s="130">
        <f>S38-S39</f>
        <v>-1305</v>
      </c>
    </row>
    <row r="41" spans="1:19" ht="13.5" thickBot="1">
      <c r="A41" s="162"/>
      <c r="B41" s="134" t="s">
        <v>10</v>
      </c>
      <c r="C41" s="137">
        <f>C40/C39</f>
        <v>-0.32196162046908317</v>
      </c>
      <c r="D41" s="163">
        <f aca="true" t="shared" si="14" ref="D41:M41">D40/D39</f>
        <v>-0.1786492374727669</v>
      </c>
      <c r="E41" s="137">
        <f t="shared" si="14"/>
        <v>-0.2921940928270042</v>
      </c>
      <c r="F41" s="163">
        <f t="shared" si="14"/>
        <v>-0.12149532710280374</v>
      </c>
      <c r="G41" s="137">
        <f t="shared" si="14"/>
        <v>-0.08821233411397346</v>
      </c>
      <c r="H41" s="163">
        <f t="shared" si="14"/>
        <v>-0.17703349282296652</v>
      </c>
      <c r="I41" s="137">
        <f t="shared" si="14"/>
        <v>-0.18760469011725292</v>
      </c>
      <c r="J41" s="163">
        <f t="shared" si="14"/>
        <v>0.10919540229885058</v>
      </c>
      <c r="K41" s="137">
        <f t="shared" si="14"/>
        <v>-0.10016155088852989</v>
      </c>
      <c r="L41" s="163">
        <f t="shared" si="14"/>
        <v>-0.050314465408805034</v>
      </c>
      <c r="M41" s="137">
        <f t="shared" si="14"/>
        <v>-0.23015873015873015</v>
      </c>
      <c r="N41" s="164"/>
      <c r="O41" s="137"/>
      <c r="P41" s="137"/>
      <c r="Q41" s="137"/>
      <c r="R41" s="163"/>
      <c r="S41" s="137">
        <f>S40/S39</f>
        <v>-0.14893859849349464</v>
      </c>
    </row>
    <row r="42" spans="1:19" ht="12.75">
      <c r="A42" s="159"/>
      <c r="B42" s="127">
        <v>2010</v>
      </c>
      <c r="C42" s="130">
        <v>1</v>
      </c>
      <c r="D42" s="149">
        <v>12</v>
      </c>
      <c r="E42" s="130">
        <v>13</v>
      </c>
      <c r="F42" s="149">
        <v>21</v>
      </c>
      <c r="G42" s="130">
        <v>29</v>
      </c>
      <c r="H42" s="149">
        <v>9</v>
      </c>
      <c r="I42" s="130">
        <v>24</v>
      </c>
      <c r="J42" s="149">
        <v>11</v>
      </c>
      <c r="K42" s="130">
        <v>16</v>
      </c>
      <c r="L42" s="149">
        <v>20</v>
      </c>
      <c r="M42" s="130">
        <v>2</v>
      </c>
      <c r="N42" s="160"/>
      <c r="O42" s="130"/>
      <c r="P42" s="130"/>
      <c r="Q42" s="130"/>
      <c r="R42" s="149"/>
      <c r="S42" s="130">
        <f>C42+D42+E42+F42+G42+H42+I42+J42+K42+L42+M42+N42</f>
        <v>158</v>
      </c>
    </row>
    <row r="43" spans="1:19" ht="12.75">
      <c r="A43" s="165" t="s">
        <v>81</v>
      </c>
      <c r="B43" s="127">
        <v>2009</v>
      </c>
      <c r="C43" s="130">
        <v>4</v>
      </c>
      <c r="D43" s="149">
        <v>11</v>
      </c>
      <c r="E43" s="130">
        <v>18</v>
      </c>
      <c r="F43" s="149">
        <v>18</v>
      </c>
      <c r="G43" s="130">
        <v>15</v>
      </c>
      <c r="H43" s="149">
        <v>11</v>
      </c>
      <c r="I43" s="130">
        <v>22</v>
      </c>
      <c r="J43" s="149">
        <v>9</v>
      </c>
      <c r="K43" s="130">
        <v>22</v>
      </c>
      <c r="L43" s="149">
        <v>15</v>
      </c>
      <c r="M43" s="130">
        <v>2</v>
      </c>
      <c r="N43" s="160"/>
      <c r="O43" s="130"/>
      <c r="P43" s="130"/>
      <c r="Q43" s="130"/>
      <c r="R43" s="149"/>
      <c r="S43" s="130">
        <f>C43+D43+E43+F43+G43+H43+I43+J43+K43+L43+M43+N43</f>
        <v>147</v>
      </c>
    </row>
    <row r="44" spans="1:19" ht="12.75">
      <c r="A44" s="165" t="s">
        <v>82</v>
      </c>
      <c r="B44" s="132" t="s">
        <v>80</v>
      </c>
      <c r="C44" s="130">
        <f aca="true" t="shared" si="15" ref="C44:M44">C42-C43</f>
        <v>-3</v>
      </c>
      <c r="D44" s="149">
        <f t="shared" si="15"/>
        <v>1</v>
      </c>
      <c r="E44" s="130">
        <f t="shared" si="15"/>
        <v>-5</v>
      </c>
      <c r="F44" s="149">
        <f t="shared" si="15"/>
        <v>3</v>
      </c>
      <c r="G44" s="130">
        <f t="shared" si="15"/>
        <v>14</v>
      </c>
      <c r="H44" s="149">
        <f t="shared" si="15"/>
        <v>-2</v>
      </c>
      <c r="I44" s="130">
        <f t="shared" si="15"/>
        <v>2</v>
      </c>
      <c r="J44" s="149">
        <f t="shared" si="15"/>
        <v>2</v>
      </c>
      <c r="K44" s="130">
        <f t="shared" si="15"/>
        <v>-6</v>
      </c>
      <c r="L44" s="149">
        <f t="shared" si="15"/>
        <v>5</v>
      </c>
      <c r="M44" s="130">
        <f t="shared" si="15"/>
        <v>0</v>
      </c>
      <c r="N44" s="160"/>
      <c r="O44" s="130"/>
      <c r="P44" s="130"/>
      <c r="Q44" s="130"/>
      <c r="R44" s="149"/>
      <c r="S44" s="130">
        <f>S42-S43</f>
        <v>11</v>
      </c>
    </row>
    <row r="45" spans="1:19" ht="13.5" thickBot="1">
      <c r="A45" s="166"/>
      <c r="B45" s="134" t="s">
        <v>10</v>
      </c>
      <c r="C45" s="167">
        <f aca="true" t="shared" si="16" ref="C45:M45">C44/C43</f>
        <v>-0.75</v>
      </c>
      <c r="D45" s="163">
        <f t="shared" si="16"/>
        <v>0.09090909090909091</v>
      </c>
      <c r="E45" s="167">
        <f t="shared" si="16"/>
        <v>-0.2777777777777778</v>
      </c>
      <c r="F45" s="167">
        <f t="shared" si="16"/>
        <v>0.16666666666666666</v>
      </c>
      <c r="G45" s="137">
        <f t="shared" si="16"/>
        <v>0.9333333333333333</v>
      </c>
      <c r="H45" s="137">
        <f t="shared" si="16"/>
        <v>-0.18181818181818182</v>
      </c>
      <c r="I45" s="137">
        <f t="shared" si="16"/>
        <v>0.09090909090909091</v>
      </c>
      <c r="J45" s="163">
        <f t="shared" si="16"/>
        <v>0.2222222222222222</v>
      </c>
      <c r="K45" s="137">
        <f t="shared" si="16"/>
        <v>-0.2727272727272727</v>
      </c>
      <c r="L45" s="137">
        <f t="shared" si="16"/>
        <v>0.3333333333333333</v>
      </c>
      <c r="M45" s="167">
        <f t="shared" si="16"/>
        <v>0</v>
      </c>
      <c r="N45" s="164"/>
      <c r="O45" s="137"/>
      <c r="P45" s="137"/>
      <c r="Q45" s="137"/>
      <c r="R45" s="163"/>
      <c r="S45" s="137">
        <f>S44/S43</f>
        <v>0.07482993197278912</v>
      </c>
    </row>
    <row r="46" spans="1:19" ht="12.75">
      <c r="A46" s="168"/>
      <c r="B46" s="127">
        <v>2010</v>
      </c>
      <c r="C46" s="130">
        <v>0</v>
      </c>
      <c r="D46" s="149">
        <v>0</v>
      </c>
      <c r="E46" s="130">
        <v>0</v>
      </c>
      <c r="F46" s="149">
        <v>0</v>
      </c>
      <c r="G46" s="130">
        <v>1</v>
      </c>
      <c r="H46" s="149">
        <v>0</v>
      </c>
      <c r="I46" s="130">
        <v>0</v>
      </c>
      <c r="J46" s="149">
        <v>0</v>
      </c>
      <c r="K46" s="130">
        <v>0</v>
      </c>
      <c r="L46" s="149">
        <v>1</v>
      </c>
      <c r="M46" s="130">
        <v>0</v>
      </c>
      <c r="N46" s="160"/>
      <c r="O46" s="130"/>
      <c r="P46" s="130"/>
      <c r="Q46" s="130"/>
      <c r="R46" s="149"/>
      <c r="S46" s="130">
        <f>C46+D46+E46+F46+G46+H46+I46+J46+K46+L46+M46+N46</f>
        <v>2</v>
      </c>
    </row>
    <row r="47" spans="1:19" ht="12.75">
      <c r="A47" s="165" t="s">
        <v>83</v>
      </c>
      <c r="B47" s="127">
        <v>2009</v>
      </c>
      <c r="C47" s="130">
        <v>0</v>
      </c>
      <c r="D47" s="149">
        <v>1</v>
      </c>
      <c r="E47" s="130">
        <v>1</v>
      </c>
      <c r="F47" s="149">
        <v>0</v>
      </c>
      <c r="G47" s="130">
        <v>2</v>
      </c>
      <c r="H47" s="149">
        <v>1</v>
      </c>
      <c r="I47" s="130">
        <v>0</v>
      </c>
      <c r="J47" s="149">
        <v>2</v>
      </c>
      <c r="K47" s="130">
        <v>0</v>
      </c>
      <c r="L47" s="149">
        <v>1</v>
      </c>
      <c r="M47" s="130">
        <v>0</v>
      </c>
      <c r="N47" s="160" t="s">
        <v>16</v>
      </c>
      <c r="O47" s="130"/>
      <c r="P47" s="130"/>
      <c r="Q47" s="130"/>
      <c r="R47" s="149"/>
      <c r="S47" s="130">
        <f>C47+D47+E47+F47+G47+H47+I47+J47+K47+L47+M47</f>
        <v>8</v>
      </c>
    </row>
    <row r="48" spans="1:19" ht="12.75">
      <c r="A48" s="165" t="s">
        <v>84</v>
      </c>
      <c r="B48" s="132" t="s">
        <v>80</v>
      </c>
      <c r="C48" s="130">
        <f aca="true" t="shared" si="17" ref="C48:M48">C46-C47</f>
        <v>0</v>
      </c>
      <c r="D48" s="169">
        <f>D46-D47</f>
        <v>-1</v>
      </c>
      <c r="E48" s="130">
        <f t="shared" si="17"/>
        <v>-1</v>
      </c>
      <c r="F48" s="149">
        <f t="shared" si="17"/>
        <v>0</v>
      </c>
      <c r="G48" s="130">
        <f t="shared" si="17"/>
        <v>-1</v>
      </c>
      <c r="H48" s="149">
        <f t="shared" si="17"/>
        <v>-1</v>
      </c>
      <c r="I48" s="130">
        <f t="shared" si="17"/>
        <v>0</v>
      </c>
      <c r="J48" s="149">
        <f t="shared" si="17"/>
        <v>-2</v>
      </c>
      <c r="K48" s="130">
        <f t="shared" si="17"/>
        <v>0</v>
      </c>
      <c r="L48" s="149">
        <f t="shared" si="17"/>
        <v>0</v>
      </c>
      <c r="M48" s="130">
        <f t="shared" si="17"/>
        <v>0</v>
      </c>
      <c r="N48" s="160"/>
      <c r="O48" s="130"/>
      <c r="P48" s="130"/>
      <c r="Q48" s="130"/>
      <c r="R48" s="149"/>
      <c r="S48" s="170">
        <f>S46-S47</f>
        <v>-6</v>
      </c>
    </row>
    <row r="49" spans="1:19" ht="13.5" thickBot="1">
      <c r="A49" s="166"/>
      <c r="B49" s="134" t="s">
        <v>10</v>
      </c>
      <c r="C49" s="137">
        <v>0</v>
      </c>
      <c r="D49" s="137">
        <f>D48/D47</f>
        <v>-1</v>
      </c>
      <c r="E49" s="137">
        <f>E48/E47</f>
        <v>-1</v>
      </c>
      <c r="F49" s="137">
        <v>0</v>
      </c>
      <c r="G49" s="137">
        <f>G48/G47</f>
        <v>-0.5</v>
      </c>
      <c r="H49" s="137">
        <f>H48/H47</f>
        <v>-1</v>
      </c>
      <c r="I49" s="137">
        <v>0</v>
      </c>
      <c r="J49" s="137">
        <f>J48/J47</f>
        <v>-1</v>
      </c>
      <c r="K49" s="137">
        <v>0</v>
      </c>
      <c r="L49" s="137">
        <f>L48/L47</f>
        <v>0</v>
      </c>
      <c r="M49" s="137">
        <v>0</v>
      </c>
      <c r="N49" s="164"/>
      <c r="O49" s="137"/>
      <c r="P49" s="137"/>
      <c r="Q49" s="137"/>
      <c r="R49" s="163"/>
      <c r="S49" s="137">
        <f>S48/S47</f>
        <v>-0.75</v>
      </c>
    </row>
    <row r="50" spans="1:19" ht="12.75">
      <c r="A50" s="168"/>
      <c r="B50" s="127">
        <v>2010</v>
      </c>
      <c r="C50" s="130">
        <v>22</v>
      </c>
      <c r="D50" s="149">
        <v>136</v>
      </c>
      <c r="E50" s="130">
        <v>138</v>
      </c>
      <c r="F50" s="149">
        <v>113</v>
      </c>
      <c r="G50" s="130">
        <v>171</v>
      </c>
      <c r="H50" s="149">
        <v>98</v>
      </c>
      <c r="I50" s="130">
        <v>73</v>
      </c>
      <c r="J50" s="149">
        <v>41</v>
      </c>
      <c r="K50" s="130">
        <v>67</v>
      </c>
      <c r="L50" s="149">
        <v>235</v>
      </c>
      <c r="M50" s="130">
        <v>55</v>
      </c>
      <c r="N50" s="160"/>
      <c r="O50" s="130"/>
      <c r="P50" s="130"/>
      <c r="Q50" s="130"/>
      <c r="R50" s="149"/>
      <c r="S50" s="130">
        <f>C50+D50+E50+F50+G50+H50+I50+J50+K50+L50+M50+N50</f>
        <v>1149</v>
      </c>
    </row>
    <row r="51" spans="1:19" ht="12.75">
      <c r="A51" s="165" t="s">
        <v>85</v>
      </c>
      <c r="B51" s="127">
        <v>2009</v>
      </c>
      <c r="C51" s="130">
        <v>26</v>
      </c>
      <c r="D51" s="149">
        <v>93</v>
      </c>
      <c r="E51" s="130">
        <v>142</v>
      </c>
      <c r="F51" s="149">
        <v>67</v>
      </c>
      <c r="G51" s="130">
        <v>193</v>
      </c>
      <c r="H51" s="149">
        <v>65</v>
      </c>
      <c r="I51" s="130">
        <v>60</v>
      </c>
      <c r="J51" s="149">
        <v>32</v>
      </c>
      <c r="K51" s="130">
        <v>67</v>
      </c>
      <c r="L51" s="149">
        <v>188</v>
      </c>
      <c r="M51" s="130">
        <v>54</v>
      </c>
      <c r="N51" s="160"/>
      <c r="O51" s="130"/>
      <c r="P51" s="130"/>
      <c r="Q51" s="130"/>
      <c r="R51" s="149"/>
      <c r="S51" s="130">
        <f>C51+D51+E51+F51+G51+H51+I51+J51+K51+L51+M51+N51</f>
        <v>987</v>
      </c>
    </row>
    <row r="52" spans="1:19" ht="12.75">
      <c r="A52" s="168"/>
      <c r="B52" s="132" t="s">
        <v>80</v>
      </c>
      <c r="C52" s="130">
        <f aca="true" t="shared" si="18" ref="C52:M52">C50-C51</f>
        <v>-4</v>
      </c>
      <c r="D52" s="149">
        <f t="shared" si="18"/>
        <v>43</v>
      </c>
      <c r="E52" s="130">
        <f t="shared" si="18"/>
        <v>-4</v>
      </c>
      <c r="F52" s="149">
        <f>F50-F51</f>
        <v>46</v>
      </c>
      <c r="G52" s="130">
        <f t="shared" si="18"/>
        <v>-22</v>
      </c>
      <c r="H52" s="149">
        <f t="shared" si="18"/>
        <v>33</v>
      </c>
      <c r="I52" s="130">
        <v>20</v>
      </c>
      <c r="J52" s="149">
        <v>50</v>
      </c>
      <c r="K52" s="130">
        <v>119</v>
      </c>
      <c r="L52" s="149">
        <v>26</v>
      </c>
      <c r="M52" s="130">
        <f t="shared" si="18"/>
        <v>1</v>
      </c>
      <c r="N52" s="160"/>
      <c r="O52" s="130"/>
      <c r="P52" s="130"/>
      <c r="Q52" s="130"/>
      <c r="R52" s="149"/>
      <c r="S52" s="130">
        <f>S50-S51</f>
        <v>162</v>
      </c>
    </row>
    <row r="53" spans="1:19" ht="13.5" thickBot="1">
      <c r="A53" s="166"/>
      <c r="B53" s="134" t="s">
        <v>10</v>
      </c>
      <c r="C53" s="137">
        <f aca="true" t="shared" si="19" ref="C53:M53">C52/C51</f>
        <v>-0.15384615384615385</v>
      </c>
      <c r="D53" s="163">
        <f t="shared" si="19"/>
        <v>0.46236559139784944</v>
      </c>
      <c r="E53" s="137">
        <f>E52/E51</f>
        <v>-0.028169014084507043</v>
      </c>
      <c r="F53" s="163">
        <f t="shared" si="19"/>
        <v>0.6865671641791045</v>
      </c>
      <c r="G53" s="137">
        <f t="shared" si="19"/>
        <v>-0.11398963730569948</v>
      </c>
      <c r="H53" s="163">
        <f t="shared" si="19"/>
        <v>0.5076923076923077</v>
      </c>
      <c r="I53" s="137">
        <f t="shared" si="19"/>
        <v>0.3333333333333333</v>
      </c>
      <c r="J53" s="163">
        <f t="shared" si="19"/>
        <v>1.5625</v>
      </c>
      <c r="K53" s="137">
        <f t="shared" si="19"/>
        <v>1.7761194029850746</v>
      </c>
      <c r="L53" s="163">
        <f t="shared" si="19"/>
        <v>0.13829787234042554</v>
      </c>
      <c r="M53" s="137">
        <f t="shared" si="19"/>
        <v>0.018518518518518517</v>
      </c>
      <c r="N53" s="164"/>
      <c r="O53" s="137"/>
      <c r="P53" s="137"/>
      <c r="Q53" s="137"/>
      <c r="R53" s="163"/>
      <c r="S53" s="137">
        <f>S52/S51</f>
        <v>0.1641337386018237</v>
      </c>
    </row>
    <row r="54" spans="1:19" ht="12.75">
      <c r="A54" s="168"/>
      <c r="B54" s="127">
        <v>2010</v>
      </c>
      <c r="C54" s="130">
        <v>4</v>
      </c>
      <c r="D54" s="149">
        <v>23</v>
      </c>
      <c r="E54" s="130">
        <v>21</v>
      </c>
      <c r="F54" s="149">
        <v>29</v>
      </c>
      <c r="G54" s="130">
        <v>55</v>
      </c>
      <c r="H54" s="149">
        <v>5</v>
      </c>
      <c r="I54" s="130">
        <v>32</v>
      </c>
      <c r="J54" s="149">
        <v>9</v>
      </c>
      <c r="K54" s="130">
        <v>27</v>
      </c>
      <c r="L54" s="149">
        <v>33</v>
      </c>
      <c r="M54" s="130">
        <v>3</v>
      </c>
      <c r="N54" s="160"/>
      <c r="O54" s="130"/>
      <c r="P54" s="130"/>
      <c r="Q54" s="130"/>
      <c r="R54" s="149"/>
      <c r="S54" s="130">
        <f>C54+D54+E54+F54+G54+H54+I54+J54+K54+L54+M54+N54</f>
        <v>241</v>
      </c>
    </row>
    <row r="55" spans="1:19" ht="12.75">
      <c r="A55" s="165" t="s">
        <v>86</v>
      </c>
      <c r="B55" s="127">
        <v>2009</v>
      </c>
      <c r="C55" s="130">
        <v>9</v>
      </c>
      <c r="D55" s="149">
        <v>41</v>
      </c>
      <c r="E55" s="130">
        <v>36</v>
      </c>
      <c r="F55" s="149">
        <v>43</v>
      </c>
      <c r="G55" s="130">
        <v>55</v>
      </c>
      <c r="H55" s="149">
        <v>14</v>
      </c>
      <c r="I55" s="130">
        <v>33</v>
      </c>
      <c r="J55" s="149">
        <v>9</v>
      </c>
      <c r="K55" s="130">
        <v>32</v>
      </c>
      <c r="L55" s="149">
        <v>58</v>
      </c>
      <c r="M55" s="130">
        <v>18</v>
      </c>
      <c r="N55" s="160"/>
      <c r="O55" s="130"/>
      <c r="P55" s="130"/>
      <c r="Q55" s="130"/>
      <c r="R55" s="149"/>
      <c r="S55" s="130">
        <f>C55+D55+E55+F55+G55+H55+I55+J55+K55+L55+M55+N55</f>
        <v>348</v>
      </c>
    </row>
    <row r="56" spans="1:19" ht="12.75">
      <c r="A56" s="165" t="s">
        <v>87</v>
      </c>
      <c r="B56" s="132" t="s">
        <v>80</v>
      </c>
      <c r="C56" s="130">
        <f>C54-C55</f>
        <v>-5</v>
      </c>
      <c r="D56" s="149">
        <f aca="true" t="shared" si="20" ref="D56:K56">D54-D55</f>
        <v>-18</v>
      </c>
      <c r="E56" s="130">
        <f t="shared" si="20"/>
        <v>-15</v>
      </c>
      <c r="F56" s="149">
        <f t="shared" si="20"/>
        <v>-14</v>
      </c>
      <c r="G56" s="130">
        <f t="shared" si="20"/>
        <v>0</v>
      </c>
      <c r="H56" s="149">
        <f t="shared" si="20"/>
        <v>-9</v>
      </c>
      <c r="I56" s="130">
        <f t="shared" si="20"/>
        <v>-1</v>
      </c>
      <c r="J56" s="149">
        <f t="shared" si="20"/>
        <v>0</v>
      </c>
      <c r="K56" s="130">
        <f t="shared" si="20"/>
        <v>-5</v>
      </c>
      <c r="L56" s="130">
        <f>L54-L55</f>
        <v>-25</v>
      </c>
      <c r="M56" s="130">
        <f>M54-M55</f>
        <v>-15</v>
      </c>
      <c r="N56" s="160"/>
      <c r="O56" s="130"/>
      <c r="P56" s="130"/>
      <c r="Q56" s="130"/>
      <c r="R56" s="149"/>
      <c r="S56" s="130">
        <f>S54-S55</f>
        <v>-107</v>
      </c>
    </row>
    <row r="57" spans="1:19" ht="13.5" thickBot="1">
      <c r="A57" s="166"/>
      <c r="B57" s="134" t="s">
        <v>10</v>
      </c>
      <c r="C57" s="167">
        <f aca="true" t="shared" si="21" ref="C57:M57">C56/C55</f>
        <v>-0.5555555555555556</v>
      </c>
      <c r="D57" s="163">
        <f t="shared" si="21"/>
        <v>-0.43902439024390244</v>
      </c>
      <c r="E57" s="137">
        <f t="shared" si="21"/>
        <v>-0.4166666666666667</v>
      </c>
      <c r="F57" s="163">
        <f t="shared" si="21"/>
        <v>-0.32558139534883723</v>
      </c>
      <c r="G57" s="137">
        <f t="shared" si="21"/>
        <v>0</v>
      </c>
      <c r="H57" s="163">
        <f t="shared" si="21"/>
        <v>-0.6428571428571429</v>
      </c>
      <c r="I57" s="137">
        <f t="shared" si="21"/>
        <v>-0.030303030303030304</v>
      </c>
      <c r="J57" s="163">
        <f t="shared" si="21"/>
        <v>0</v>
      </c>
      <c r="K57" s="137">
        <f t="shared" si="21"/>
        <v>-0.15625</v>
      </c>
      <c r="L57" s="163">
        <f t="shared" si="21"/>
        <v>-0.43103448275862066</v>
      </c>
      <c r="M57" s="137">
        <f t="shared" si="21"/>
        <v>-0.8333333333333334</v>
      </c>
      <c r="N57" s="164"/>
      <c r="O57" s="137"/>
      <c r="P57" s="137"/>
      <c r="Q57" s="137"/>
      <c r="R57" s="163"/>
      <c r="S57" s="137">
        <f>S56/S55</f>
        <v>-0.3074712643678161</v>
      </c>
    </row>
    <row r="58" spans="1:19" ht="12.75">
      <c r="A58" s="168"/>
      <c r="B58" s="127">
        <v>2010</v>
      </c>
      <c r="C58" s="130">
        <v>23</v>
      </c>
      <c r="D58" s="149">
        <v>67</v>
      </c>
      <c r="E58" s="130">
        <v>66</v>
      </c>
      <c r="F58" s="149">
        <v>96</v>
      </c>
      <c r="G58" s="130">
        <v>229</v>
      </c>
      <c r="H58" s="149">
        <v>99</v>
      </c>
      <c r="I58" s="130">
        <v>112</v>
      </c>
      <c r="J58" s="149">
        <v>80</v>
      </c>
      <c r="K58" s="130">
        <v>91</v>
      </c>
      <c r="L58" s="149">
        <v>213</v>
      </c>
      <c r="M58" s="130">
        <v>45</v>
      </c>
      <c r="N58" s="160"/>
      <c r="O58" s="130"/>
      <c r="P58" s="130"/>
      <c r="Q58" s="130"/>
      <c r="R58" s="149"/>
      <c r="S58" s="130">
        <f>C58+D58+E58+F58+G58+H58+I58+J58+K58+L58+M58+N58</f>
        <v>1121</v>
      </c>
    </row>
    <row r="59" spans="1:19" ht="12.75">
      <c r="A59" s="171" t="s">
        <v>88</v>
      </c>
      <c r="B59" s="127">
        <v>2009</v>
      </c>
      <c r="C59" s="130">
        <v>23</v>
      </c>
      <c r="D59" s="149">
        <v>103</v>
      </c>
      <c r="E59" s="130">
        <v>87</v>
      </c>
      <c r="F59" s="149">
        <v>160</v>
      </c>
      <c r="G59" s="130">
        <v>234</v>
      </c>
      <c r="H59" s="149">
        <v>155</v>
      </c>
      <c r="I59" s="130">
        <v>156</v>
      </c>
      <c r="J59" s="149">
        <v>101</v>
      </c>
      <c r="K59" s="130">
        <v>100</v>
      </c>
      <c r="L59" s="149">
        <v>210</v>
      </c>
      <c r="M59" s="130">
        <v>49</v>
      </c>
      <c r="N59" s="160"/>
      <c r="O59" s="130"/>
      <c r="P59" s="130"/>
      <c r="Q59" s="130"/>
      <c r="R59" s="149"/>
      <c r="S59" s="130">
        <f>C59+D59+E59+F59+G59+H59+I59+J59+K59+L59+M59+N59</f>
        <v>1378</v>
      </c>
    </row>
    <row r="60" spans="1:19" ht="12.75">
      <c r="A60" s="168"/>
      <c r="B60" s="132" t="s">
        <v>80</v>
      </c>
      <c r="C60" s="130">
        <f aca="true" t="shared" si="22" ref="C60:M60">C58-C59</f>
        <v>0</v>
      </c>
      <c r="D60" s="149">
        <f t="shared" si="22"/>
        <v>-36</v>
      </c>
      <c r="E60" s="130">
        <f t="shared" si="22"/>
        <v>-21</v>
      </c>
      <c r="F60" s="149">
        <f t="shared" si="22"/>
        <v>-64</v>
      </c>
      <c r="G60" s="130">
        <f t="shared" si="22"/>
        <v>-5</v>
      </c>
      <c r="H60" s="149">
        <f t="shared" si="22"/>
        <v>-56</v>
      </c>
      <c r="I60" s="130">
        <f t="shared" si="22"/>
        <v>-44</v>
      </c>
      <c r="J60" s="149">
        <f t="shared" si="22"/>
        <v>-21</v>
      </c>
      <c r="K60" s="130">
        <f t="shared" si="22"/>
        <v>-9</v>
      </c>
      <c r="L60" s="149">
        <f>L58-L59</f>
        <v>3</v>
      </c>
      <c r="M60" s="130">
        <f t="shared" si="22"/>
        <v>-4</v>
      </c>
      <c r="N60" s="160"/>
      <c r="O60" s="130"/>
      <c r="P60" s="130"/>
      <c r="Q60" s="130"/>
      <c r="R60" s="149"/>
      <c r="S60" s="130">
        <f>S58-S59</f>
        <v>-257</v>
      </c>
    </row>
    <row r="61" spans="1:19" ht="13.5" thickBot="1">
      <c r="A61" s="166"/>
      <c r="B61" s="134" t="s">
        <v>10</v>
      </c>
      <c r="C61" s="137">
        <f aca="true" t="shared" si="23" ref="C61:K61">C60/C59</f>
        <v>0</v>
      </c>
      <c r="D61" s="163">
        <f t="shared" si="23"/>
        <v>-0.34951456310679613</v>
      </c>
      <c r="E61" s="137">
        <f t="shared" si="23"/>
        <v>-0.2413793103448276</v>
      </c>
      <c r="F61" s="163">
        <f t="shared" si="23"/>
        <v>-0.4</v>
      </c>
      <c r="G61" s="137">
        <f t="shared" si="23"/>
        <v>-0.021367521367521368</v>
      </c>
      <c r="H61" s="163">
        <f t="shared" si="23"/>
        <v>-0.36129032258064514</v>
      </c>
      <c r="I61" s="137">
        <f t="shared" si="23"/>
        <v>-0.28205128205128205</v>
      </c>
      <c r="J61" s="163">
        <f t="shared" si="23"/>
        <v>-0.2079207920792079</v>
      </c>
      <c r="K61" s="137">
        <f t="shared" si="23"/>
        <v>-0.09</v>
      </c>
      <c r="L61" s="163">
        <f>L60/L59</f>
        <v>0.014285714285714285</v>
      </c>
      <c r="M61" s="137">
        <f>M60/M59</f>
        <v>-0.08163265306122448</v>
      </c>
      <c r="N61" s="164"/>
      <c r="O61" s="137"/>
      <c r="P61" s="137"/>
      <c r="Q61" s="137"/>
      <c r="R61" s="163"/>
      <c r="S61" s="137">
        <f>S60/S59</f>
        <v>-0.18650217706821481</v>
      </c>
    </row>
    <row r="62" spans="1:19" ht="12.75">
      <c r="A62" s="168"/>
      <c r="B62" s="127">
        <v>2010</v>
      </c>
      <c r="C62" s="130">
        <v>229</v>
      </c>
      <c r="D62" s="172">
        <v>370</v>
      </c>
      <c r="E62" s="130">
        <v>346</v>
      </c>
      <c r="F62" s="149">
        <v>246</v>
      </c>
      <c r="G62" s="130">
        <v>466</v>
      </c>
      <c r="H62" s="149">
        <v>300</v>
      </c>
      <c r="I62" s="130">
        <v>211</v>
      </c>
      <c r="J62" s="149">
        <v>179</v>
      </c>
      <c r="K62" s="130">
        <v>269</v>
      </c>
      <c r="L62" s="149">
        <v>636</v>
      </c>
      <c r="M62" s="130">
        <v>382</v>
      </c>
      <c r="N62" s="160"/>
      <c r="O62" s="130"/>
      <c r="P62" s="130"/>
      <c r="Q62" s="130"/>
      <c r="R62" s="149"/>
      <c r="S62" s="130">
        <f>C62+D62+E62+F62+G62+H62+I62+J62+K62+L62+M62+N62</f>
        <v>3634</v>
      </c>
    </row>
    <row r="63" spans="1:19" ht="12.75">
      <c r="A63" s="165" t="s">
        <v>89</v>
      </c>
      <c r="B63" s="127">
        <v>2009</v>
      </c>
      <c r="C63" s="130">
        <v>325</v>
      </c>
      <c r="D63" s="149">
        <v>524</v>
      </c>
      <c r="E63" s="130">
        <v>571</v>
      </c>
      <c r="F63" s="149">
        <v>289</v>
      </c>
      <c r="G63" s="130">
        <v>565</v>
      </c>
      <c r="H63" s="149">
        <v>372</v>
      </c>
      <c r="I63" s="130">
        <v>273</v>
      </c>
      <c r="J63" s="149">
        <v>146</v>
      </c>
      <c r="K63" s="130">
        <v>308</v>
      </c>
      <c r="L63" s="149">
        <v>758</v>
      </c>
      <c r="M63" s="130">
        <v>557</v>
      </c>
      <c r="N63" s="160"/>
      <c r="O63" s="130"/>
      <c r="P63" s="130"/>
      <c r="Q63" s="130"/>
      <c r="R63" s="149"/>
      <c r="S63" s="130">
        <f>C63+D63+E63+F63+G63+H63+I63+J63+K63+L63+M63+N63</f>
        <v>4688</v>
      </c>
    </row>
    <row r="64" spans="1:19" ht="12.75">
      <c r="A64" s="165" t="s">
        <v>90</v>
      </c>
      <c r="B64" s="132" t="s">
        <v>80</v>
      </c>
      <c r="C64" s="130">
        <f aca="true" t="shared" si="24" ref="C64:L64">C62-C63</f>
        <v>-96</v>
      </c>
      <c r="D64" s="149">
        <f t="shared" si="24"/>
        <v>-154</v>
      </c>
      <c r="E64" s="130">
        <f t="shared" si="24"/>
        <v>-225</v>
      </c>
      <c r="F64" s="149">
        <f t="shared" si="24"/>
        <v>-43</v>
      </c>
      <c r="G64" s="130">
        <f t="shared" si="24"/>
        <v>-99</v>
      </c>
      <c r="H64" s="149">
        <f t="shared" si="24"/>
        <v>-72</v>
      </c>
      <c r="I64" s="130">
        <f t="shared" si="24"/>
        <v>-62</v>
      </c>
      <c r="J64" s="149">
        <f t="shared" si="24"/>
        <v>33</v>
      </c>
      <c r="K64" s="130">
        <f t="shared" si="24"/>
        <v>-39</v>
      </c>
      <c r="L64" s="149">
        <f t="shared" si="24"/>
        <v>-122</v>
      </c>
      <c r="M64" s="173">
        <f>M62-M63</f>
        <v>-175</v>
      </c>
      <c r="N64" s="160"/>
      <c r="O64" s="130"/>
      <c r="P64" s="130"/>
      <c r="Q64" s="130"/>
      <c r="R64" s="149"/>
      <c r="S64" s="130">
        <f>S62-S63</f>
        <v>-1054</v>
      </c>
    </row>
    <row r="65" spans="1:19" ht="13.5" thickBot="1">
      <c r="A65" s="166"/>
      <c r="B65" s="134" t="s">
        <v>10</v>
      </c>
      <c r="C65" s="137">
        <f aca="true" t="shared" si="25" ref="C65:M65">C64/C63</f>
        <v>-0.2953846153846154</v>
      </c>
      <c r="D65" s="163">
        <f t="shared" si="25"/>
        <v>-0.29389312977099236</v>
      </c>
      <c r="E65" s="137">
        <f t="shared" si="25"/>
        <v>-0.39404553415061294</v>
      </c>
      <c r="F65" s="163">
        <f t="shared" si="25"/>
        <v>-0.14878892733564014</v>
      </c>
      <c r="G65" s="137">
        <f t="shared" si="25"/>
        <v>-0.1752212389380531</v>
      </c>
      <c r="H65" s="163">
        <f t="shared" si="25"/>
        <v>-0.1935483870967742</v>
      </c>
      <c r="I65" s="137">
        <f t="shared" si="25"/>
        <v>-0.2271062271062271</v>
      </c>
      <c r="J65" s="163">
        <f t="shared" si="25"/>
        <v>0.22602739726027396</v>
      </c>
      <c r="K65" s="137">
        <f t="shared" si="25"/>
        <v>-0.1266233766233766</v>
      </c>
      <c r="L65" s="163">
        <f t="shared" si="25"/>
        <v>-0.16094986807387862</v>
      </c>
      <c r="M65" s="167">
        <f t="shared" si="25"/>
        <v>-0.3141831238779174</v>
      </c>
      <c r="N65" s="164"/>
      <c r="O65" s="137"/>
      <c r="P65" s="137"/>
      <c r="Q65" s="137"/>
      <c r="R65" s="163"/>
      <c r="S65" s="137">
        <f>S64/S63</f>
        <v>-0.22482935153583616</v>
      </c>
    </row>
    <row r="66" spans="1:19" ht="12.75">
      <c r="A66" s="168"/>
      <c r="B66" s="127">
        <v>2010</v>
      </c>
      <c r="C66" s="130">
        <v>39</v>
      </c>
      <c r="D66" s="149">
        <v>146</v>
      </c>
      <c r="E66" s="130">
        <v>87</v>
      </c>
      <c r="F66" s="172">
        <v>59</v>
      </c>
      <c r="G66" s="130">
        <v>217</v>
      </c>
      <c r="H66" s="149">
        <v>5</v>
      </c>
      <c r="I66" s="130">
        <v>33</v>
      </c>
      <c r="J66" s="149">
        <v>66</v>
      </c>
      <c r="K66" s="130">
        <v>87</v>
      </c>
      <c r="L66" s="149">
        <v>221</v>
      </c>
      <c r="M66" s="130">
        <v>192</v>
      </c>
      <c r="N66" s="160"/>
      <c r="O66" s="130"/>
      <c r="P66" s="130"/>
      <c r="Q66" s="130"/>
      <c r="R66" s="149"/>
      <c r="S66" s="130">
        <f>C66+D66+E66+F66+G66+H66+I66+J66+K66+L66+M66+N66</f>
        <v>1152</v>
      </c>
    </row>
    <row r="67" spans="1:19" ht="12.75">
      <c r="A67" s="165" t="s">
        <v>91</v>
      </c>
      <c r="B67" s="127">
        <v>2009</v>
      </c>
      <c r="C67" s="130">
        <v>82</v>
      </c>
      <c r="D67" s="149">
        <v>145</v>
      </c>
      <c r="E67" s="130">
        <v>93</v>
      </c>
      <c r="F67" s="149">
        <v>65</v>
      </c>
      <c r="G67" s="130">
        <v>217</v>
      </c>
      <c r="H67" s="149">
        <v>9</v>
      </c>
      <c r="I67" s="130">
        <v>53</v>
      </c>
      <c r="J67" s="149">
        <v>49</v>
      </c>
      <c r="K67" s="130">
        <v>90</v>
      </c>
      <c r="L67" s="149">
        <v>201</v>
      </c>
      <c r="M67" s="130">
        <v>202</v>
      </c>
      <c r="N67" s="160"/>
      <c r="O67" s="130"/>
      <c r="P67" s="130"/>
      <c r="Q67" s="130"/>
      <c r="R67" s="149"/>
      <c r="S67" s="130">
        <f>C67+D67+E67+F67+G67+H67+I67+J67+K67+L67+M67+N67</f>
        <v>1206</v>
      </c>
    </row>
    <row r="68" spans="1:19" ht="12.75">
      <c r="A68" s="165" t="s">
        <v>92</v>
      </c>
      <c r="B68" s="132" t="s">
        <v>80</v>
      </c>
      <c r="C68" s="130">
        <f aca="true" t="shared" si="26" ref="C68:M68">C66-C67</f>
        <v>-43</v>
      </c>
      <c r="D68" s="149">
        <f t="shared" si="26"/>
        <v>1</v>
      </c>
      <c r="E68" s="130">
        <f t="shared" si="26"/>
        <v>-6</v>
      </c>
      <c r="F68" s="149">
        <f t="shared" si="26"/>
        <v>-6</v>
      </c>
      <c r="G68" s="130">
        <f t="shared" si="26"/>
        <v>0</v>
      </c>
      <c r="H68" s="149">
        <f t="shared" si="26"/>
        <v>-4</v>
      </c>
      <c r="I68" s="130">
        <f t="shared" si="26"/>
        <v>-20</v>
      </c>
      <c r="J68" s="149">
        <f t="shared" si="26"/>
        <v>17</v>
      </c>
      <c r="K68" s="130">
        <f t="shared" si="26"/>
        <v>-3</v>
      </c>
      <c r="L68" s="149">
        <f t="shared" si="26"/>
        <v>20</v>
      </c>
      <c r="M68" s="130">
        <f t="shared" si="26"/>
        <v>-10</v>
      </c>
      <c r="N68" s="160"/>
      <c r="O68" s="130"/>
      <c r="P68" s="130"/>
      <c r="Q68" s="130"/>
      <c r="R68" s="149"/>
      <c r="S68" s="130">
        <f>S66-S67</f>
        <v>-54</v>
      </c>
    </row>
    <row r="69" spans="1:19" ht="13.5" thickBot="1">
      <c r="A69" s="166"/>
      <c r="B69" s="134" t="s">
        <v>10</v>
      </c>
      <c r="C69" s="137">
        <f aca="true" t="shared" si="27" ref="C69:M69">C68/C67</f>
        <v>-0.524390243902439</v>
      </c>
      <c r="D69" s="163">
        <f t="shared" si="27"/>
        <v>0.006896551724137931</v>
      </c>
      <c r="E69" s="137">
        <f t="shared" si="27"/>
        <v>-0.06451612903225806</v>
      </c>
      <c r="F69" s="163">
        <f t="shared" si="27"/>
        <v>-0.09230769230769231</v>
      </c>
      <c r="G69" s="137">
        <f t="shared" si="27"/>
        <v>0</v>
      </c>
      <c r="H69" s="163">
        <f t="shared" si="27"/>
        <v>-0.4444444444444444</v>
      </c>
      <c r="I69" s="137">
        <f t="shared" si="27"/>
        <v>-0.37735849056603776</v>
      </c>
      <c r="J69" s="163">
        <f t="shared" si="27"/>
        <v>0.3469387755102041</v>
      </c>
      <c r="K69" s="137">
        <f t="shared" si="27"/>
        <v>-0.03333333333333333</v>
      </c>
      <c r="L69" s="163">
        <f t="shared" si="27"/>
        <v>0.09950248756218906</v>
      </c>
      <c r="M69" s="137">
        <f t="shared" si="27"/>
        <v>-0.04950495049504951</v>
      </c>
      <c r="N69" s="164"/>
      <c r="O69" s="137"/>
      <c r="P69" s="137"/>
      <c r="Q69" s="137"/>
      <c r="R69" s="163"/>
      <c r="S69" s="137">
        <f>S68/S67</f>
        <v>-0.04477611940298507</v>
      </c>
    </row>
    <row r="70" spans="1:19" ht="13.5" thickBot="1">
      <c r="A70" s="174" t="s">
        <v>104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75"/>
      <c r="O70" s="146"/>
      <c r="P70" s="146"/>
      <c r="Q70" s="146"/>
      <c r="R70" s="146"/>
      <c r="S70" s="146"/>
    </row>
    <row r="71" spans="1:19" ht="23.25" thickBot="1">
      <c r="A71" s="150"/>
      <c r="B71" s="151"/>
      <c r="C71" s="152" t="s">
        <v>21</v>
      </c>
      <c r="D71" s="154" t="s">
        <v>105</v>
      </c>
      <c r="E71" s="152" t="s">
        <v>106</v>
      </c>
      <c r="F71" s="152" t="s">
        <v>107</v>
      </c>
      <c r="G71" s="153" t="s">
        <v>108</v>
      </c>
      <c r="H71" s="152" t="s">
        <v>109</v>
      </c>
      <c r="I71" s="153" t="s">
        <v>110</v>
      </c>
      <c r="J71" s="152" t="s">
        <v>111</v>
      </c>
      <c r="K71" s="152" t="s">
        <v>112</v>
      </c>
      <c r="L71" s="176" t="s">
        <v>113</v>
      </c>
      <c r="M71" s="152"/>
      <c r="N71" s="177"/>
      <c r="O71" s="157"/>
      <c r="P71" s="157"/>
      <c r="Q71" s="157"/>
      <c r="R71" s="158"/>
      <c r="S71" s="157" t="s">
        <v>79</v>
      </c>
    </row>
    <row r="72" spans="1:19" ht="12.75">
      <c r="A72" s="159"/>
      <c r="B72" s="127">
        <v>2010</v>
      </c>
      <c r="C72" s="130">
        <f aca="true" t="shared" si="28" ref="C72:L73">C76+C80+C84+C88+C92+C96+C100</f>
        <v>651</v>
      </c>
      <c r="D72" s="130">
        <f t="shared" si="28"/>
        <v>208</v>
      </c>
      <c r="E72" s="130">
        <f t="shared" si="28"/>
        <v>260</v>
      </c>
      <c r="F72" s="130">
        <f t="shared" si="28"/>
        <v>154</v>
      </c>
      <c r="G72" s="160">
        <f t="shared" si="28"/>
        <v>183</v>
      </c>
      <c r="H72" s="130">
        <f t="shared" si="28"/>
        <v>123</v>
      </c>
      <c r="I72" s="130">
        <f t="shared" si="28"/>
        <v>360</v>
      </c>
      <c r="J72" s="130">
        <f t="shared" si="28"/>
        <v>423</v>
      </c>
      <c r="K72" s="130">
        <f t="shared" si="28"/>
        <v>213</v>
      </c>
      <c r="L72" s="160">
        <f t="shared" si="28"/>
        <v>130</v>
      </c>
      <c r="M72" s="130"/>
      <c r="N72" s="130"/>
      <c r="O72" s="130"/>
      <c r="P72" s="130"/>
      <c r="Q72" s="130"/>
      <c r="R72" s="160"/>
      <c r="S72" s="130">
        <f>S76+S80+S84+S88+S92+S96+S100</f>
        <v>2705</v>
      </c>
    </row>
    <row r="73" spans="1:19" ht="12.75">
      <c r="A73" s="178" t="s">
        <v>1</v>
      </c>
      <c r="B73" s="127">
        <v>2009</v>
      </c>
      <c r="C73" s="130">
        <f t="shared" si="28"/>
        <v>490</v>
      </c>
      <c r="D73" s="130">
        <f t="shared" si="28"/>
        <v>201</v>
      </c>
      <c r="E73" s="130">
        <f t="shared" si="28"/>
        <v>217</v>
      </c>
      <c r="F73" s="130">
        <f t="shared" si="28"/>
        <v>217</v>
      </c>
      <c r="G73" s="160">
        <f t="shared" si="28"/>
        <v>216</v>
      </c>
      <c r="H73" s="130">
        <f t="shared" si="28"/>
        <v>107</v>
      </c>
      <c r="I73" s="130">
        <f t="shared" si="28"/>
        <v>291</v>
      </c>
      <c r="J73" s="130">
        <f t="shared" si="28"/>
        <v>440</v>
      </c>
      <c r="K73" s="130">
        <f t="shared" si="28"/>
        <v>230</v>
      </c>
      <c r="L73" s="160">
        <f t="shared" si="28"/>
        <v>156</v>
      </c>
      <c r="M73" s="130"/>
      <c r="N73" s="130"/>
      <c r="O73" s="130"/>
      <c r="P73" s="130"/>
      <c r="Q73" s="130"/>
      <c r="R73" s="160"/>
      <c r="S73" s="130">
        <f>S77+S81+S85+S89+S93+S97+S101</f>
        <v>2565</v>
      </c>
    </row>
    <row r="74" spans="1:19" ht="12.75">
      <c r="A74" s="159"/>
      <c r="B74" s="132" t="s">
        <v>80</v>
      </c>
      <c r="C74" s="130">
        <f aca="true" t="shared" si="29" ref="C74:L74">C72-C73</f>
        <v>161</v>
      </c>
      <c r="D74" s="149">
        <f t="shared" si="29"/>
        <v>7</v>
      </c>
      <c r="E74" s="130">
        <f t="shared" si="29"/>
        <v>43</v>
      </c>
      <c r="F74" s="130">
        <f t="shared" si="29"/>
        <v>-63</v>
      </c>
      <c r="G74" s="149">
        <f t="shared" si="29"/>
        <v>-33</v>
      </c>
      <c r="H74" s="130">
        <f t="shared" si="29"/>
        <v>16</v>
      </c>
      <c r="I74" s="149">
        <f t="shared" si="29"/>
        <v>69</v>
      </c>
      <c r="J74" s="130">
        <f t="shared" si="29"/>
        <v>-17</v>
      </c>
      <c r="K74" s="130">
        <f t="shared" si="29"/>
        <v>-17</v>
      </c>
      <c r="L74" s="149">
        <f t="shared" si="29"/>
        <v>-26</v>
      </c>
      <c r="M74" s="130"/>
      <c r="N74" s="160"/>
      <c r="O74" s="130"/>
      <c r="P74" s="130"/>
      <c r="Q74" s="130"/>
      <c r="R74" s="149"/>
      <c r="S74" s="130">
        <f>S72-S73</f>
        <v>140</v>
      </c>
    </row>
    <row r="75" spans="1:19" ht="13.5" thickBot="1">
      <c r="A75" s="162"/>
      <c r="B75" s="134" t="s">
        <v>10</v>
      </c>
      <c r="C75" s="137">
        <f aca="true" t="shared" si="30" ref="C75:L75">C74/C73</f>
        <v>0.32857142857142857</v>
      </c>
      <c r="D75" s="163">
        <f t="shared" si="30"/>
        <v>0.03482587064676617</v>
      </c>
      <c r="E75" s="137">
        <f t="shared" si="30"/>
        <v>0.19815668202764977</v>
      </c>
      <c r="F75" s="137">
        <f t="shared" si="30"/>
        <v>-0.2903225806451613</v>
      </c>
      <c r="G75" s="163">
        <f t="shared" si="30"/>
        <v>-0.1527777777777778</v>
      </c>
      <c r="H75" s="137">
        <f t="shared" si="30"/>
        <v>0.14953271028037382</v>
      </c>
      <c r="I75" s="163">
        <f t="shared" si="30"/>
        <v>0.23711340206185566</v>
      </c>
      <c r="J75" s="137">
        <f t="shared" si="30"/>
        <v>-0.038636363636363635</v>
      </c>
      <c r="K75" s="137">
        <f t="shared" si="30"/>
        <v>-0.07391304347826087</v>
      </c>
      <c r="L75" s="163">
        <f t="shared" si="30"/>
        <v>-0.16666666666666666</v>
      </c>
      <c r="M75" s="137"/>
      <c r="N75" s="164"/>
      <c r="O75" s="137"/>
      <c r="P75" s="137"/>
      <c r="Q75" s="137"/>
      <c r="R75" s="163"/>
      <c r="S75" s="137">
        <f>S74/S73</f>
        <v>0.05458089668615984</v>
      </c>
    </row>
    <row r="76" spans="1:19" ht="12.75">
      <c r="A76" s="159"/>
      <c r="B76" s="127">
        <v>2010</v>
      </c>
      <c r="C76" s="130">
        <v>10</v>
      </c>
      <c r="D76" s="149">
        <v>3</v>
      </c>
      <c r="E76" s="130">
        <v>4</v>
      </c>
      <c r="F76" s="130">
        <v>4</v>
      </c>
      <c r="G76" s="172">
        <v>1</v>
      </c>
      <c r="H76" s="130">
        <v>2</v>
      </c>
      <c r="I76" s="149">
        <v>0</v>
      </c>
      <c r="J76" s="130">
        <v>5</v>
      </c>
      <c r="K76" s="130">
        <v>5</v>
      </c>
      <c r="L76" s="149">
        <v>2</v>
      </c>
      <c r="M76" s="130"/>
      <c r="N76" s="160"/>
      <c r="O76" s="130"/>
      <c r="P76" s="130"/>
      <c r="Q76" s="130"/>
      <c r="R76" s="149"/>
      <c r="S76" s="130">
        <f>C76+D76+E76+F76+G76+H76+I76+J76+K76+L76</f>
        <v>36</v>
      </c>
    </row>
    <row r="77" spans="1:19" ht="12.75">
      <c r="A77" s="165" t="s">
        <v>81</v>
      </c>
      <c r="B77" s="127">
        <v>2009</v>
      </c>
      <c r="C77" s="130">
        <v>5</v>
      </c>
      <c r="D77" s="149">
        <v>2</v>
      </c>
      <c r="E77" s="130">
        <v>5</v>
      </c>
      <c r="F77" s="130">
        <v>1</v>
      </c>
      <c r="G77" s="149">
        <v>3</v>
      </c>
      <c r="H77" s="130">
        <v>0</v>
      </c>
      <c r="I77" s="149">
        <v>1</v>
      </c>
      <c r="J77" s="130">
        <v>8</v>
      </c>
      <c r="K77" s="130">
        <v>2</v>
      </c>
      <c r="L77" s="149">
        <v>2</v>
      </c>
      <c r="M77" s="130"/>
      <c r="N77" s="160"/>
      <c r="O77" s="130"/>
      <c r="P77" s="130"/>
      <c r="Q77" s="130"/>
      <c r="R77" s="149"/>
      <c r="S77" s="130">
        <f>C77+D77+E77+F77+G77+H77+I77+J77+K77+L77</f>
        <v>29</v>
      </c>
    </row>
    <row r="78" spans="1:19" ht="12.75">
      <c r="A78" s="165" t="s">
        <v>82</v>
      </c>
      <c r="B78" s="132" t="s">
        <v>80</v>
      </c>
      <c r="C78" s="130">
        <f aca="true" t="shared" si="31" ref="C78:L78">C76-C77</f>
        <v>5</v>
      </c>
      <c r="D78" s="173">
        <f t="shared" si="31"/>
        <v>1</v>
      </c>
      <c r="E78" s="149">
        <f t="shared" si="31"/>
        <v>-1</v>
      </c>
      <c r="F78" s="130">
        <f t="shared" si="31"/>
        <v>3</v>
      </c>
      <c r="G78" s="149">
        <f t="shared" si="31"/>
        <v>-2</v>
      </c>
      <c r="H78" s="130">
        <f t="shared" si="31"/>
        <v>2</v>
      </c>
      <c r="I78" s="149">
        <f t="shared" si="31"/>
        <v>-1</v>
      </c>
      <c r="J78" s="130">
        <f t="shared" si="31"/>
        <v>-3</v>
      </c>
      <c r="K78" s="130">
        <f t="shared" si="31"/>
        <v>3</v>
      </c>
      <c r="L78" s="149">
        <f t="shared" si="31"/>
        <v>0</v>
      </c>
      <c r="M78" s="130"/>
      <c r="N78" s="160"/>
      <c r="O78" s="130"/>
      <c r="P78" s="130"/>
      <c r="Q78" s="130"/>
      <c r="R78" s="149"/>
      <c r="S78" s="130">
        <f>S76-S77</f>
        <v>7</v>
      </c>
    </row>
    <row r="79" spans="1:19" ht="13.5" thickBot="1">
      <c r="A79" s="166"/>
      <c r="B79" s="134" t="s">
        <v>10</v>
      </c>
      <c r="C79" s="137">
        <f>C78/C77</f>
        <v>1</v>
      </c>
      <c r="D79" s="137">
        <f>D78/D77</f>
        <v>0.5</v>
      </c>
      <c r="E79" s="137">
        <f>E78/E77</f>
        <v>-0.2</v>
      </c>
      <c r="F79" s="137">
        <f>F78/F77</f>
        <v>3</v>
      </c>
      <c r="G79" s="137">
        <f aca="true" t="shared" si="32" ref="G79:L79">G78/G77</f>
        <v>-0.6666666666666666</v>
      </c>
      <c r="H79" s="137">
        <v>0</v>
      </c>
      <c r="I79" s="137">
        <f t="shared" si="32"/>
        <v>-1</v>
      </c>
      <c r="J79" s="163">
        <f t="shared" si="32"/>
        <v>-0.375</v>
      </c>
      <c r="K79" s="137">
        <f t="shared" si="32"/>
        <v>1.5</v>
      </c>
      <c r="L79" s="137">
        <f t="shared" si="32"/>
        <v>0</v>
      </c>
      <c r="M79" s="137"/>
      <c r="N79" s="164"/>
      <c r="O79" s="137"/>
      <c r="P79" s="137"/>
      <c r="Q79" s="137"/>
      <c r="R79" s="163"/>
      <c r="S79" s="137">
        <f>S78/S77</f>
        <v>0.2413793103448276</v>
      </c>
    </row>
    <row r="80" spans="1:19" ht="12.75">
      <c r="A80" s="168"/>
      <c r="B80" s="127">
        <v>2010</v>
      </c>
      <c r="C80" s="130">
        <v>0</v>
      </c>
      <c r="D80" s="149">
        <v>0</v>
      </c>
      <c r="E80" s="130">
        <v>0</v>
      </c>
      <c r="F80" s="130">
        <v>0</v>
      </c>
      <c r="G80" s="149">
        <v>0</v>
      </c>
      <c r="H80" s="130">
        <v>0</v>
      </c>
      <c r="I80" s="149">
        <v>0</v>
      </c>
      <c r="J80" s="130">
        <v>0</v>
      </c>
      <c r="K80" s="130">
        <v>0</v>
      </c>
      <c r="L80" s="149">
        <v>0</v>
      </c>
      <c r="M80" s="130"/>
      <c r="N80" s="160"/>
      <c r="O80" s="130"/>
      <c r="P80" s="130"/>
      <c r="Q80" s="130"/>
      <c r="R80" s="149"/>
      <c r="S80" s="130">
        <f>C80+D80+E80+F80+G80+H80+I80+J80+K80+L80</f>
        <v>0</v>
      </c>
    </row>
    <row r="81" spans="1:19" ht="12.75">
      <c r="A81" s="165" t="s">
        <v>83</v>
      </c>
      <c r="B81" s="127">
        <v>2009</v>
      </c>
      <c r="C81" s="130">
        <v>1</v>
      </c>
      <c r="D81" s="149">
        <v>0</v>
      </c>
      <c r="E81" s="130">
        <v>0</v>
      </c>
      <c r="F81" s="130">
        <v>0</v>
      </c>
      <c r="G81" s="149">
        <v>0</v>
      </c>
      <c r="H81" s="130">
        <v>0</v>
      </c>
      <c r="I81" s="149">
        <v>0</v>
      </c>
      <c r="J81" s="130">
        <v>1</v>
      </c>
      <c r="K81" s="130">
        <v>0</v>
      </c>
      <c r="L81" s="149">
        <v>0</v>
      </c>
      <c r="M81" s="130"/>
      <c r="N81" s="160"/>
      <c r="O81" s="130"/>
      <c r="P81" s="130"/>
      <c r="Q81" s="130"/>
      <c r="R81" s="149"/>
      <c r="S81" s="130">
        <f>C81+D81+E81+F81+G81+H81+I81+J81+K81+L81</f>
        <v>2</v>
      </c>
    </row>
    <row r="82" spans="1:19" ht="12.75">
      <c r="A82" s="165" t="s">
        <v>84</v>
      </c>
      <c r="B82" s="132" t="s">
        <v>80</v>
      </c>
      <c r="C82" s="130">
        <f aca="true" t="shared" si="33" ref="C82:L82">C80-C81</f>
        <v>-1</v>
      </c>
      <c r="D82" s="149">
        <f t="shared" si="33"/>
        <v>0</v>
      </c>
      <c r="E82" s="130">
        <f t="shared" si="33"/>
        <v>0</v>
      </c>
      <c r="F82" s="130">
        <f t="shared" si="33"/>
        <v>0</v>
      </c>
      <c r="G82" s="149">
        <f t="shared" si="33"/>
        <v>0</v>
      </c>
      <c r="H82" s="130">
        <f t="shared" si="33"/>
        <v>0</v>
      </c>
      <c r="I82" s="149">
        <f t="shared" si="33"/>
        <v>0</v>
      </c>
      <c r="J82" s="130">
        <f t="shared" si="33"/>
        <v>-1</v>
      </c>
      <c r="K82" s="159">
        <f t="shared" si="33"/>
        <v>0</v>
      </c>
      <c r="L82" s="149">
        <f t="shared" si="33"/>
        <v>0</v>
      </c>
      <c r="M82" s="130"/>
      <c r="N82" s="160"/>
      <c r="O82" s="130"/>
      <c r="P82" s="130"/>
      <c r="Q82" s="130"/>
      <c r="R82" s="149"/>
      <c r="S82" s="159">
        <f>S80-S81</f>
        <v>-2</v>
      </c>
    </row>
    <row r="83" spans="1:19" ht="13.5" thickBot="1">
      <c r="A83" s="166"/>
      <c r="B83" s="134" t="s">
        <v>10</v>
      </c>
      <c r="C83" s="137">
        <f>C82/C81</f>
        <v>-1</v>
      </c>
      <c r="D83" s="137">
        <v>0</v>
      </c>
      <c r="E83" s="137">
        <v>0</v>
      </c>
      <c r="F83" s="137">
        <v>0</v>
      </c>
      <c r="G83" s="163">
        <v>0</v>
      </c>
      <c r="H83" s="137">
        <v>0</v>
      </c>
      <c r="I83" s="137">
        <v>0</v>
      </c>
      <c r="J83" s="137">
        <f>J82/J81</f>
        <v>-1</v>
      </c>
      <c r="K83" s="137">
        <v>0</v>
      </c>
      <c r="L83" s="163">
        <v>0</v>
      </c>
      <c r="M83" s="137"/>
      <c r="N83" s="164"/>
      <c r="O83" s="137"/>
      <c r="P83" s="137"/>
      <c r="Q83" s="137"/>
      <c r="R83" s="163"/>
      <c r="S83" s="137">
        <f>S82/S81</f>
        <v>-1</v>
      </c>
    </row>
    <row r="84" spans="1:19" ht="12.75">
      <c r="A84" s="168"/>
      <c r="B84" s="127">
        <v>2010</v>
      </c>
      <c r="C84" s="130">
        <v>62</v>
      </c>
      <c r="D84" s="149">
        <v>14</v>
      </c>
      <c r="E84" s="130">
        <v>26</v>
      </c>
      <c r="F84" s="130">
        <v>11</v>
      </c>
      <c r="G84" s="149">
        <v>9</v>
      </c>
      <c r="H84" s="130">
        <v>7</v>
      </c>
      <c r="I84" s="149">
        <v>28</v>
      </c>
      <c r="J84" s="130">
        <v>45</v>
      </c>
      <c r="K84" s="130">
        <v>11</v>
      </c>
      <c r="L84" s="149">
        <v>8</v>
      </c>
      <c r="M84" s="130"/>
      <c r="N84" s="160"/>
      <c r="O84" s="130"/>
      <c r="P84" s="130"/>
      <c r="Q84" s="130"/>
      <c r="R84" s="149"/>
      <c r="S84" s="130">
        <f>C84+D84+E84+F84+G84+H84+I84+J84+K84+L84</f>
        <v>221</v>
      </c>
    </row>
    <row r="85" spans="1:19" ht="12.75">
      <c r="A85" s="165" t="s">
        <v>85</v>
      </c>
      <c r="B85" s="127">
        <v>2009</v>
      </c>
      <c r="C85" s="130">
        <v>31</v>
      </c>
      <c r="D85" s="149">
        <v>34</v>
      </c>
      <c r="E85" s="130">
        <v>20</v>
      </c>
      <c r="F85" s="130">
        <v>11</v>
      </c>
      <c r="G85" s="149">
        <v>10</v>
      </c>
      <c r="H85" s="130">
        <v>3</v>
      </c>
      <c r="I85" s="149">
        <v>28</v>
      </c>
      <c r="J85" s="130">
        <v>69</v>
      </c>
      <c r="K85" s="130">
        <v>28</v>
      </c>
      <c r="L85" s="160">
        <v>9</v>
      </c>
      <c r="M85" s="130"/>
      <c r="N85" s="160"/>
      <c r="O85" s="130"/>
      <c r="P85" s="130"/>
      <c r="Q85" s="130"/>
      <c r="R85" s="149"/>
      <c r="S85" s="130">
        <f>C85+D85+E85+F85+G85+H85+I85+J85+K85+L85</f>
        <v>243</v>
      </c>
    </row>
    <row r="86" spans="1:19" ht="12.75">
      <c r="A86" s="168"/>
      <c r="B86" s="132" t="s">
        <v>80</v>
      </c>
      <c r="C86" s="130">
        <f aca="true" t="shared" si="34" ref="C86:L86">C84-C85</f>
        <v>31</v>
      </c>
      <c r="D86" s="149">
        <f t="shared" si="34"/>
        <v>-20</v>
      </c>
      <c r="E86" s="130">
        <f t="shared" si="34"/>
        <v>6</v>
      </c>
      <c r="F86" s="130">
        <f t="shared" si="34"/>
        <v>0</v>
      </c>
      <c r="G86" s="149">
        <f t="shared" si="34"/>
        <v>-1</v>
      </c>
      <c r="H86" s="130">
        <f t="shared" si="34"/>
        <v>4</v>
      </c>
      <c r="I86" s="149">
        <f t="shared" si="34"/>
        <v>0</v>
      </c>
      <c r="J86" s="130">
        <f t="shared" si="34"/>
        <v>-24</v>
      </c>
      <c r="K86" s="130">
        <f t="shared" si="34"/>
        <v>-17</v>
      </c>
      <c r="L86" s="160">
        <f t="shared" si="34"/>
        <v>-1</v>
      </c>
      <c r="M86" s="130"/>
      <c r="N86" s="160" t="s">
        <v>16</v>
      </c>
      <c r="O86" s="130"/>
      <c r="P86" s="130"/>
      <c r="Q86" s="130"/>
      <c r="R86" s="149"/>
      <c r="S86" s="130">
        <f>S84-S85</f>
        <v>-22</v>
      </c>
    </row>
    <row r="87" spans="1:19" ht="13.5" thickBot="1">
      <c r="A87" s="166"/>
      <c r="B87" s="134" t="s">
        <v>10</v>
      </c>
      <c r="C87" s="137">
        <f aca="true" t="shared" si="35" ref="C87:J87">C86/C85</f>
        <v>1</v>
      </c>
      <c r="D87" s="167">
        <f t="shared" si="35"/>
        <v>-0.5882352941176471</v>
      </c>
      <c r="E87" s="163">
        <f t="shared" si="35"/>
        <v>0.3</v>
      </c>
      <c r="F87" s="167">
        <f t="shared" si="35"/>
        <v>0</v>
      </c>
      <c r="G87" s="163">
        <f t="shared" si="35"/>
        <v>-0.1</v>
      </c>
      <c r="H87" s="167">
        <f t="shared" si="35"/>
        <v>1.3333333333333333</v>
      </c>
      <c r="I87" s="163">
        <f t="shared" si="35"/>
        <v>0</v>
      </c>
      <c r="J87" s="137">
        <f t="shared" si="35"/>
        <v>-0.34782608695652173</v>
      </c>
      <c r="K87" s="137">
        <f>K86/K85</f>
        <v>-0.6071428571428571</v>
      </c>
      <c r="L87" s="137">
        <f>L86/L85</f>
        <v>-0.1111111111111111</v>
      </c>
      <c r="M87" s="137"/>
      <c r="N87" s="164"/>
      <c r="O87" s="137"/>
      <c r="P87" s="137"/>
      <c r="Q87" s="137"/>
      <c r="R87" s="163"/>
      <c r="S87" s="137">
        <f>S86/S85</f>
        <v>-0.09053497942386832</v>
      </c>
    </row>
    <row r="88" spans="1:19" ht="12.75">
      <c r="A88" s="168"/>
      <c r="B88" s="127">
        <v>2010</v>
      </c>
      <c r="C88" s="130">
        <v>20</v>
      </c>
      <c r="D88" s="149">
        <v>8</v>
      </c>
      <c r="E88" s="130">
        <v>3</v>
      </c>
      <c r="F88" s="130">
        <v>4</v>
      </c>
      <c r="G88" s="149">
        <v>8</v>
      </c>
      <c r="H88" s="130">
        <v>4</v>
      </c>
      <c r="I88" s="149">
        <v>3</v>
      </c>
      <c r="J88" s="130">
        <v>11</v>
      </c>
      <c r="K88" s="130">
        <v>13</v>
      </c>
      <c r="L88" s="149">
        <v>5</v>
      </c>
      <c r="M88" s="130"/>
      <c r="N88" s="160"/>
      <c r="O88" s="130"/>
      <c r="P88" s="130"/>
      <c r="Q88" s="130"/>
      <c r="R88" s="149"/>
      <c r="S88" s="130">
        <f>C88+D88+E88+F88+G88+H88+I88+J88+K88+L88</f>
        <v>79</v>
      </c>
    </row>
    <row r="89" spans="1:19" ht="12.75">
      <c r="A89" s="165" t="s">
        <v>86</v>
      </c>
      <c r="B89" s="127">
        <v>2009</v>
      </c>
      <c r="C89" s="130">
        <v>17</v>
      </c>
      <c r="D89" s="149">
        <v>6</v>
      </c>
      <c r="E89" s="130">
        <v>18</v>
      </c>
      <c r="F89" s="130">
        <v>6</v>
      </c>
      <c r="G89" s="149">
        <v>9</v>
      </c>
      <c r="H89" s="130">
        <v>1</v>
      </c>
      <c r="I89" s="149">
        <v>7</v>
      </c>
      <c r="J89" s="130">
        <v>14</v>
      </c>
      <c r="K89" s="130">
        <v>13</v>
      </c>
      <c r="L89" s="149">
        <v>6</v>
      </c>
      <c r="M89" s="130"/>
      <c r="N89" s="160"/>
      <c r="O89" s="130"/>
      <c r="P89" s="130"/>
      <c r="Q89" s="130"/>
      <c r="R89" s="149"/>
      <c r="S89" s="130">
        <f>C89+D89+E89+F89+G89+H89+I89+J89+K89+L89</f>
        <v>97</v>
      </c>
    </row>
    <row r="90" spans="1:19" ht="12.75">
      <c r="A90" s="165" t="s">
        <v>87</v>
      </c>
      <c r="B90" s="132" t="s">
        <v>80</v>
      </c>
      <c r="C90" s="130">
        <f aca="true" t="shared" si="36" ref="C90:L90">C88-C89</f>
        <v>3</v>
      </c>
      <c r="D90" s="149">
        <f t="shared" si="36"/>
        <v>2</v>
      </c>
      <c r="E90" s="130">
        <f t="shared" si="36"/>
        <v>-15</v>
      </c>
      <c r="F90" s="130">
        <f t="shared" si="36"/>
        <v>-2</v>
      </c>
      <c r="G90" s="149">
        <f t="shared" si="36"/>
        <v>-1</v>
      </c>
      <c r="H90" s="130">
        <f t="shared" si="36"/>
        <v>3</v>
      </c>
      <c r="I90" s="149">
        <f t="shared" si="36"/>
        <v>-4</v>
      </c>
      <c r="J90" s="130">
        <f t="shared" si="36"/>
        <v>-3</v>
      </c>
      <c r="K90" s="130">
        <f t="shared" si="36"/>
        <v>0</v>
      </c>
      <c r="L90" s="149">
        <f t="shared" si="36"/>
        <v>-1</v>
      </c>
      <c r="M90" s="130"/>
      <c r="N90" s="160"/>
      <c r="O90" s="130"/>
      <c r="P90" s="130"/>
      <c r="Q90" s="130"/>
      <c r="R90" s="149"/>
      <c r="S90" s="130">
        <f>S88-S89</f>
        <v>-18</v>
      </c>
    </row>
    <row r="91" spans="1:19" ht="13.5" thickBot="1">
      <c r="A91" s="166"/>
      <c r="B91" s="134" t="s">
        <v>10</v>
      </c>
      <c r="C91" s="137">
        <f aca="true" t="shared" si="37" ref="C91:L91">C90/C89</f>
        <v>0.17647058823529413</v>
      </c>
      <c r="D91" s="137">
        <f t="shared" si="37"/>
        <v>0.3333333333333333</v>
      </c>
      <c r="E91" s="137">
        <f t="shared" si="37"/>
        <v>-0.8333333333333334</v>
      </c>
      <c r="F91" s="137">
        <f t="shared" si="37"/>
        <v>-0.3333333333333333</v>
      </c>
      <c r="G91" s="137">
        <f t="shared" si="37"/>
        <v>-0.1111111111111111</v>
      </c>
      <c r="H91" s="137">
        <f t="shared" si="37"/>
        <v>3</v>
      </c>
      <c r="I91" s="137">
        <f t="shared" si="37"/>
        <v>-0.5714285714285714</v>
      </c>
      <c r="J91" s="137">
        <f t="shared" si="37"/>
        <v>-0.21428571428571427</v>
      </c>
      <c r="K91" s="137">
        <f t="shared" si="37"/>
        <v>0</v>
      </c>
      <c r="L91" s="137">
        <f t="shared" si="37"/>
        <v>-0.16666666666666666</v>
      </c>
      <c r="M91" s="137"/>
      <c r="N91" s="164"/>
      <c r="O91" s="137"/>
      <c r="P91" s="137"/>
      <c r="Q91" s="137"/>
      <c r="R91" s="163"/>
      <c r="S91" s="137">
        <f>S90/S89</f>
        <v>-0.18556701030927836</v>
      </c>
    </row>
    <row r="92" spans="1:19" ht="12.75">
      <c r="A92" s="168"/>
      <c r="B92" s="127">
        <v>2010</v>
      </c>
      <c r="C92" s="130">
        <v>188</v>
      </c>
      <c r="D92" s="149">
        <v>117</v>
      </c>
      <c r="E92" s="130">
        <v>88</v>
      </c>
      <c r="F92" s="130">
        <v>75</v>
      </c>
      <c r="G92" s="149">
        <v>74</v>
      </c>
      <c r="H92" s="130">
        <v>63</v>
      </c>
      <c r="I92" s="149">
        <v>122</v>
      </c>
      <c r="J92" s="130">
        <v>104</v>
      </c>
      <c r="K92" s="130">
        <v>115</v>
      </c>
      <c r="L92" s="149">
        <v>45</v>
      </c>
      <c r="M92" s="130" t="s">
        <v>16</v>
      </c>
      <c r="N92" s="160"/>
      <c r="O92" s="130"/>
      <c r="P92" s="130"/>
      <c r="Q92" s="130"/>
      <c r="R92" s="149"/>
      <c r="S92" s="130">
        <f>C92+D92+E92+F92+G92+H92+I92+J92+K92+L92</f>
        <v>991</v>
      </c>
    </row>
    <row r="93" spans="1:19" ht="12.75">
      <c r="A93" s="171" t="s">
        <v>88</v>
      </c>
      <c r="B93" s="127">
        <v>2009</v>
      </c>
      <c r="C93" s="130">
        <v>162</v>
      </c>
      <c r="D93" s="149">
        <v>94</v>
      </c>
      <c r="E93" s="130">
        <v>68</v>
      </c>
      <c r="F93" s="130">
        <v>146</v>
      </c>
      <c r="G93" s="149">
        <v>95</v>
      </c>
      <c r="H93" s="130">
        <v>63</v>
      </c>
      <c r="I93" s="149">
        <v>110</v>
      </c>
      <c r="J93" s="130">
        <v>134</v>
      </c>
      <c r="K93" s="130">
        <v>102</v>
      </c>
      <c r="L93" s="149">
        <v>63</v>
      </c>
      <c r="M93" s="130" t="s">
        <v>16</v>
      </c>
      <c r="N93" s="160"/>
      <c r="O93" s="130"/>
      <c r="P93" s="130"/>
      <c r="Q93" s="130"/>
      <c r="R93" s="149"/>
      <c r="S93" s="130">
        <f>C93+D93+E93+F93+G93+H93+I93+J93+K93+L93</f>
        <v>1037</v>
      </c>
    </row>
    <row r="94" spans="1:19" ht="12.75">
      <c r="A94" s="168"/>
      <c r="B94" s="132" t="s">
        <v>80</v>
      </c>
      <c r="C94" s="130">
        <f aca="true" t="shared" si="38" ref="C94:L94">C92-C93</f>
        <v>26</v>
      </c>
      <c r="D94" s="149">
        <f t="shared" si="38"/>
        <v>23</v>
      </c>
      <c r="E94" s="130">
        <f t="shared" si="38"/>
        <v>20</v>
      </c>
      <c r="F94" s="130">
        <f t="shared" si="38"/>
        <v>-71</v>
      </c>
      <c r="G94" s="149">
        <f t="shared" si="38"/>
        <v>-21</v>
      </c>
      <c r="H94" s="130">
        <f t="shared" si="38"/>
        <v>0</v>
      </c>
      <c r="I94" s="149">
        <f t="shared" si="38"/>
        <v>12</v>
      </c>
      <c r="J94" s="130">
        <f t="shared" si="38"/>
        <v>-30</v>
      </c>
      <c r="K94" s="130">
        <f t="shared" si="38"/>
        <v>13</v>
      </c>
      <c r="L94" s="149">
        <f t="shared" si="38"/>
        <v>-18</v>
      </c>
      <c r="M94" s="130"/>
      <c r="N94" s="160"/>
      <c r="O94" s="130"/>
      <c r="P94" s="130"/>
      <c r="Q94" s="130"/>
      <c r="R94" s="149"/>
      <c r="S94" s="130">
        <f>S92-S93</f>
        <v>-46</v>
      </c>
    </row>
    <row r="95" spans="1:19" ht="13.5" thickBot="1">
      <c r="A95" s="166"/>
      <c r="B95" s="134" t="s">
        <v>10</v>
      </c>
      <c r="C95" s="137">
        <f aca="true" t="shared" si="39" ref="C95:L95">C94/C93</f>
        <v>0.16049382716049382</v>
      </c>
      <c r="D95" s="163">
        <f t="shared" si="39"/>
        <v>0.24468085106382978</v>
      </c>
      <c r="E95" s="137">
        <f t="shared" si="39"/>
        <v>0.29411764705882354</v>
      </c>
      <c r="F95" s="137">
        <f t="shared" si="39"/>
        <v>-0.4863013698630137</v>
      </c>
      <c r="G95" s="163">
        <f t="shared" si="39"/>
        <v>-0.22105263157894736</v>
      </c>
      <c r="H95" s="137">
        <f t="shared" si="39"/>
        <v>0</v>
      </c>
      <c r="I95" s="163">
        <f t="shared" si="39"/>
        <v>0.10909090909090909</v>
      </c>
      <c r="J95" s="137">
        <f t="shared" si="39"/>
        <v>-0.22388059701492538</v>
      </c>
      <c r="K95" s="137">
        <f t="shared" si="39"/>
        <v>0.12745098039215685</v>
      </c>
      <c r="L95" s="163">
        <f t="shared" si="39"/>
        <v>-0.2857142857142857</v>
      </c>
      <c r="M95" s="137"/>
      <c r="N95" s="164"/>
      <c r="O95" s="137"/>
      <c r="P95" s="137"/>
      <c r="Q95" s="137"/>
      <c r="R95" s="163"/>
      <c r="S95" s="137">
        <f>S94/S93</f>
        <v>-0.044358727097396335</v>
      </c>
    </row>
    <row r="96" spans="1:19" ht="12.75">
      <c r="A96" s="168"/>
      <c r="B96" s="127">
        <v>2010</v>
      </c>
      <c r="C96" s="130">
        <v>249</v>
      </c>
      <c r="D96" s="149">
        <v>27</v>
      </c>
      <c r="E96" s="130">
        <v>76</v>
      </c>
      <c r="F96" s="130">
        <v>38</v>
      </c>
      <c r="G96" s="149">
        <v>76</v>
      </c>
      <c r="H96" s="130">
        <v>37</v>
      </c>
      <c r="I96" s="149">
        <v>117</v>
      </c>
      <c r="J96" s="130">
        <v>140</v>
      </c>
      <c r="K96" s="130">
        <v>44</v>
      </c>
      <c r="L96" s="149">
        <v>55</v>
      </c>
      <c r="M96" s="130"/>
      <c r="N96" s="160"/>
      <c r="O96" s="130"/>
      <c r="P96" s="130"/>
      <c r="Q96" s="130"/>
      <c r="R96" s="149"/>
      <c r="S96" s="130">
        <f>C96+D96+E96+F96+G96+H96+I96+J96+K96+L96</f>
        <v>859</v>
      </c>
    </row>
    <row r="97" spans="1:19" ht="12.75">
      <c r="A97" s="165" t="s">
        <v>89</v>
      </c>
      <c r="B97" s="127">
        <v>2009</v>
      </c>
      <c r="C97" s="130">
        <v>182</v>
      </c>
      <c r="D97" s="149">
        <v>23</v>
      </c>
      <c r="E97" s="130">
        <v>29</v>
      </c>
      <c r="F97" s="130">
        <v>30</v>
      </c>
      <c r="G97" s="149">
        <v>86</v>
      </c>
      <c r="H97" s="130">
        <v>32</v>
      </c>
      <c r="I97" s="149">
        <v>88</v>
      </c>
      <c r="J97" s="130">
        <v>93</v>
      </c>
      <c r="K97" s="130">
        <v>49</v>
      </c>
      <c r="L97" s="149">
        <v>68</v>
      </c>
      <c r="M97" s="130"/>
      <c r="N97" s="160"/>
      <c r="O97" s="130"/>
      <c r="P97" s="130"/>
      <c r="Q97" s="130"/>
      <c r="R97" s="149"/>
      <c r="S97" s="130">
        <f>C97+D97+E97+F97+G97+H97+I97+J97+K97+L97</f>
        <v>680</v>
      </c>
    </row>
    <row r="98" spans="1:19" ht="12.75">
      <c r="A98" s="165" t="s">
        <v>90</v>
      </c>
      <c r="B98" s="132" t="s">
        <v>80</v>
      </c>
      <c r="C98" s="130">
        <f aca="true" t="shared" si="40" ref="C98:L98">C96-C97</f>
        <v>67</v>
      </c>
      <c r="D98" s="149">
        <f t="shared" si="40"/>
        <v>4</v>
      </c>
      <c r="E98" s="130">
        <f t="shared" si="40"/>
        <v>47</v>
      </c>
      <c r="F98" s="130">
        <f t="shared" si="40"/>
        <v>8</v>
      </c>
      <c r="G98" s="149">
        <f t="shared" si="40"/>
        <v>-10</v>
      </c>
      <c r="H98" s="130">
        <f t="shared" si="40"/>
        <v>5</v>
      </c>
      <c r="I98" s="149">
        <f t="shared" si="40"/>
        <v>29</v>
      </c>
      <c r="J98" s="130">
        <f t="shared" si="40"/>
        <v>47</v>
      </c>
      <c r="K98" s="130">
        <f t="shared" si="40"/>
        <v>-5</v>
      </c>
      <c r="L98" s="149">
        <f t="shared" si="40"/>
        <v>-13</v>
      </c>
      <c r="M98" s="130"/>
      <c r="N98" s="160"/>
      <c r="O98" s="130"/>
      <c r="P98" s="130"/>
      <c r="Q98" s="130"/>
      <c r="R98" s="149"/>
      <c r="S98" s="130">
        <f>S96-S97</f>
        <v>179</v>
      </c>
    </row>
    <row r="99" spans="1:19" ht="13.5" thickBot="1">
      <c r="A99" s="166"/>
      <c r="B99" s="134" t="s">
        <v>10</v>
      </c>
      <c r="C99" s="137">
        <f aca="true" t="shared" si="41" ref="C99:L99">C98/C97</f>
        <v>0.36813186813186816</v>
      </c>
      <c r="D99" s="163">
        <f t="shared" si="41"/>
        <v>0.17391304347826086</v>
      </c>
      <c r="E99" s="137">
        <f t="shared" si="41"/>
        <v>1.6206896551724137</v>
      </c>
      <c r="F99" s="137">
        <f t="shared" si="41"/>
        <v>0.26666666666666666</v>
      </c>
      <c r="G99" s="163">
        <f t="shared" si="41"/>
        <v>-0.11627906976744186</v>
      </c>
      <c r="H99" s="137">
        <f t="shared" si="41"/>
        <v>0.15625</v>
      </c>
      <c r="I99" s="163">
        <f t="shared" si="41"/>
        <v>0.32954545454545453</v>
      </c>
      <c r="J99" s="137">
        <f t="shared" si="41"/>
        <v>0.5053763440860215</v>
      </c>
      <c r="K99" s="137">
        <f t="shared" si="41"/>
        <v>-0.10204081632653061</v>
      </c>
      <c r="L99" s="163">
        <f t="shared" si="41"/>
        <v>-0.19117647058823528</v>
      </c>
      <c r="M99" s="137"/>
      <c r="N99" s="164"/>
      <c r="O99" s="137"/>
      <c r="P99" s="137"/>
      <c r="Q99" s="137"/>
      <c r="R99" s="163"/>
      <c r="S99" s="137">
        <f>S98/S97</f>
        <v>0.26323529411764707</v>
      </c>
    </row>
    <row r="100" spans="1:19" ht="12.75">
      <c r="A100" s="168" t="s">
        <v>16</v>
      </c>
      <c r="B100" s="127">
        <v>2010</v>
      </c>
      <c r="C100" s="130">
        <v>122</v>
      </c>
      <c r="D100" s="149">
        <v>39</v>
      </c>
      <c r="E100" s="130">
        <v>63</v>
      </c>
      <c r="F100" s="130">
        <v>22</v>
      </c>
      <c r="G100" s="149">
        <v>15</v>
      </c>
      <c r="H100" s="130">
        <v>10</v>
      </c>
      <c r="I100" s="149">
        <v>90</v>
      </c>
      <c r="J100" s="130">
        <v>118</v>
      </c>
      <c r="K100" s="130">
        <v>25</v>
      </c>
      <c r="L100" s="149">
        <v>15</v>
      </c>
      <c r="M100" s="130"/>
      <c r="N100" s="160"/>
      <c r="O100" s="130"/>
      <c r="P100" s="130"/>
      <c r="Q100" s="130"/>
      <c r="R100" s="149"/>
      <c r="S100" s="130">
        <f>C100+D100+E100+F100+G100+H100+I100+J100+K100+L100</f>
        <v>519</v>
      </c>
    </row>
    <row r="101" spans="1:19" ht="12.75">
      <c r="A101" s="165" t="s">
        <v>91</v>
      </c>
      <c r="B101" s="127">
        <v>2009</v>
      </c>
      <c r="C101" s="130">
        <v>92</v>
      </c>
      <c r="D101" s="149">
        <v>42</v>
      </c>
      <c r="E101" s="130">
        <v>77</v>
      </c>
      <c r="F101" s="130">
        <v>23</v>
      </c>
      <c r="G101" s="149">
        <v>13</v>
      </c>
      <c r="H101" s="130">
        <v>8</v>
      </c>
      <c r="I101" s="149">
        <v>57</v>
      </c>
      <c r="J101" s="130">
        <v>121</v>
      </c>
      <c r="K101" s="130">
        <v>36</v>
      </c>
      <c r="L101" s="149">
        <v>8</v>
      </c>
      <c r="M101" s="130"/>
      <c r="N101" s="160"/>
      <c r="O101" s="130"/>
      <c r="P101" s="130"/>
      <c r="Q101" s="130"/>
      <c r="R101" s="149"/>
      <c r="S101" s="130">
        <f>C101+D101+E101+F101+G101+H101+I101+J101+K101+L101</f>
        <v>477</v>
      </c>
    </row>
    <row r="102" spans="1:19" ht="12.75">
      <c r="A102" s="165" t="s">
        <v>92</v>
      </c>
      <c r="B102" s="132" t="s">
        <v>80</v>
      </c>
      <c r="C102" s="130">
        <f aca="true" t="shared" si="42" ref="C102:L102">C100-C101</f>
        <v>30</v>
      </c>
      <c r="D102" s="149">
        <f t="shared" si="42"/>
        <v>-3</v>
      </c>
      <c r="E102" s="130">
        <f t="shared" si="42"/>
        <v>-14</v>
      </c>
      <c r="F102" s="130">
        <f t="shared" si="42"/>
        <v>-1</v>
      </c>
      <c r="G102" s="149">
        <f t="shared" si="42"/>
        <v>2</v>
      </c>
      <c r="H102" s="130">
        <f t="shared" si="42"/>
        <v>2</v>
      </c>
      <c r="I102" s="149">
        <f t="shared" si="42"/>
        <v>33</v>
      </c>
      <c r="J102" s="173">
        <f t="shared" si="42"/>
        <v>-3</v>
      </c>
      <c r="K102" s="130">
        <f t="shared" si="42"/>
        <v>-11</v>
      </c>
      <c r="L102" s="149">
        <f t="shared" si="42"/>
        <v>7</v>
      </c>
      <c r="M102" s="130"/>
      <c r="N102" s="160"/>
      <c r="O102" s="130"/>
      <c r="P102" s="130"/>
      <c r="Q102" s="130"/>
      <c r="R102" s="149"/>
      <c r="S102" s="130">
        <f>S100-S101</f>
        <v>42</v>
      </c>
    </row>
    <row r="103" spans="1:19" ht="13.5" thickBot="1">
      <c r="A103" s="166"/>
      <c r="B103" s="134" t="s">
        <v>10</v>
      </c>
      <c r="C103" s="137">
        <f aca="true" t="shared" si="43" ref="C103:L103">C102/C101</f>
        <v>0.32608695652173914</v>
      </c>
      <c r="D103" s="163">
        <f t="shared" si="43"/>
        <v>-0.07142857142857142</v>
      </c>
      <c r="E103" s="137">
        <f t="shared" si="43"/>
        <v>-0.18181818181818182</v>
      </c>
      <c r="F103" s="137">
        <f t="shared" si="43"/>
        <v>-0.043478260869565216</v>
      </c>
      <c r="G103" s="163">
        <f t="shared" si="43"/>
        <v>0.15384615384615385</v>
      </c>
      <c r="H103" s="167">
        <f t="shared" si="43"/>
        <v>0.25</v>
      </c>
      <c r="I103" s="163">
        <f t="shared" si="43"/>
        <v>0.5789473684210527</v>
      </c>
      <c r="J103" s="137">
        <f t="shared" si="43"/>
        <v>-0.024793388429752067</v>
      </c>
      <c r="K103" s="137">
        <f t="shared" si="43"/>
        <v>-0.3055555555555556</v>
      </c>
      <c r="L103" s="163">
        <f t="shared" si="43"/>
        <v>0.875</v>
      </c>
      <c r="M103" s="137"/>
      <c r="N103" s="164"/>
      <c r="O103" s="137"/>
      <c r="P103" s="137"/>
      <c r="Q103" s="137"/>
      <c r="R103" s="163"/>
      <c r="S103" s="137">
        <f>S102/S101</f>
        <v>0.0880503144654088</v>
      </c>
    </row>
    <row r="104" spans="1:19" ht="13.5" thickBot="1">
      <c r="A104" s="174" t="s">
        <v>114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</row>
    <row r="105" spans="1:19" ht="23.25" thickBot="1">
      <c r="A105" s="150"/>
      <c r="B105" s="151"/>
      <c r="C105" s="152" t="s">
        <v>115</v>
      </c>
      <c r="D105" s="153" t="s">
        <v>116</v>
      </c>
      <c r="E105" s="152" t="s">
        <v>117</v>
      </c>
      <c r="F105" s="153" t="s">
        <v>118</v>
      </c>
      <c r="G105" s="155" t="s">
        <v>119</v>
      </c>
      <c r="H105" s="152" t="s">
        <v>120</v>
      </c>
      <c r="I105" s="153" t="s">
        <v>121</v>
      </c>
      <c r="J105" s="179" t="s">
        <v>23</v>
      </c>
      <c r="K105" s="152" t="s">
        <v>122</v>
      </c>
      <c r="L105" s="152" t="s">
        <v>123</v>
      </c>
      <c r="M105" s="152" t="s">
        <v>124</v>
      </c>
      <c r="N105" s="155" t="s">
        <v>125</v>
      </c>
      <c r="O105" s="156"/>
      <c r="P105" s="177"/>
      <c r="Q105" s="177"/>
      <c r="R105" s="177"/>
      <c r="S105" s="157" t="s">
        <v>79</v>
      </c>
    </row>
    <row r="106" spans="1:20" ht="12.75">
      <c r="A106" s="159"/>
      <c r="B106" s="127">
        <v>2010</v>
      </c>
      <c r="C106" s="130">
        <f aca="true" t="shared" si="44" ref="C106:N107">C110+C114+C118+C122+C126+C130+C134</f>
        <v>124</v>
      </c>
      <c r="D106" s="130">
        <f t="shared" si="44"/>
        <v>166</v>
      </c>
      <c r="E106" s="130">
        <f t="shared" si="44"/>
        <v>342</v>
      </c>
      <c r="F106" s="129">
        <f t="shared" si="44"/>
        <v>150</v>
      </c>
      <c r="G106" s="130">
        <f t="shared" si="44"/>
        <v>298</v>
      </c>
      <c r="H106" s="130">
        <f t="shared" si="44"/>
        <v>88</v>
      </c>
      <c r="I106" s="130">
        <f t="shared" si="44"/>
        <v>372</v>
      </c>
      <c r="J106" s="129">
        <f t="shared" si="44"/>
        <v>973</v>
      </c>
      <c r="K106" s="130">
        <f t="shared" si="44"/>
        <v>502</v>
      </c>
      <c r="L106" s="130">
        <f t="shared" si="44"/>
        <v>284</v>
      </c>
      <c r="M106" s="130">
        <f t="shared" si="44"/>
        <v>541</v>
      </c>
      <c r="N106" s="130">
        <f t="shared" si="44"/>
        <v>275</v>
      </c>
      <c r="O106" s="160"/>
      <c r="P106" s="130"/>
      <c r="Q106" s="130"/>
      <c r="R106" s="130"/>
      <c r="S106" s="130">
        <f>S110+S114+S118+S122+S126+S130+S134</f>
        <v>4115</v>
      </c>
      <c r="T106" s="180" t="s">
        <v>16</v>
      </c>
    </row>
    <row r="107" spans="1:19" ht="12.75">
      <c r="A107" s="178" t="s">
        <v>1</v>
      </c>
      <c r="B107" s="127">
        <v>2009</v>
      </c>
      <c r="C107" s="130">
        <f t="shared" si="44"/>
        <v>151</v>
      </c>
      <c r="D107" s="130">
        <f t="shared" si="44"/>
        <v>167</v>
      </c>
      <c r="E107" s="130">
        <f t="shared" si="44"/>
        <v>446</v>
      </c>
      <c r="F107" s="129">
        <f t="shared" si="44"/>
        <v>198</v>
      </c>
      <c r="G107" s="173">
        <f t="shared" si="44"/>
        <v>342</v>
      </c>
      <c r="H107" s="130">
        <f t="shared" si="44"/>
        <v>183</v>
      </c>
      <c r="I107" s="130">
        <f t="shared" si="44"/>
        <v>404</v>
      </c>
      <c r="J107" s="129">
        <f t="shared" si="44"/>
        <v>1122</v>
      </c>
      <c r="K107" s="130">
        <f t="shared" si="44"/>
        <v>550</v>
      </c>
      <c r="L107" s="130">
        <f t="shared" si="44"/>
        <v>257</v>
      </c>
      <c r="M107" s="130">
        <f t="shared" si="44"/>
        <v>680</v>
      </c>
      <c r="N107" s="130">
        <f t="shared" si="44"/>
        <v>386</v>
      </c>
      <c r="O107" s="160"/>
      <c r="P107" s="130"/>
      <c r="Q107" s="130"/>
      <c r="R107" s="130"/>
      <c r="S107" s="130">
        <f>S111+S115+S119+S123+S127+S131+S135</f>
        <v>4886</v>
      </c>
    </row>
    <row r="108" spans="1:19" ht="12.75">
      <c r="A108" s="159"/>
      <c r="B108" s="132" t="s">
        <v>80</v>
      </c>
      <c r="C108" s="130">
        <f aca="true" t="shared" si="45" ref="C108:S108">C106-C107</f>
        <v>-27</v>
      </c>
      <c r="D108" s="149">
        <f t="shared" si="45"/>
        <v>-1</v>
      </c>
      <c r="E108" s="130">
        <f t="shared" si="45"/>
        <v>-104</v>
      </c>
      <c r="F108" s="149">
        <f t="shared" si="45"/>
        <v>-48</v>
      </c>
      <c r="G108" s="173">
        <f t="shared" si="45"/>
        <v>-44</v>
      </c>
      <c r="H108" s="130">
        <f t="shared" si="45"/>
        <v>-95</v>
      </c>
      <c r="I108" s="149">
        <f t="shared" si="45"/>
        <v>-32</v>
      </c>
      <c r="J108" s="129">
        <f t="shared" si="45"/>
        <v>-149</v>
      </c>
      <c r="K108" s="130">
        <f>K106-K107</f>
        <v>-48</v>
      </c>
      <c r="L108" s="130">
        <f>L106-L107</f>
        <v>27</v>
      </c>
      <c r="M108" s="130">
        <f>M106-M107</f>
        <v>-139</v>
      </c>
      <c r="N108" s="130">
        <f>N106-N107</f>
        <v>-111</v>
      </c>
      <c r="O108" s="160"/>
      <c r="P108" s="160"/>
      <c r="Q108" s="160"/>
      <c r="R108" s="160"/>
      <c r="S108" s="130">
        <f t="shared" si="45"/>
        <v>-771</v>
      </c>
    </row>
    <row r="109" spans="1:19" ht="13.5" thickBot="1">
      <c r="A109" s="162"/>
      <c r="B109" s="134" t="s">
        <v>10</v>
      </c>
      <c r="C109" s="137">
        <f aca="true" t="shared" si="46" ref="C109:S109">C108/C107</f>
        <v>-0.17880794701986755</v>
      </c>
      <c r="D109" s="163">
        <f t="shared" si="46"/>
        <v>-0.005988023952095809</v>
      </c>
      <c r="E109" s="137">
        <f t="shared" si="46"/>
        <v>-0.23318385650224216</v>
      </c>
      <c r="F109" s="163">
        <f t="shared" si="46"/>
        <v>-0.24242424242424243</v>
      </c>
      <c r="G109" s="167">
        <f t="shared" si="46"/>
        <v>-0.1286549707602339</v>
      </c>
      <c r="H109" s="137">
        <f t="shared" si="46"/>
        <v>-0.5191256830601093</v>
      </c>
      <c r="I109" s="163">
        <f t="shared" si="46"/>
        <v>-0.07920792079207921</v>
      </c>
      <c r="J109" s="136">
        <f t="shared" si="46"/>
        <v>-0.13279857397504458</v>
      </c>
      <c r="K109" s="137">
        <f>K108/K107</f>
        <v>-0.08727272727272728</v>
      </c>
      <c r="L109" s="137">
        <f>L108/L107</f>
        <v>0.10505836575875487</v>
      </c>
      <c r="M109" s="137">
        <f>M108/M107</f>
        <v>-0.20441176470588235</v>
      </c>
      <c r="N109" s="137">
        <f>N108/N107</f>
        <v>-0.28756476683937826</v>
      </c>
      <c r="O109" s="164"/>
      <c r="P109" s="164"/>
      <c r="Q109" s="164"/>
      <c r="R109" s="164"/>
      <c r="S109" s="137">
        <f t="shared" si="46"/>
        <v>-0.15779778960294719</v>
      </c>
    </row>
    <row r="110" spans="1:19" ht="12.75">
      <c r="A110" s="159"/>
      <c r="B110" s="127">
        <v>2010</v>
      </c>
      <c r="C110" s="130">
        <v>0</v>
      </c>
      <c r="D110" s="149">
        <v>3</v>
      </c>
      <c r="E110" s="130">
        <v>13</v>
      </c>
      <c r="F110" s="149">
        <v>4</v>
      </c>
      <c r="G110" s="130">
        <v>7</v>
      </c>
      <c r="H110" s="130">
        <v>1</v>
      </c>
      <c r="I110" s="149">
        <v>1</v>
      </c>
      <c r="J110" s="129">
        <v>20</v>
      </c>
      <c r="K110" s="130">
        <v>8</v>
      </c>
      <c r="L110" s="130">
        <v>13</v>
      </c>
      <c r="M110" s="130">
        <v>16</v>
      </c>
      <c r="N110" s="130">
        <v>3</v>
      </c>
      <c r="O110" s="160"/>
      <c r="P110" s="160"/>
      <c r="Q110" s="160"/>
      <c r="R110" s="160"/>
      <c r="S110" s="130">
        <f>C110+D110+E110+F110+G110+H110+I110+J110+K110+L110+M110+N110+O110</f>
        <v>89</v>
      </c>
    </row>
    <row r="111" spans="1:19" ht="12.75">
      <c r="A111" s="165" t="s">
        <v>81</v>
      </c>
      <c r="B111" s="127">
        <v>2009</v>
      </c>
      <c r="C111" s="130">
        <v>4</v>
      </c>
      <c r="D111" s="149">
        <v>3</v>
      </c>
      <c r="E111" s="130">
        <v>13</v>
      </c>
      <c r="F111" s="149">
        <v>6</v>
      </c>
      <c r="G111" s="173">
        <v>1</v>
      </c>
      <c r="H111" s="130">
        <v>2</v>
      </c>
      <c r="I111" s="149">
        <v>4</v>
      </c>
      <c r="J111" s="129">
        <v>23</v>
      </c>
      <c r="K111" s="130">
        <v>11</v>
      </c>
      <c r="L111" s="130">
        <v>6</v>
      </c>
      <c r="M111" s="130">
        <v>25</v>
      </c>
      <c r="N111" s="130">
        <v>5</v>
      </c>
      <c r="O111" s="160"/>
      <c r="P111" s="160"/>
      <c r="Q111" s="160"/>
      <c r="R111" s="160"/>
      <c r="S111" s="130">
        <f>C111+D111+E111+F111+G111+H111+I111+J111+K111+L111+M111+N111+O111</f>
        <v>103</v>
      </c>
    </row>
    <row r="112" spans="1:19" ht="12.75">
      <c r="A112" s="165" t="s">
        <v>82</v>
      </c>
      <c r="B112" s="132" t="s">
        <v>80</v>
      </c>
      <c r="C112" s="130">
        <f aca="true" t="shared" si="47" ref="C112:S112">C110-C111</f>
        <v>-4</v>
      </c>
      <c r="D112" s="149">
        <f t="shared" si="47"/>
        <v>0</v>
      </c>
      <c r="E112" s="130">
        <f t="shared" si="47"/>
        <v>0</v>
      </c>
      <c r="F112" s="149">
        <f t="shared" si="47"/>
        <v>-2</v>
      </c>
      <c r="G112" s="173">
        <f t="shared" si="47"/>
        <v>6</v>
      </c>
      <c r="H112" s="130">
        <f t="shared" si="47"/>
        <v>-1</v>
      </c>
      <c r="I112" s="173">
        <f t="shared" si="47"/>
        <v>-3</v>
      </c>
      <c r="J112" s="149">
        <f t="shared" si="47"/>
        <v>-3</v>
      </c>
      <c r="K112" s="130">
        <f>K110-K111</f>
        <v>-3</v>
      </c>
      <c r="L112" s="130">
        <f>L110-L111</f>
        <v>7</v>
      </c>
      <c r="M112" s="130">
        <f>M110-M111</f>
        <v>-9</v>
      </c>
      <c r="N112" s="130">
        <f>N110-N111</f>
        <v>-2</v>
      </c>
      <c r="O112" s="160"/>
      <c r="P112" s="160"/>
      <c r="Q112" s="160"/>
      <c r="R112" s="160"/>
      <c r="S112" s="130">
        <f t="shared" si="47"/>
        <v>-14</v>
      </c>
    </row>
    <row r="113" spans="1:19" ht="13.5" thickBot="1">
      <c r="A113" s="166" t="s">
        <v>16</v>
      </c>
      <c r="B113" s="134" t="s">
        <v>10</v>
      </c>
      <c r="C113" s="137">
        <f>C112/C111</f>
        <v>-1</v>
      </c>
      <c r="D113" s="137">
        <f>D112/D111</f>
        <v>0</v>
      </c>
      <c r="E113" s="137">
        <f>E112/E111</f>
        <v>0</v>
      </c>
      <c r="F113" s="137">
        <f>F112/F111</f>
        <v>-0.3333333333333333</v>
      </c>
      <c r="G113" s="137">
        <f>G112/G111</f>
        <v>6</v>
      </c>
      <c r="H113" s="137">
        <f aca="true" t="shared" si="48" ref="H113:N113">H112/H111</f>
        <v>-0.5</v>
      </c>
      <c r="I113" s="137">
        <f t="shared" si="48"/>
        <v>-0.75</v>
      </c>
      <c r="J113" s="137">
        <f t="shared" si="48"/>
        <v>-0.13043478260869565</v>
      </c>
      <c r="K113" s="167">
        <f t="shared" si="48"/>
        <v>-0.2727272727272727</v>
      </c>
      <c r="L113" s="137">
        <f t="shared" si="48"/>
        <v>1.1666666666666667</v>
      </c>
      <c r="M113" s="137">
        <f t="shared" si="48"/>
        <v>-0.36</v>
      </c>
      <c r="N113" s="137">
        <f t="shared" si="48"/>
        <v>-0.4</v>
      </c>
      <c r="O113" s="164"/>
      <c r="P113" s="164"/>
      <c r="Q113" s="164"/>
      <c r="R113" s="164"/>
      <c r="S113" s="137">
        <f>S112/S111</f>
        <v>-0.13592233009708737</v>
      </c>
    </row>
    <row r="114" spans="1:19" ht="12.75">
      <c r="A114" s="168"/>
      <c r="B114" s="127">
        <v>2010</v>
      </c>
      <c r="C114" s="130">
        <v>0</v>
      </c>
      <c r="D114" s="149">
        <v>1</v>
      </c>
      <c r="E114" s="130">
        <v>2</v>
      </c>
      <c r="F114" s="149">
        <v>1</v>
      </c>
      <c r="G114" s="130">
        <v>1</v>
      </c>
      <c r="H114" s="130">
        <v>0</v>
      </c>
      <c r="I114" s="149">
        <v>1</v>
      </c>
      <c r="J114" s="129">
        <v>2</v>
      </c>
      <c r="K114" s="130">
        <v>0</v>
      </c>
      <c r="L114" s="130">
        <v>0</v>
      </c>
      <c r="M114" s="130">
        <v>2</v>
      </c>
      <c r="N114" s="130">
        <v>1</v>
      </c>
      <c r="O114" s="160"/>
      <c r="P114" s="160"/>
      <c r="Q114" s="160"/>
      <c r="R114" s="160"/>
      <c r="S114" s="130">
        <f>C114+D114+E114+F114+G114+H114+I114+J114+K114+L114+M114+N114+O114</f>
        <v>11</v>
      </c>
    </row>
    <row r="115" spans="1:19" ht="12.75">
      <c r="A115" s="165" t="s">
        <v>83</v>
      </c>
      <c r="B115" s="127">
        <v>2009</v>
      </c>
      <c r="C115" s="129">
        <v>1</v>
      </c>
      <c r="D115" s="173">
        <v>1</v>
      </c>
      <c r="E115" s="160">
        <v>4</v>
      </c>
      <c r="F115" s="149">
        <v>2</v>
      </c>
      <c r="G115" s="173">
        <v>2</v>
      </c>
      <c r="H115" s="130">
        <v>1</v>
      </c>
      <c r="I115" s="149">
        <v>0</v>
      </c>
      <c r="J115" s="129">
        <v>2</v>
      </c>
      <c r="K115" s="130">
        <v>1</v>
      </c>
      <c r="L115" s="130">
        <v>0</v>
      </c>
      <c r="M115" s="130">
        <v>4</v>
      </c>
      <c r="N115" s="130">
        <v>1</v>
      </c>
      <c r="O115" s="160"/>
      <c r="P115" s="160"/>
      <c r="Q115" s="160"/>
      <c r="R115" s="160"/>
      <c r="S115" s="130">
        <f>C115+D115+E115+F115+G115+H115+I115+J115+K115+L115+M115+N115+O115</f>
        <v>19</v>
      </c>
    </row>
    <row r="116" spans="1:19" ht="12.75">
      <c r="A116" s="165" t="s">
        <v>84</v>
      </c>
      <c r="B116" s="132" t="s">
        <v>80</v>
      </c>
      <c r="C116" s="130">
        <f aca="true" t="shared" si="49" ref="C116:S116">C114-C115</f>
        <v>-1</v>
      </c>
      <c r="D116" s="149">
        <f t="shared" si="49"/>
        <v>0</v>
      </c>
      <c r="E116" s="173">
        <f t="shared" si="49"/>
        <v>-2</v>
      </c>
      <c r="F116" s="149">
        <f t="shared" si="49"/>
        <v>-1</v>
      </c>
      <c r="G116" s="173">
        <f t="shared" si="49"/>
        <v>-1</v>
      </c>
      <c r="H116" s="130">
        <f t="shared" si="49"/>
        <v>-1</v>
      </c>
      <c r="I116" s="149">
        <f t="shared" si="49"/>
        <v>1</v>
      </c>
      <c r="J116" s="129">
        <f t="shared" si="49"/>
        <v>0</v>
      </c>
      <c r="K116" s="130">
        <f>K114-K115</f>
        <v>-1</v>
      </c>
      <c r="L116" s="130">
        <f>L114-L115</f>
        <v>0</v>
      </c>
      <c r="M116" s="130">
        <f>M114-M115</f>
        <v>-2</v>
      </c>
      <c r="N116" s="130">
        <f>N114-N115</f>
        <v>0</v>
      </c>
      <c r="O116" s="160"/>
      <c r="P116" s="160"/>
      <c r="Q116" s="160"/>
      <c r="R116" s="160"/>
      <c r="S116" s="130">
        <f t="shared" si="49"/>
        <v>-8</v>
      </c>
    </row>
    <row r="117" spans="1:19" ht="13.5" thickBot="1">
      <c r="A117" s="166"/>
      <c r="B117" s="134" t="s">
        <v>10</v>
      </c>
      <c r="C117" s="167">
        <f aca="true" t="shared" si="50" ref="C117:K117">C116/C115</f>
        <v>-1</v>
      </c>
      <c r="D117" s="137">
        <f t="shared" si="50"/>
        <v>0</v>
      </c>
      <c r="E117" s="137">
        <f t="shared" si="50"/>
        <v>-0.5</v>
      </c>
      <c r="F117" s="137">
        <f t="shared" si="50"/>
        <v>-0.5</v>
      </c>
      <c r="G117" s="137">
        <f t="shared" si="50"/>
        <v>-0.5</v>
      </c>
      <c r="H117" s="137">
        <f t="shared" si="50"/>
        <v>-1</v>
      </c>
      <c r="I117" s="137">
        <v>0</v>
      </c>
      <c r="J117" s="137">
        <f t="shared" si="50"/>
        <v>0</v>
      </c>
      <c r="K117" s="137">
        <f t="shared" si="50"/>
        <v>-1</v>
      </c>
      <c r="L117" s="137">
        <v>0</v>
      </c>
      <c r="M117" s="137">
        <f>M116/M115</f>
        <v>-0.5</v>
      </c>
      <c r="N117" s="137">
        <v>0</v>
      </c>
      <c r="O117" s="164"/>
      <c r="P117" s="137"/>
      <c r="Q117" s="137"/>
      <c r="R117" s="137"/>
      <c r="S117" s="137">
        <f>S116/S115</f>
        <v>-0.42105263157894735</v>
      </c>
    </row>
    <row r="118" spans="1:19" ht="12.75">
      <c r="A118" s="168"/>
      <c r="B118" s="127">
        <v>2010</v>
      </c>
      <c r="C118" s="130">
        <v>9</v>
      </c>
      <c r="D118" s="149">
        <v>19</v>
      </c>
      <c r="E118" s="130">
        <v>39</v>
      </c>
      <c r="F118" s="149">
        <v>16</v>
      </c>
      <c r="G118" s="130">
        <v>15</v>
      </c>
      <c r="H118" s="130">
        <v>3</v>
      </c>
      <c r="I118" s="149">
        <v>37</v>
      </c>
      <c r="J118" s="129">
        <v>68</v>
      </c>
      <c r="K118" s="130">
        <v>39</v>
      </c>
      <c r="L118" s="130">
        <v>33</v>
      </c>
      <c r="M118" s="130">
        <v>58</v>
      </c>
      <c r="N118" s="130">
        <v>29</v>
      </c>
      <c r="O118" s="160"/>
      <c r="P118" s="160"/>
      <c r="Q118" s="160"/>
      <c r="R118" s="160"/>
      <c r="S118" s="130">
        <f>C118+D118+E118+F118+G118+H118+I118+J118+K118+L118+M118+N118+O118</f>
        <v>365</v>
      </c>
    </row>
    <row r="119" spans="1:19" ht="12.75">
      <c r="A119" s="165" t="s">
        <v>85</v>
      </c>
      <c r="B119" s="127">
        <v>2009</v>
      </c>
      <c r="C119" s="130">
        <v>5</v>
      </c>
      <c r="D119" s="149">
        <v>9</v>
      </c>
      <c r="E119" s="130">
        <v>43</v>
      </c>
      <c r="F119" s="149">
        <v>10</v>
      </c>
      <c r="G119" s="173">
        <v>21</v>
      </c>
      <c r="H119" s="130">
        <v>4</v>
      </c>
      <c r="I119" s="149">
        <v>35</v>
      </c>
      <c r="J119" s="129">
        <v>87</v>
      </c>
      <c r="K119" s="130">
        <v>71</v>
      </c>
      <c r="L119" s="130">
        <v>13</v>
      </c>
      <c r="M119" s="130">
        <v>65</v>
      </c>
      <c r="N119" s="130">
        <v>42</v>
      </c>
      <c r="O119" s="160"/>
      <c r="P119" s="160"/>
      <c r="Q119" s="160"/>
      <c r="R119" s="160"/>
      <c r="S119" s="130">
        <f>C119+D119+E119+F119+G119+H119+I119+J119+K119+L119+M119+N119+O119</f>
        <v>405</v>
      </c>
    </row>
    <row r="120" spans="1:19" ht="12.75">
      <c r="A120" s="168"/>
      <c r="B120" s="132" t="s">
        <v>80</v>
      </c>
      <c r="C120" s="130">
        <f aca="true" t="shared" si="51" ref="C120:S120">C118-C119</f>
        <v>4</v>
      </c>
      <c r="D120" s="149">
        <f t="shared" si="51"/>
        <v>10</v>
      </c>
      <c r="E120" s="130">
        <f t="shared" si="51"/>
        <v>-4</v>
      </c>
      <c r="F120" s="149">
        <f t="shared" si="51"/>
        <v>6</v>
      </c>
      <c r="G120" s="173">
        <f t="shared" si="51"/>
        <v>-6</v>
      </c>
      <c r="H120" s="130">
        <f t="shared" si="51"/>
        <v>-1</v>
      </c>
      <c r="I120" s="149">
        <f t="shared" si="51"/>
        <v>2</v>
      </c>
      <c r="J120" s="129">
        <f t="shared" si="51"/>
        <v>-19</v>
      </c>
      <c r="K120" s="130">
        <f>K118-K119</f>
        <v>-32</v>
      </c>
      <c r="L120" s="130">
        <f>L118-L119</f>
        <v>20</v>
      </c>
      <c r="M120" s="130">
        <f>M118-M119</f>
        <v>-7</v>
      </c>
      <c r="N120" s="130">
        <f>N118-N119</f>
        <v>-13</v>
      </c>
      <c r="O120" s="160"/>
      <c r="P120" s="160"/>
      <c r="Q120" s="160"/>
      <c r="R120" s="160"/>
      <c r="S120" s="130">
        <f t="shared" si="51"/>
        <v>-40</v>
      </c>
    </row>
    <row r="121" spans="1:19" ht="13.5" thickBot="1">
      <c r="A121" s="166"/>
      <c r="B121" s="134" t="s">
        <v>10</v>
      </c>
      <c r="C121" s="167">
        <f aca="true" t="shared" si="52" ref="C121:N121">C120/C119</f>
        <v>0.8</v>
      </c>
      <c r="D121" s="163">
        <f t="shared" si="52"/>
        <v>1.1111111111111112</v>
      </c>
      <c r="E121" s="137">
        <f t="shared" si="52"/>
        <v>-0.09302325581395349</v>
      </c>
      <c r="F121" s="163">
        <f t="shared" si="52"/>
        <v>0.6</v>
      </c>
      <c r="G121" s="167">
        <f t="shared" si="52"/>
        <v>-0.2857142857142857</v>
      </c>
      <c r="H121" s="167">
        <f t="shared" si="52"/>
        <v>-0.25</v>
      </c>
      <c r="I121" s="163">
        <f t="shared" si="52"/>
        <v>0.05714285714285714</v>
      </c>
      <c r="J121" s="136">
        <f t="shared" si="52"/>
        <v>-0.21839080459770116</v>
      </c>
      <c r="K121" s="137">
        <f t="shared" si="52"/>
        <v>-0.4507042253521127</v>
      </c>
      <c r="L121" s="163">
        <f t="shared" si="52"/>
        <v>1.5384615384615385</v>
      </c>
      <c r="M121" s="137">
        <f t="shared" si="52"/>
        <v>-0.1076923076923077</v>
      </c>
      <c r="N121" s="137">
        <f t="shared" si="52"/>
        <v>-0.30952380952380953</v>
      </c>
      <c r="O121" s="164"/>
      <c r="P121" s="164"/>
      <c r="Q121" s="164"/>
      <c r="R121" s="164"/>
      <c r="S121" s="137">
        <f>S120/S119</f>
        <v>-0.09876543209876543</v>
      </c>
    </row>
    <row r="122" spans="1:19" ht="12.75">
      <c r="A122" s="168"/>
      <c r="B122" s="127">
        <v>2010</v>
      </c>
      <c r="C122" s="181">
        <v>9</v>
      </c>
      <c r="D122" s="182">
        <v>6</v>
      </c>
      <c r="E122" s="183">
        <v>27</v>
      </c>
      <c r="F122" s="182">
        <v>18</v>
      </c>
      <c r="G122" s="183">
        <v>20</v>
      </c>
      <c r="H122" s="183">
        <v>19</v>
      </c>
      <c r="I122" s="182">
        <v>20</v>
      </c>
      <c r="J122" s="184">
        <v>57</v>
      </c>
      <c r="K122" s="183">
        <v>25</v>
      </c>
      <c r="L122" s="183">
        <v>19</v>
      </c>
      <c r="M122" s="183">
        <v>39</v>
      </c>
      <c r="N122" s="183">
        <v>16</v>
      </c>
      <c r="O122" s="185"/>
      <c r="P122" s="185"/>
      <c r="Q122" s="185"/>
      <c r="R122" s="185"/>
      <c r="S122" s="183">
        <f>C122+D122+E122+F122+G122+H122+I122+J122+K122+L122+M122+N122+O122</f>
        <v>275</v>
      </c>
    </row>
    <row r="123" spans="1:19" ht="12.75">
      <c r="A123" s="165" t="s">
        <v>86</v>
      </c>
      <c r="B123" s="127">
        <v>2009</v>
      </c>
      <c r="C123" s="130">
        <v>19</v>
      </c>
      <c r="D123" s="149">
        <v>11</v>
      </c>
      <c r="E123" s="130">
        <v>52</v>
      </c>
      <c r="F123" s="149">
        <v>20</v>
      </c>
      <c r="G123" s="173">
        <v>18</v>
      </c>
      <c r="H123" s="130">
        <v>23</v>
      </c>
      <c r="I123" s="149">
        <v>30</v>
      </c>
      <c r="J123" s="129">
        <v>73</v>
      </c>
      <c r="K123" s="130">
        <v>28</v>
      </c>
      <c r="L123" s="130">
        <v>11</v>
      </c>
      <c r="M123" s="130">
        <v>70</v>
      </c>
      <c r="N123" s="130">
        <v>29</v>
      </c>
      <c r="O123" s="160"/>
      <c r="P123" s="160"/>
      <c r="Q123" s="160"/>
      <c r="R123" s="160"/>
      <c r="S123" s="130">
        <f>C123+D123+E123+F123+G123+H123+I123+J123+K123+L123+M123+N123+O123</f>
        <v>384</v>
      </c>
    </row>
    <row r="124" spans="1:19" ht="12.75">
      <c r="A124" s="165" t="s">
        <v>87</v>
      </c>
      <c r="B124" s="132" t="s">
        <v>80</v>
      </c>
      <c r="C124" s="130">
        <f aca="true" t="shared" si="53" ref="C124:S124">C122-C123</f>
        <v>-10</v>
      </c>
      <c r="D124" s="149">
        <f t="shared" si="53"/>
        <v>-5</v>
      </c>
      <c r="E124" s="130">
        <f t="shared" si="53"/>
        <v>-25</v>
      </c>
      <c r="F124" s="149">
        <f t="shared" si="53"/>
        <v>-2</v>
      </c>
      <c r="G124" s="173">
        <f t="shared" si="53"/>
        <v>2</v>
      </c>
      <c r="H124" s="130">
        <f t="shared" si="53"/>
        <v>-4</v>
      </c>
      <c r="I124" s="130">
        <f t="shared" si="53"/>
        <v>-10</v>
      </c>
      <c r="J124" s="129">
        <f t="shared" si="53"/>
        <v>-16</v>
      </c>
      <c r="K124" s="130">
        <f>K122-K123</f>
        <v>-3</v>
      </c>
      <c r="L124" s="130">
        <f>L122-L123</f>
        <v>8</v>
      </c>
      <c r="M124" s="130">
        <f>M122-M123</f>
        <v>-31</v>
      </c>
      <c r="N124" s="130">
        <f>N122-N123</f>
        <v>-13</v>
      </c>
      <c r="O124" s="160"/>
      <c r="P124" s="130"/>
      <c r="Q124" s="130"/>
      <c r="R124" s="130"/>
      <c r="S124" s="130">
        <f t="shared" si="53"/>
        <v>-109</v>
      </c>
    </row>
    <row r="125" spans="1:19" ht="13.5" thickBot="1">
      <c r="A125" s="166"/>
      <c r="B125" s="134" t="s">
        <v>10</v>
      </c>
      <c r="C125" s="167">
        <f>C124/C123</f>
        <v>-0.5263157894736842</v>
      </c>
      <c r="D125" s="163">
        <f>D124/D123</f>
        <v>-0.45454545454545453</v>
      </c>
      <c r="E125" s="137">
        <f>E124/E123</f>
        <v>-0.4807692307692308</v>
      </c>
      <c r="F125" s="163">
        <f>F124/F123</f>
        <v>-0.1</v>
      </c>
      <c r="G125" s="167">
        <f aca="true" t="shared" si="54" ref="G125:N125">G124/G123</f>
        <v>0.1111111111111111</v>
      </c>
      <c r="H125" s="137">
        <f t="shared" si="54"/>
        <v>-0.17391304347826086</v>
      </c>
      <c r="I125" s="163">
        <f t="shared" si="54"/>
        <v>-0.3333333333333333</v>
      </c>
      <c r="J125" s="136">
        <f t="shared" si="54"/>
        <v>-0.2191780821917808</v>
      </c>
      <c r="K125" s="137">
        <f>K124/K123</f>
        <v>-0.10714285714285714</v>
      </c>
      <c r="L125" s="137">
        <f t="shared" si="54"/>
        <v>0.7272727272727273</v>
      </c>
      <c r="M125" s="137">
        <f t="shared" si="54"/>
        <v>-0.44285714285714284</v>
      </c>
      <c r="N125" s="137">
        <f t="shared" si="54"/>
        <v>-0.4482758620689655</v>
      </c>
      <c r="O125" s="164"/>
      <c r="P125" s="164"/>
      <c r="Q125" s="164"/>
      <c r="R125" s="164"/>
      <c r="S125" s="137">
        <f>S124/S123</f>
        <v>-0.2838541666666667</v>
      </c>
    </row>
    <row r="126" spans="1:19" ht="12.75">
      <c r="A126" s="168"/>
      <c r="B126" s="127">
        <v>2010</v>
      </c>
      <c r="C126" s="130">
        <v>37</v>
      </c>
      <c r="D126" s="149">
        <v>74</v>
      </c>
      <c r="E126" s="130">
        <v>142</v>
      </c>
      <c r="F126" s="149">
        <v>54</v>
      </c>
      <c r="G126" s="130">
        <v>77</v>
      </c>
      <c r="H126" s="130">
        <v>33</v>
      </c>
      <c r="I126" s="149">
        <v>100</v>
      </c>
      <c r="J126" s="129">
        <v>172</v>
      </c>
      <c r="K126" s="130">
        <v>89</v>
      </c>
      <c r="L126" s="130">
        <v>42</v>
      </c>
      <c r="M126" s="130">
        <v>158</v>
      </c>
      <c r="N126" s="130">
        <v>91</v>
      </c>
      <c r="O126" s="160"/>
      <c r="P126" s="160"/>
      <c r="Q126" s="160"/>
      <c r="R126" s="160"/>
      <c r="S126" s="130">
        <f>C126+D126+E126+F126+G126+H126+I126+J126+K126+L126+M126+N126+O126</f>
        <v>1069</v>
      </c>
    </row>
    <row r="127" spans="1:19" ht="12.75">
      <c r="A127" s="171" t="s">
        <v>88</v>
      </c>
      <c r="B127" s="127">
        <v>2009</v>
      </c>
      <c r="C127" s="130">
        <v>52</v>
      </c>
      <c r="D127" s="149">
        <v>89</v>
      </c>
      <c r="E127" s="130">
        <v>156</v>
      </c>
      <c r="F127" s="149">
        <v>68</v>
      </c>
      <c r="G127" s="173">
        <v>109</v>
      </c>
      <c r="H127" s="130">
        <v>76</v>
      </c>
      <c r="I127" s="149">
        <v>118</v>
      </c>
      <c r="J127" s="129">
        <v>201</v>
      </c>
      <c r="K127" s="130">
        <v>74</v>
      </c>
      <c r="L127" s="130">
        <v>65</v>
      </c>
      <c r="M127" s="130">
        <v>163</v>
      </c>
      <c r="N127" s="130">
        <v>83</v>
      </c>
      <c r="O127" s="160"/>
      <c r="P127" s="160"/>
      <c r="Q127" s="160"/>
      <c r="R127" s="160"/>
      <c r="S127" s="130">
        <f>C127+D127+E127+F127+G127+H127+I127+J127+K127+L127+M127+N127+O127</f>
        <v>1254</v>
      </c>
    </row>
    <row r="128" spans="1:19" ht="12.75">
      <c r="A128" s="168"/>
      <c r="B128" s="132" t="s">
        <v>80</v>
      </c>
      <c r="C128" s="130">
        <f aca="true" t="shared" si="55" ref="C128:S128">C126-C127</f>
        <v>-15</v>
      </c>
      <c r="D128" s="149">
        <f t="shared" si="55"/>
        <v>-15</v>
      </c>
      <c r="E128" s="130">
        <f t="shared" si="55"/>
        <v>-14</v>
      </c>
      <c r="F128" s="149">
        <f t="shared" si="55"/>
        <v>-14</v>
      </c>
      <c r="G128" s="173">
        <f t="shared" si="55"/>
        <v>-32</v>
      </c>
      <c r="H128" s="173">
        <f t="shared" si="55"/>
        <v>-43</v>
      </c>
      <c r="I128" s="173">
        <f t="shared" si="55"/>
        <v>-18</v>
      </c>
      <c r="J128" s="173">
        <f t="shared" si="55"/>
        <v>-29</v>
      </c>
      <c r="K128" s="130">
        <f>K126-K127</f>
        <v>15</v>
      </c>
      <c r="L128" s="130">
        <f>L126-L127</f>
        <v>-23</v>
      </c>
      <c r="M128" s="130">
        <f>M126-M127</f>
        <v>-5</v>
      </c>
      <c r="N128" s="130">
        <f>N126-N127</f>
        <v>8</v>
      </c>
      <c r="O128" s="160"/>
      <c r="P128" s="160"/>
      <c r="Q128" s="160"/>
      <c r="R128" s="160"/>
      <c r="S128" s="130">
        <f t="shared" si="55"/>
        <v>-185</v>
      </c>
    </row>
    <row r="129" spans="1:19" ht="13.5" thickBot="1">
      <c r="A129" s="166"/>
      <c r="B129" s="134" t="s">
        <v>10</v>
      </c>
      <c r="C129" s="137">
        <f aca="true" t="shared" si="56" ref="C129:S129">C128/C127</f>
        <v>-0.28846153846153844</v>
      </c>
      <c r="D129" s="163">
        <f t="shared" si="56"/>
        <v>-0.16853932584269662</v>
      </c>
      <c r="E129" s="137">
        <f t="shared" si="56"/>
        <v>-0.08974358974358974</v>
      </c>
      <c r="F129" s="163">
        <f t="shared" si="56"/>
        <v>-0.20588235294117646</v>
      </c>
      <c r="G129" s="167">
        <f t="shared" si="56"/>
        <v>-0.29357798165137616</v>
      </c>
      <c r="H129" s="137">
        <f t="shared" si="56"/>
        <v>-0.5657894736842105</v>
      </c>
      <c r="I129" s="163">
        <f t="shared" si="56"/>
        <v>-0.15254237288135594</v>
      </c>
      <c r="J129" s="136">
        <f t="shared" si="56"/>
        <v>-0.14427860696517414</v>
      </c>
      <c r="K129" s="137">
        <f>K128/K127</f>
        <v>0.20270270270270271</v>
      </c>
      <c r="L129" s="137">
        <f>L128/L127</f>
        <v>-0.35384615384615387</v>
      </c>
      <c r="M129" s="137">
        <f>M128/M127</f>
        <v>-0.03067484662576687</v>
      </c>
      <c r="N129" s="137">
        <f>N128/N127</f>
        <v>0.0963855421686747</v>
      </c>
      <c r="O129" s="164"/>
      <c r="P129" s="164"/>
      <c r="Q129" s="164"/>
      <c r="R129" s="164"/>
      <c r="S129" s="137">
        <f t="shared" si="56"/>
        <v>-0.14752791068580542</v>
      </c>
    </row>
    <row r="130" spans="1:19" ht="12.75">
      <c r="A130" s="168"/>
      <c r="B130" s="127">
        <v>2010</v>
      </c>
      <c r="C130" s="130">
        <v>64</v>
      </c>
      <c r="D130" s="149">
        <v>57</v>
      </c>
      <c r="E130" s="130">
        <v>104</v>
      </c>
      <c r="F130" s="149">
        <v>51</v>
      </c>
      <c r="G130" s="130">
        <v>161</v>
      </c>
      <c r="H130" s="130">
        <v>22</v>
      </c>
      <c r="I130" s="149">
        <v>180</v>
      </c>
      <c r="J130" s="129">
        <v>599</v>
      </c>
      <c r="K130" s="130">
        <v>293</v>
      </c>
      <c r="L130" s="130">
        <v>160</v>
      </c>
      <c r="M130" s="130">
        <v>225</v>
      </c>
      <c r="N130" s="130">
        <v>119</v>
      </c>
      <c r="O130" s="160"/>
      <c r="P130" s="160"/>
      <c r="Q130" s="160"/>
      <c r="R130" s="160"/>
      <c r="S130" s="130">
        <f>C130+D130+E130+F130+G130+H130+I130+J130+K130+L130+M130+N130+O130</f>
        <v>2035</v>
      </c>
    </row>
    <row r="131" spans="1:19" ht="12.75">
      <c r="A131" s="165" t="s">
        <v>89</v>
      </c>
      <c r="B131" s="127">
        <v>2009</v>
      </c>
      <c r="C131" s="130">
        <v>63</v>
      </c>
      <c r="D131" s="149">
        <v>46</v>
      </c>
      <c r="E131" s="130">
        <v>165</v>
      </c>
      <c r="F131" s="149">
        <v>77</v>
      </c>
      <c r="G131" s="173">
        <v>171</v>
      </c>
      <c r="H131" s="130">
        <v>66</v>
      </c>
      <c r="I131" s="149">
        <v>204</v>
      </c>
      <c r="J131" s="129">
        <v>696</v>
      </c>
      <c r="K131" s="130">
        <v>320</v>
      </c>
      <c r="L131" s="130">
        <v>147</v>
      </c>
      <c r="M131" s="130">
        <v>315</v>
      </c>
      <c r="N131" s="130">
        <v>206</v>
      </c>
      <c r="O131" s="160"/>
      <c r="P131" s="160"/>
      <c r="Q131" s="160"/>
      <c r="R131" s="160"/>
      <c r="S131" s="130">
        <f>C131+D131+E131+F131+G131+H131+I131+J131+K131+L131+M131+N131+O131</f>
        <v>2476</v>
      </c>
    </row>
    <row r="132" spans="1:19" ht="12.75">
      <c r="A132" s="165" t="s">
        <v>90</v>
      </c>
      <c r="B132" s="132" t="s">
        <v>80</v>
      </c>
      <c r="C132" s="130">
        <f aca="true" t="shared" si="57" ref="C132:S132">C130-C131</f>
        <v>1</v>
      </c>
      <c r="D132" s="130">
        <f t="shared" si="57"/>
        <v>11</v>
      </c>
      <c r="E132" s="130">
        <f t="shared" si="57"/>
        <v>-61</v>
      </c>
      <c r="F132" s="149">
        <f t="shared" si="57"/>
        <v>-26</v>
      </c>
      <c r="G132" s="173">
        <f t="shared" si="57"/>
        <v>-10</v>
      </c>
      <c r="H132" s="130">
        <f t="shared" si="57"/>
        <v>-44</v>
      </c>
      <c r="I132" s="149">
        <f t="shared" si="57"/>
        <v>-24</v>
      </c>
      <c r="J132" s="129">
        <f t="shared" si="57"/>
        <v>-97</v>
      </c>
      <c r="K132" s="130">
        <f>K130-K131</f>
        <v>-27</v>
      </c>
      <c r="L132" s="130">
        <f>L130-L131</f>
        <v>13</v>
      </c>
      <c r="M132" s="130">
        <f>M130-M131</f>
        <v>-90</v>
      </c>
      <c r="N132" s="130">
        <f>N130-N131</f>
        <v>-87</v>
      </c>
      <c r="O132" s="160"/>
      <c r="P132" s="160"/>
      <c r="Q132" s="160"/>
      <c r="R132" s="160"/>
      <c r="S132" s="130">
        <f t="shared" si="57"/>
        <v>-441</v>
      </c>
    </row>
    <row r="133" spans="1:19" ht="13.5" thickBot="1">
      <c r="A133" s="166"/>
      <c r="B133" s="134" t="s">
        <v>10</v>
      </c>
      <c r="C133" s="137">
        <f aca="true" t="shared" si="58" ref="C133:S133">C132/C131</f>
        <v>0.015873015873015872</v>
      </c>
      <c r="D133" s="163">
        <f t="shared" si="58"/>
        <v>0.2391304347826087</v>
      </c>
      <c r="E133" s="137">
        <f t="shared" si="58"/>
        <v>-0.3696969696969697</v>
      </c>
      <c r="F133" s="163">
        <f t="shared" si="58"/>
        <v>-0.33766233766233766</v>
      </c>
      <c r="G133" s="167">
        <f t="shared" si="58"/>
        <v>-0.05847953216374269</v>
      </c>
      <c r="H133" s="137">
        <f t="shared" si="58"/>
        <v>-0.6666666666666666</v>
      </c>
      <c r="I133" s="163">
        <f t="shared" si="58"/>
        <v>-0.11764705882352941</v>
      </c>
      <c r="J133" s="136">
        <f t="shared" si="58"/>
        <v>-0.13936781609195403</v>
      </c>
      <c r="K133" s="137">
        <f>K132/K131</f>
        <v>-0.084375</v>
      </c>
      <c r="L133" s="137">
        <f>L132/L131</f>
        <v>0.08843537414965986</v>
      </c>
      <c r="M133" s="137">
        <f>M132/M131</f>
        <v>-0.2857142857142857</v>
      </c>
      <c r="N133" s="137">
        <f>N132/N131</f>
        <v>-0.4223300970873786</v>
      </c>
      <c r="O133" s="164"/>
      <c r="P133" s="164"/>
      <c r="Q133" s="164"/>
      <c r="R133" s="164"/>
      <c r="S133" s="137">
        <f t="shared" si="58"/>
        <v>-0.1781098546042003</v>
      </c>
    </row>
    <row r="134" spans="1:19" ht="12.75">
      <c r="A134" s="168"/>
      <c r="B134" s="127">
        <v>2010</v>
      </c>
      <c r="C134" s="130">
        <v>5</v>
      </c>
      <c r="D134" s="149">
        <v>6</v>
      </c>
      <c r="E134" s="130">
        <v>15</v>
      </c>
      <c r="F134" s="149">
        <v>6</v>
      </c>
      <c r="G134" s="130">
        <v>17</v>
      </c>
      <c r="H134" s="130">
        <v>10</v>
      </c>
      <c r="I134" s="149">
        <v>33</v>
      </c>
      <c r="J134" s="129">
        <v>55</v>
      </c>
      <c r="K134" s="130">
        <v>48</v>
      </c>
      <c r="L134" s="130">
        <v>17</v>
      </c>
      <c r="M134" s="130">
        <v>43</v>
      </c>
      <c r="N134" s="130">
        <v>16</v>
      </c>
      <c r="O134" s="160"/>
      <c r="P134" s="160"/>
      <c r="Q134" s="160"/>
      <c r="R134" s="160"/>
      <c r="S134" s="130">
        <f>C134+D134+E134+F134+G134+H134+I134+J134+K134+L134+M134+N134+O134</f>
        <v>271</v>
      </c>
    </row>
    <row r="135" spans="1:19" ht="12.75">
      <c r="A135" s="165" t="s">
        <v>91</v>
      </c>
      <c r="B135" s="127">
        <v>2009</v>
      </c>
      <c r="C135" s="130">
        <v>7</v>
      </c>
      <c r="D135" s="149">
        <v>8</v>
      </c>
      <c r="E135" s="130">
        <v>13</v>
      </c>
      <c r="F135" s="149">
        <v>15</v>
      </c>
      <c r="G135" s="173">
        <v>20</v>
      </c>
      <c r="H135" s="130">
        <v>11</v>
      </c>
      <c r="I135" s="149">
        <v>13</v>
      </c>
      <c r="J135" s="129">
        <v>40</v>
      </c>
      <c r="K135" s="130">
        <v>45</v>
      </c>
      <c r="L135" s="130">
        <v>15</v>
      </c>
      <c r="M135" s="130">
        <v>38</v>
      </c>
      <c r="N135" s="130">
        <v>20</v>
      </c>
      <c r="O135" s="160"/>
      <c r="P135" s="160"/>
      <c r="Q135" s="160"/>
      <c r="R135" s="160"/>
      <c r="S135" s="130">
        <f>C135+D135+E135+F135+G135+H135+I135+J135+K135+L135+M135+N135+O135</f>
        <v>245</v>
      </c>
    </row>
    <row r="136" spans="1:19" ht="12.75">
      <c r="A136" s="165" t="s">
        <v>92</v>
      </c>
      <c r="B136" s="132" t="s">
        <v>80</v>
      </c>
      <c r="C136" s="130">
        <f aca="true" t="shared" si="59" ref="C136:S136">C134-C135</f>
        <v>-2</v>
      </c>
      <c r="D136" s="149">
        <f t="shared" si="59"/>
        <v>-2</v>
      </c>
      <c r="E136" s="130">
        <f t="shared" si="59"/>
        <v>2</v>
      </c>
      <c r="F136" s="149">
        <f t="shared" si="59"/>
        <v>-9</v>
      </c>
      <c r="G136" s="173">
        <f t="shared" si="59"/>
        <v>-3</v>
      </c>
      <c r="H136" s="130">
        <f t="shared" si="59"/>
        <v>-1</v>
      </c>
      <c r="I136" s="149">
        <f t="shared" si="59"/>
        <v>20</v>
      </c>
      <c r="J136" s="129">
        <f t="shared" si="59"/>
        <v>15</v>
      </c>
      <c r="K136" s="130">
        <f>K134-K135</f>
        <v>3</v>
      </c>
      <c r="L136" s="130">
        <f>L134-L135</f>
        <v>2</v>
      </c>
      <c r="M136" s="130">
        <f>M134-M135</f>
        <v>5</v>
      </c>
      <c r="N136" s="130">
        <f>N134-N135</f>
        <v>-4</v>
      </c>
      <c r="O136" s="160"/>
      <c r="P136" s="160"/>
      <c r="Q136" s="160"/>
      <c r="R136" s="160"/>
      <c r="S136" s="130">
        <f t="shared" si="59"/>
        <v>26</v>
      </c>
    </row>
    <row r="137" spans="1:19" ht="13.5" thickBot="1">
      <c r="A137" s="166"/>
      <c r="B137" s="134" t="s">
        <v>10</v>
      </c>
      <c r="C137" s="137">
        <f aca="true" t="shared" si="60" ref="C137:N137">C136/C135</f>
        <v>-0.2857142857142857</v>
      </c>
      <c r="D137" s="137">
        <f t="shared" si="60"/>
        <v>-0.25</v>
      </c>
      <c r="E137" s="137">
        <f t="shared" si="60"/>
        <v>0.15384615384615385</v>
      </c>
      <c r="F137" s="163">
        <f t="shared" si="60"/>
        <v>-0.6</v>
      </c>
      <c r="G137" s="167">
        <f t="shared" si="60"/>
        <v>-0.15</v>
      </c>
      <c r="H137" s="167">
        <f t="shared" si="60"/>
        <v>-0.09090909090909091</v>
      </c>
      <c r="I137" s="163">
        <f t="shared" si="60"/>
        <v>1.5384615384615385</v>
      </c>
      <c r="J137" s="136">
        <f t="shared" si="60"/>
        <v>0.375</v>
      </c>
      <c r="K137" s="137">
        <f t="shared" si="60"/>
        <v>0.06666666666666667</v>
      </c>
      <c r="L137" s="137">
        <f t="shared" si="60"/>
        <v>0.13333333333333333</v>
      </c>
      <c r="M137" s="137">
        <f t="shared" si="60"/>
        <v>0.13157894736842105</v>
      </c>
      <c r="N137" s="137">
        <f t="shared" si="60"/>
        <v>-0.2</v>
      </c>
      <c r="O137" s="164"/>
      <c r="P137" s="164"/>
      <c r="Q137" s="164"/>
      <c r="R137" s="164"/>
      <c r="S137" s="137">
        <f>S136/S135</f>
        <v>0.10612244897959183</v>
      </c>
    </row>
    <row r="138" spans="1:19" ht="12.75">
      <c r="A138" s="186"/>
      <c r="B138" s="187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</row>
    <row r="139" spans="1:19" ht="13.5" thickBot="1">
      <c r="A139" s="174" t="s">
        <v>126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</row>
    <row r="140" spans="1:19" ht="13.5" thickBot="1">
      <c r="A140" s="150"/>
      <c r="B140" s="151"/>
      <c r="C140" s="152" t="s">
        <v>24</v>
      </c>
      <c r="D140" s="152" t="s">
        <v>127</v>
      </c>
      <c r="E140" s="153" t="s">
        <v>128</v>
      </c>
      <c r="F140" s="152" t="s">
        <v>129</v>
      </c>
      <c r="G140" s="152" t="s">
        <v>130</v>
      </c>
      <c r="H140" s="158"/>
      <c r="I140" s="157"/>
      <c r="J140" s="158"/>
      <c r="K140" s="157"/>
      <c r="L140" s="158"/>
      <c r="M140" s="157"/>
      <c r="N140" s="157"/>
      <c r="O140" s="157"/>
      <c r="P140" s="157"/>
      <c r="Q140" s="157"/>
      <c r="R140" s="158"/>
      <c r="S140" s="157" t="s">
        <v>79</v>
      </c>
    </row>
    <row r="141" spans="1:19" ht="12.75">
      <c r="A141" s="159"/>
      <c r="B141" s="127">
        <v>2010</v>
      </c>
      <c r="C141" s="130">
        <f aca="true" t="shared" si="61" ref="C141:G142">C145+C149+C153+C157+C161+C165+C169</f>
        <v>1034</v>
      </c>
      <c r="D141" s="130">
        <f t="shared" si="61"/>
        <v>396</v>
      </c>
      <c r="E141" s="130">
        <f t="shared" si="61"/>
        <v>88</v>
      </c>
      <c r="F141" s="130">
        <f t="shared" si="61"/>
        <v>203</v>
      </c>
      <c r="G141" s="130">
        <f t="shared" si="61"/>
        <v>473</v>
      </c>
      <c r="H141" s="160"/>
      <c r="I141" s="130"/>
      <c r="J141" s="130"/>
      <c r="K141" s="130"/>
      <c r="L141" s="130"/>
      <c r="M141" s="130"/>
      <c r="N141" s="130"/>
      <c r="O141" s="130"/>
      <c r="P141" s="130"/>
      <c r="Q141" s="130"/>
      <c r="R141" s="160"/>
      <c r="S141" s="130">
        <f>S145+S149+S153+S157+S161+S165+S169</f>
        <v>2194</v>
      </c>
    </row>
    <row r="142" spans="1:19" ht="12.75">
      <c r="A142" s="178" t="s">
        <v>1</v>
      </c>
      <c r="B142" s="127">
        <v>2009</v>
      </c>
      <c r="C142" s="130">
        <f t="shared" si="61"/>
        <v>1071</v>
      </c>
      <c r="D142" s="130">
        <f t="shared" si="61"/>
        <v>435</v>
      </c>
      <c r="E142" s="130">
        <f t="shared" si="61"/>
        <v>85</v>
      </c>
      <c r="F142" s="130">
        <f t="shared" si="61"/>
        <v>187</v>
      </c>
      <c r="G142" s="130">
        <f t="shared" si="61"/>
        <v>495</v>
      </c>
      <c r="H142" s="160"/>
      <c r="I142" s="130"/>
      <c r="J142" s="130"/>
      <c r="K142" s="130"/>
      <c r="L142" s="130"/>
      <c r="M142" s="130"/>
      <c r="N142" s="130"/>
      <c r="O142" s="130"/>
      <c r="P142" s="130"/>
      <c r="Q142" s="130"/>
      <c r="R142" s="160"/>
      <c r="S142" s="130">
        <f>S146+S150+S154+S158+S162+S166+S170</f>
        <v>2273</v>
      </c>
    </row>
    <row r="143" spans="1:19" ht="12.75">
      <c r="A143" s="159"/>
      <c r="B143" s="132" t="s">
        <v>80</v>
      </c>
      <c r="C143" s="130">
        <f>C141-C142</f>
        <v>-37</v>
      </c>
      <c r="D143" s="130">
        <f>D141-D142</f>
        <v>-39</v>
      </c>
      <c r="E143" s="149">
        <f>E141-E142</f>
        <v>3</v>
      </c>
      <c r="F143" s="130">
        <f>F141-F142</f>
        <v>16</v>
      </c>
      <c r="G143" s="130">
        <f>G141-G142</f>
        <v>-22</v>
      </c>
      <c r="H143" s="149"/>
      <c r="I143" s="130"/>
      <c r="J143" s="149"/>
      <c r="K143" s="130"/>
      <c r="L143" s="149"/>
      <c r="M143" s="130"/>
      <c r="N143" s="130"/>
      <c r="O143" s="130"/>
      <c r="P143" s="130"/>
      <c r="Q143" s="130"/>
      <c r="R143" s="149"/>
      <c r="S143" s="130">
        <f>S141-S142</f>
        <v>-79</v>
      </c>
    </row>
    <row r="144" spans="1:19" ht="13.5" thickBot="1">
      <c r="A144" s="162"/>
      <c r="B144" s="134" t="s">
        <v>10</v>
      </c>
      <c r="C144" s="137">
        <f>C143/C142</f>
        <v>-0.03454715219421102</v>
      </c>
      <c r="D144" s="137">
        <f>D143/D142</f>
        <v>-0.0896551724137931</v>
      </c>
      <c r="E144" s="163">
        <f>E143/E142</f>
        <v>0.03529411764705882</v>
      </c>
      <c r="F144" s="137">
        <f>F143/F142</f>
        <v>0.0855614973262032</v>
      </c>
      <c r="G144" s="137">
        <f>G143/G142</f>
        <v>-0.044444444444444446</v>
      </c>
      <c r="H144" s="163"/>
      <c r="I144" s="137"/>
      <c r="J144" s="163"/>
      <c r="K144" s="137"/>
      <c r="L144" s="163"/>
      <c r="M144" s="137"/>
      <c r="N144" s="137"/>
      <c r="O144" s="137"/>
      <c r="P144" s="137"/>
      <c r="Q144" s="137"/>
      <c r="R144" s="163"/>
      <c r="S144" s="137">
        <f>S143/S142</f>
        <v>-0.034755829300483945</v>
      </c>
    </row>
    <row r="145" spans="1:19" ht="12.75">
      <c r="A145" s="159"/>
      <c r="B145" s="127">
        <v>2010</v>
      </c>
      <c r="C145" s="130">
        <v>11</v>
      </c>
      <c r="D145" s="130">
        <v>6</v>
      </c>
      <c r="E145" s="149">
        <v>0</v>
      </c>
      <c r="F145" s="130">
        <v>11</v>
      </c>
      <c r="G145" s="130">
        <v>4</v>
      </c>
      <c r="H145" s="149"/>
      <c r="I145" s="130"/>
      <c r="J145" s="149"/>
      <c r="K145" s="130"/>
      <c r="L145" s="149"/>
      <c r="M145" s="130"/>
      <c r="N145" s="130"/>
      <c r="O145" s="130"/>
      <c r="P145" s="130"/>
      <c r="Q145" s="130"/>
      <c r="R145" s="149"/>
      <c r="S145" s="130">
        <f>C145+D145+E145+F145+G145</f>
        <v>32</v>
      </c>
    </row>
    <row r="146" spans="1:19" ht="12.75">
      <c r="A146" s="165" t="s">
        <v>81</v>
      </c>
      <c r="B146" s="127">
        <v>2009</v>
      </c>
      <c r="C146" s="130">
        <v>19</v>
      </c>
      <c r="D146" s="130">
        <v>6</v>
      </c>
      <c r="E146" s="149">
        <v>0</v>
      </c>
      <c r="F146" s="130">
        <v>4</v>
      </c>
      <c r="G146" s="130">
        <v>11</v>
      </c>
      <c r="H146" s="149"/>
      <c r="I146" s="130"/>
      <c r="J146" s="149"/>
      <c r="K146" s="130"/>
      <c r="L146" s="149"/>
      <c r="M146" s="130"/>
      <c r="N146" s="130"/>
      <c r="O146" s="130"/>
      <c r="P146" s="130"/>
      <c r="Q146" s="130"/>
      <c r="R146" s="149"/>
      <c r="S146" s="130">
        <f>C146+D146+E146+F146+G146</f>
        <v>40</v>
      </c>
    </row>
    <row r="147" spans="1:19" ht="12.75">
      <c r="A147" s="165" t="s">
        <v>82</v>
      </c>
      <c r="B147" s="132" t="s">
        <v>80</v>
      </c>
      <c r="C147" s="130">
        <f>C145-C146</f>
        <v>-8</v>
      </c>
      <c r="D147" s="130">
        <f>D145-D146</f>
        <v>0</v>
      </c>
      <c r="E147" s="149">
        <f>E145-E146</f>
        <v>0</v>
      </c>
      <c r="F147" s="130">
        <f>F145-F146</f>
        <v>7</v>
      </c>
      <c r="G147" s="130">
        <f>G145-G146</f>
        <v>-7</v>
      </c>
      <c r="H147" s="149"/>
      <c r="I147" s="130"/>
      <c r="J147" s="149"/>
      <c r="K147" s="130"/>
      <c r="L147" s="149"/>
      <c r="M147" s="130"/>
      <c r="N147" s="130"/>
      <c r="O147" s="130"/>
      <c r="P147" s="130"/>
      <c r="Q147" s="130"/>
      <c r="R147" s="149"/>
      <c r="S147" s="130">
        <f>S145-S146</f>
        <v>-8</v>
      </c>
    </row>
    <row r="148" spans="1:19" ht="13.5" thickBot="1">
      <c r="A148" s="166"/>
      <c r="B148" s="134" t="s">
        <v>10</v>
      </c>
      <c r="C148" s="137">
        <f>C147/C146</f>
        <v>-0.42105263157894735</v>
      </c>
      <c r="D148" s="137">
        <f>D147/D146</f>
        <v>0</v>
      </c>
      <c r="E148" s="137">
        <v>0</v>
      </c>
      <c r="F148" s="137">
        <f>F147/F146</f>
        <v>1.75</v>
      </c>
      <c r="G148" s="137">
        <f>G147/G146</f>
        <v>-0.6363636363636364</v>
      </c>
      <c r="H148" s="163"/>
      <c r="I148" s="137"/>
      <c r="J148" s="163"/>
      <c r="K148" s="137"/>
      <c r="L148" s="163"/>
      <c r="M148" s="137"/>
      <c r="N148" s="137"/>
      <c r="O148" s="137"/>
      <c r="P148" s="137"/>
      <c r="Q148" s="137"/>
      <c r="R148" s="163"/>
      <c r="S148" s="137">
        <f>S147/S146</f>
        <v>-0.2</v>
      </c>
    </row>
    <row r="149" spans="1:19" ht="12.75">
      <c r="A149" s="168"/>
      <c r="B149" s="127">
        <v>2010</v>
      </c>
      <c r="C149" s="130">
        <v>2</v>
      </c>
      <c r="D149" s="130">
        <v>0</v>
      </c>
      <c r="E149" s="149">
        <v>0</v>
      </c>
      <c r="F149" s="130">
        <v>0</v>
      </c>
      <c r="G149" s="130">
        <v>0</v>
      </c>
      <c r="H149" s="149"/>
      <c r="I149" s="130"/>
      <c r="J149" s="149"/>
      <c r="K149" s="130"/>
      <c r="L149" s="149"/>
      <c r="M149" s="130"/>
      <c r="N149" s="130"/>
      <c r="O149" s="130"/>
      <c r="P149" s="130"/>
      <c r="Q149" s="130"/>
      <c r="R149" s="149"/>
      <c r="S149" s="130">
        <f>C149+D149+E149+F149+G149</f>
        <v>2</v>
      </c>
    </row>
    <row r="150" spans="1:19" ht="12.75">
      <c r="A150" s="165" t="s">
        <v>83</v>
      </c>
      <c r="B150" s="127">
        <v>2009</v>
      </c>
      <c r="C150" s="130">
        <v>0</v>
      </c>
      <c r="D150" s="130">
        <v>1</v>
      </c>
      <c r="E150" s="149">
        <v>0</v>
      </c>
      <c r="F150" s="130">
        <v>1</v>
      </c>
      <c r="G150" s="130">
        <v>0</v>
      </c>
      <c r="H150" s="149"/>
      <c r="I150" s="130"/>
      <c r="J150" s="149"/>
      <c r="K150" s="130"/>
      <c r="L150" s="149"/>
      <c r="M150" s="130"/>
      <c r="N150" s="130"/>
      <c r="O150" s="130"/>
      <c r="P150" s="130"/>
      <c r="Q150" s="130"/>
      <c r="R150" s="149"/>
      <c r="S150" s="130">
        <f>C150+D150+E150+F150+G150</f>
        <v>2</v>
      </c>
    </row>
    <row r="151" spans="1:19" ht="12.75">
      <c r="A151" s="165" t="s">
        <v>84</v>
      </c>
      <c r="B151" s="132" t="s">
        <v>80</v>
      </c>
      <c r="C151" s="130">
        <f>C149-C150</f>
        <v>2</v>
      </c>
      <c r="D151" s="130">
        <f>D149-D150</f>
        <v>-1</v>
      </c>
      <c r="E151" s="149">
        <f>E149-E150</f>
        <v>0</v>
      </c>
      <c r="F151" s="130">
        <f>F149-F150</f>
        <v>-1</v>
      </c>
      <c r="G151" s="130">
        <f>G149-G150</f>
        <v>0</v>
      </c>
      <c r="H151" s="149"/>
      <c r="I151" s="130"/>
      <c r="J151" s="149"/>
      <c r="K151" s="130"/>
      <c r="L151" s="149"/>
      <c r="M151" s="130"/>
      <c r="N151" s="130"/>
      <c r="O151" s="130"/>
      <c r="P151" s="130"/>
      <c r="Q151" s="130"/>
      <c r="R151" s="149"/>
      <c r="S151" s="130">
        <f>S149-S150</f>
        <v>0</v>
      </c>
    </row>
    <row r="152" spans="1:19" ht="13.5" thickBot="1">
      <c r="A152" s="166"/>
      <c r="B152" s="134" t="s">
        <v>10</v>
      </c>
      <c r="C152" s="137">
        <v>0</v>
      </c>
      <c r="D152" s="137">
        <f>D151/D150</f>
        <v>-1</v>
      </c>
      <c r="E152" s="137">
        <v>0</v>
      </c>
      <c r="F152" s="137">
        <f>F151/F150</f>
        <v>-1</v>
      </c>
      <c r="G152" s="137">
        <v>0</v>
      </c>
      <c r="H152" s="163"/>
      <c r="I152" s="137"/>
      <c r="J152" s="163"/>
      <c r="K152" s="137"/>
      <c r="L152" s="163"/>
      <c r="M152" s="137"/>
      <c r="N152" s="137"/>
      <c r="O152" s="137"/>
      <c r="P152" s="137"/>
      <c r="Q152" s="137"/>
      <c r="R152" s="163"/>
      <c r="S152" s="137">
        <f>S151/S150</f>
        <v>0</v>
      </c>
    </row>
    <row r="153" spans="1:19" ht="12.75">
      <c r="A153" s="168"/>
      <c r="B153" s="127">
        <v>2010</v>
      </c>
      <c r="C153" s="130">
        <v>101</v>
      </c>
      <c r="D153" s="130">
        <v>47</v>
      </c>
      <c r="E153" s="149">
        <v>6</v>
      </c>
      <c r="F153" s="130">
        <v>20</v>
      </c>
      <c r="G153" s="130">
        <v>65</v>
      </c>
      <c r="H153" s="149"/>
      <c r="I153" s="130"/>
      <c r="J153" s="149"/>
      <c r="K153" s="130"/>
      <c r="L153" s="149"/>
      <c r="M153" s="130"/>
      <c r="N153" s="130"/>
      <c r="O153" s="130"/>
      <c r="P153" s="130"/>
      <c r="Q153" s="130"/>
      <c r="R153" s="149"/>
      <c r="S153" s="130">
        <f>C153+D153+E153+F153+G153</f>
        <v>239</v>
      </c>
    </row>
    <row r="154" spans="1:19" ht="12.75">
      <c r="A154" s="165" t="s">
        <v>85</v>
      </c>
      <c r="B154" s="127">
        <v>2009</v>
      </c>
      <c r="C154" s="130">
        <v>106</v>
      </c>
      <c r="D154" s="130">
        <v>35</v>
      </c>
      <c r="E154" s="149">
        <v>3</v>
      </c>
      <c r="F154" s="130">
        <v>13</v>
      </c>
      <c r="G154" s="130">
        <v>36</v>
      </c>
      <c r="H154" s="149"/>
      <c r="I154" s="130"/>
      <c r="J154" s="149"/>
      <c r="K154" s="130"/>
      <c r="L154" s="149"/>
      <c r="M154" s="130"/>
      <c r="N154" s="130"/>
      <c r="O154" s="130"/>
      <c r="P154" s="130"/>
      <c r="Q154" s="130"/>
      <c r="R154" s="149"/>
      <c r="S154" s="130">
        <f>C154+D154+E154+F154+G154</f>
        <v>193</v>
      </c>
    </row>
    <row r="155" spans="1:19" ht="12.75">
      <c r="A155" s="168"/>
      <c r="B155" s="132" t="s">
        <v>80</v>
      </c>
      <c r="C155" s="130">
        <f>C153-C154</f>
        <v>-5</v>
      </c>
      <c r="D155" s="130">
        <f>D153-D154</f>
        <v>12</v>
      </c>
      <c r="E155" s="149">
        <f>E153-E154</f>
        <v>3</v>
      </c>
      <c r="F155" s="130">
        <f>F153-F154</f>
        <v>7</v>
      </c>
      <c r="G155" s="130">
        <f>G153-G154</f>
        <v>29</v>
      </c>
      <c r="H155" s="149"/>
      <c r="I155" s="130"/>
      <c r="J155" s="149"/>
      <c r="K155" s="130"/>
      <c r="L155" s="149"/>
      <c r="M155" s="130"/>
      <c r="N155" s="130"/>
      <c r="O155" s="130"/>
      <c r="P155" s="130"/>
      <c r="Q155" s="130"/>
      <c r="R155" s="149"/>
      <c r="S155" s="130">
        <f>S153-S154</f>
        <v>46</v>
      </c>
    </row>
    <row r="156" spans="1:19" ht="13.5" thickBot="1">
      <c r="A156" s="166"/>
      <c r="B156" s="134" t="s">
        <v>10</v>
      </c>
      <c r="C156" s="137">
        <f>C155/C154</f>
        <v>-0.04716981132075472</v>
      </c>
      <c r="D156" s="137">
        <f>D155/D154</f>
        <v>0.34285714285714286</v>
      </c>
      <c r="E156" s="137">
        <f>E155/E154</f>
        <v>1</v>
      </c>
      <c r="F156" s="137">
        <f>F155/F154</f>
        <v>0.5384615384615384</v>
      </c>
      <c r="G156" s="137">
        <f>G155/G154</f>
        <v>0.8055555555555556</v>
      </c>
      <c r="H156" s="163"/>
      <c r="I156" s="137"/>
      <c r="J156" s="163"/>
      <c r="K156" s="137"/>
      <c r="L156" s="163"/>
      <c r="M156" s="137"/>
      <c r="N156" s="137"/>
      <c r="O156" s="137"/>
      <c r="P156" s="137"/>
      <c r="Q156" s="137"/>
      <c r="R156" s="163"/>
      <c r="S156" s="137">
        <f>S155/S154</f>
        <v>0.23834196891191708</v>
      </c>
    </row>
    <row r="157" spans="1:19" ht="12.75">
      <c r="A157" s="168"/>
      <c r="B157" s="127">
        <v>2010</v>
      </c>
      <c r="C157" s="130">
        <v>30</v>
      </c>
      <c r="D157" s="130">
        <v>24</v>
      </c>
      <c r="E157" s="149">
        <v>17</v>
      </c>
      <c r="F157" s="130">
        <v>18</v>
      </c>
      <c r="G157" s="130">
        <v>38</v>
      </c>
      <c r="H157" s="149"/>
      <c r="I157" s="130"/>
      <c r="J157" s="149"/>
      <c r="K157" s="130"/>
      <c r="L157" s="149"/>
      <c r="M157" s="130"/>
      <c r="N157" s="130"/>
      <c r="O157" s="130"/>
      <c r="P157" s="130"/>
      <c r="Q157" s="130"/>
      <c r="R157" s="149"/>
      <c r="S157" s="130">
        <f>C157+D157+E157+F157+G157</f>
        <v>127</v>
      </c>
    </row>
    <row r="158" spans="1:19" ht="12.75">
      <c r="A158" s="165" t="s">
        <v>86</v>
      </c>
      <c r="B158" s="127">
        <v>2009</v>
      </c>
      <c r="C158" s="130">
        <v>56</v>
      </c>
      <c r="D158" s="130">
        <v>24</v>
      </c>
      <c r="E158" s="149">
        <v>10</v>
      </c>
      <c r="F158" s="130">
        <v>30</v>
      </c>
      <c r="G158" s="130">
        <v>55</v>
      </c>
      <c r="H158" s="149"/>
      <c r="I158" s="130"/>
      <c r="J158" s="149"/>
      <c r="K158" s="130"/>
      <c r="L158" s="149"/>
      <c r="M158" s="130"/>
      <c r="N158" s="130"/>
      <c r="O158" s="130"/>
      <c r="P158" s="130"/>
      <c r="Q158" s="130"/>
      <c r="R158" s="149"/>
      <c r="S158" s="130">
        <f>C158+D158+E158+F158+G158</f>
        <v>175</v>
      </c>
    </row>
    <row r="159" spans="1:19" ht="12.75">
      <c r="A159" s="165" t="s">
        <v>87</v>
      </c>
      <c r="B159" s="132" t="s">
        <v>80</v>
      </c>
      <c r="C159" s="130">
        <f>C157-C158</f>
        <v>-26</v>
      </c>
      <c r="D159" s="130">
        <f>D157-D158</f>
        <v>0</v>
      </c>
      <c r="E159" s="149">
        <f>E157-E158</f>
        <v>7</v>
      </c>
      <c r="F159" s="130">
        <f>F157-F158</f>
        <v>-12</v>
      </c>
      <c r="G159" s="130">
        <f>G157-G158</f>
        <v>-17</v>
      </c>
      <c r="H159" s="149"/>
      <c r="I159" s="130"/>
      <c r="J159" s="149"/>
      <c r="K159" s="130"/>
      <c r="L159" s="149"/>
      <c r="M159" s="130"/>
      <c r="N159" s="130"/>
      <c r="O159" s="130"/>
      <c r="P159" s="130"/>
      <c r="Q159" s="130"/>
      <c r="R159" s="149"/>
      <c r="S159" s="130">
        <f>S157-S158</f>
        <v>-48</v>
      </c>
    </row>
    <row r="160" spans="1:19" ht="13.5" thickBot="1">
      <c r="A160" s="166"/>
      <c r="B160" s="134" t="s">
        <v>10</v>
      </c>
      <c r="C160" s="137">
        <f>C159/C158</f>
        <v>-0.4642857142857143</v>
      </c>
      <c r="D160" s="137">
        <f>D159/D158</f>
        <v>0</v>
      </c>
      <c r="E160" s="137">
        <f>E159/E158</f>
        <v>0.7</v>
      </c>
      <c r="F160" s="137">
        <f>F159/F158</f>
        <v>-0.4</v>
      </c>
      <c r="G160" s="137">
        <f>G159/G158</f>
        <v>-0.3090909090909091</v>
      </c>
      <c r="H160" s="163"/>
      <c r="I160" s="137"/>
      <c r="J160" s="163"/>
      <c r="K160" s="137"/>
      <c r="L160" s="163"/>
      <c r="M160" s="137"/>
      <c r="N160" s="137"/>
      <c r="O160" s="137"/>
      <c r="P160" s="137"/>
      <c r="Q160" s="137"/>
      <c r="R160" s="163"/>
      <c r="S160" s="137">
        <f>S159/S158</f>
        <v>-0.2742857142857143</v>
      </c>
    </row>
    <row r="161" spans="1:19" ht="12.75">
      <c r="A161" s="168"/>
      <c r="B161" s="127">
        <v>2010</v>
      </c>
      <c r="C161" s="130">
        <v>400</v>
      </c>
      <c r="D161" s="130">
        <v>176</v>
      </c>
      <c r="E161" s="149">
        <v>35</v>
      </c>
      <c r="F161" s="130">
        <v>92</v>
      </c>
      <c r="G161" s="130">
        <v>225</v>
      </c>
      <c r="H161" s="149"/>
      <c r="I161" s="130"/>
      <c r="J161" s="149"/>
      <c r="K161" s="130"/>
      <c r="L161" s="149"/>
      <c r="M161" s="130"/>
      <c r="N161" s="130"/>
      <c r="O161" s="130"/>
      <c r="P161" s="130"/>
      <c r="Q161" s="130"/>
      <c r="R161" s="149"/>
      <c r="S161" s="130">
        <f>C161+D161+E161+F161+G161</f>
        <v>928</v>
      </c>
    </row>
    <row r="162" spans="1:19" ht="12.75">
      <c r="A162" s="171" t="s">
        <v>88</v>
      </c>
      <c r="B162" s="127">
        <v>2009</v>
      </c>
      <c r="C162" s="130">
        <v>413</v>
      </c>
      <c r="D162" s="130">
        <v>209</v>
      </c>
      <c r="E162" s="149">
        <v>39</v>
      </c>
      <c r="F162" s="130">
        <v>78</v>
      </c>
      <c r="G162" s="130">
        <v>224</v>
      </c>
      <c r="H162" s="149"/>
      <c r="I162" s="130"/>
      <c r="J162" s="149"/>
      <c r="K162" s="130"/>
      <c r="L162" s="149"/>
      <c r="M162" s="130"/>
      <c r="N162" s="130"/>
      <c r="O162" s="130"/>
      <c r="P162" s="130"/>
      <c r="Q162" s="130"/>
      <c r="R162" s="149"/>
      <c r="S162" s="130">
        <f>C162+D162+E162+F162+G162</f>
        <v>963</v>
      </c>
    </row>
    <row r="163" spans="1:19" ht="12.75">
      <c r="A163" s="168"/>
      <c r="B163" s="132" t="s">
        <v>80</v>
      </c>
      <c r="C163" s="130">
        <f>C161-C162</f>
        <v>-13</v>
      </c>
      <c r="D163" s="130">
        <f>D161-D162</f>
        <v>-33</v>
      </c>
      <c r="E163" s="149">
        <f>E161-E162</f>
        <v>-4</v>
      </c>
      <c r="F163" s="130">
        <f>F161-F162</f>
        <v>14</v>
      </c>
      <c r="G163" s="130">
        <f>G161-G162</f>
        <v>1</v>
      </c>
      <c r="H163" s="149"/>
      <c r="I163" s="130"/>
      <c r="J163" s="149"/>
      <c r="K163" s="130"/>
      <c r="L163" s="149"/>
      <c r="M163" s="130"/>
      <c r="N163" s="130"/>
      <c r="O163" s="130"/>
      <c r="P163" s="130"/>
      <c r="Q163" s="130"/>
      <c r="R163" s="149"/>
      <c r="S163" s="130">
        <f>S161-S162</f>
        <v>-35</v>
      </c>
    </row>
    <row r="164" spans="1:19" ht="13.5" thickBot="1">
      <c r="A164" s="166"/>
      <c r="B164" s="134" t="s">
        <v>10</v>
      </c>
      <c r="C164" s="137">
        <f>C163/C162</f>
        <v>-0.031476997578692496</v>
      </c>
      <c r="D164" s="137">
        <f>D163/D162</f>
        <v>-0.15789473684210525</v>
      </c>
      <c r="E164" s="163">
        <f>E163/E162</f>
        <v>-0.10256410256410256</v>
      </c>
      <c r="F164" s="137">
        <f>F163/F162</f>
        <v>0.1794871794871795</v>
      </c>
      <c r="G164" s="137">
        <f>G163/G162</f>
        <v>0.004464285714285714</v>
      </c>
      <c r="H164" s="163"/>
      <c r="I164" s="137"/>
      <c r="J164" s="163"/>
      <c r="K164" s="137"/>
      <c r="L164" s="163"/>
      <c r="M164" s="137"/>
      <c r="N164" s="137"/>
      <c r="O164" s="137"/>
      <c r="P164" s="137"/>
      <c r="Q164" s="137"/>
      <c r="R164" s="163"/>
      <c r="S164" s="137">
        <f>S163/S162</f>
        <v>-0.036344755970924195</v>
      </c>
    </row>
    <row r="165" spans="1:19" ht="12.75">
      <c r="A165" s="168"/>
      <c r="B165" s="127">
        <v>2010</v>
      </c>
      <c r="C165" s="130">
        <v>480</v>
      </c>
      <c r="D165" s="130">
        <v>135</v>
      </c>
      <c r="E165" s="149">
        <v>30</v>
      </c>
      <c r="F165" s="130">
        <v>58</v>
      </c>
      <c r="G165" s="130">
        <v>138</v>
      </c>
      <c r="H165" s="149"/>
      <c r="I165" s="130"/>
      <c r="J165" s="149"/>
      <c r="K165" s="130"/>
      <c r="L165" s="149"/>
      <c r="M165" s="130"/>
      <c r="N165" s="130"/>
      <c r="O165" s="130"/>
      <c r="P165" s="130"/>
      <c r="Q165" s="130"/>
      <c r="R165" s="149"/>
      <c r="S165" s="130">
        <f>C165+D165+E165+F165+G165</f>
        <v>841</v>
      </c>
    </row>
    <row r="166" spans="1:19" ht="12.75">
      <c r="A166" s="165" t="s">
        <v>89</v>
      </c>
      <c r="B166" s="127">
        <v>2009</v>
      </c>
      <c r="C166" s="130">
        <v>460</v>
      </c>
      <c r="D166" s="130">
        <v>154</v>
      </c>
      <c r="E166" s="149">
        <v>33</v>
      </c>
      <c r="F166" s="130">
        <v>59</v>
      </c>
      <c r="G166" s="130">
        <v>163</v>
      </c>
      <c r="H166" s="149"/>
      <c r="I166" s="130"/>
      <c r="J166" s="149"/>
      <c r="K166" s="130"/>
      <c r="L166" s="149"/>
      <c r="M166" s="130"/>
      <c r="N166" s="130"/>
      <c r="O166" s="130"/>
      <c r="P166" s="130"/>
      <c r="Q166" s="130"/>
      <c r="R166" s="149"/>
      <c r="S166" s="130">
        <f>C166+D166+E166+F166+G166</f>
        <v>869</v>
      </c>
    </row>
    <row r="167" spans="1:19" ht="12.75">
      <c r="A167" s="165" t="s">
        <v>90</v>
      </c>
      <c r="B167" s="132" t="s">
        <v>80</v>
      </c>
      <c r="C167" s="130">
        <f>C165-C166</f>
        <v>20</v>
      </c>
      <c r="D167" s="130">
        <f>D165-D166</f>
        <v>-19</v>
      </c>
      <c r="E167" s="149">
        <f>E165-E166</f>
        <v>-3</v>
      </c>
      <c r="F167" s="130">
        <f>F165-F166</f>
        <v>-1</v>
      </c>
      <c r="G167" s="130">
        <f>G165-G166</f>
        <v>-25</v>
      </c>
      <c r="H167" s="149"/>
      <c r="I167" s="130"/>
      <c r="J167" s="149"/>
      <c r="K167" s="130"/>
      <c r="L167" s="149"/>
      <c r="M167" s="130"/>
      <c r="N167" s="130"/>
      <c r="O167" s="130"/>
      <c r="P167" s="130"/>
      <c r="Q167" s="130"/>
      <c r="R167" s="149"/>
      <c r="S167" s="130">
        <f>S165-S166</f>
        <v>-28</v>
      </c>
    </row>
    <row r="168" spans="1:19" ht="13.5" thickBot="1">
      <c r="A168" s="166"/>
      <c r="B168" s="134" t="s">
        <v>10</v>
      </c>
      <c r="C168" s="137">
        <f>C167/C166</f>
        <v>0.043478260869565216</v>
      </c>
      <c r="D168" s="137">
        <f>D167/D166</f>
        <v>-0.12337662337662338</v>
      </c>
      <c r="E168" s="137">
        <f>E167/E166</f>
        <v>-0.09090909090909091</v>
      </c>
      <c r="F168" s="137">
        <f>F167/F166</f>
        <v>-0.01694915254237288</v>
      </c>
      <c r="G168" s="137">
        <f>G167/G166</f>
        <v>-0.15337423312883436</v>
      </c>
      <c r="H168" s="163"/>
      <c r="I168" s="137"/>
      <c r="J168" s="163"/>
      <c r="K168" s="137"/>
      <c r="L168" s="163"/>
      <c r="M168" s="137"/>
      <c r="N168" s="137"/>
      <c r="O168" s="137"/>
      <c r="P168" s="137"/>
      <c r="Q168" s="137"/>
      <c r="R168" s="163"/>
      <c r="S168" s="137">
        <f>S167/S166</f>
        <v>-0.03222094361334868</v>
      </c>
    </row>
    <row r="169" spans="1:19" ht="12.75">
      <c r="A169" s="168"/>
      <c r="B169" s="127">
        <v>2010</v>
      </c>
      <c r="C169" s="130">
        <v>10</v>
      </c>
      <c r="D169" s="130">
        <v>8</v>
      </c>
      <c r="E169" s="149">
        <v>0</v>
      </c>
      <c r="F169" s="130">
        <v>4</v>
      </c>
      <c r="G169" s="130">
        <v>3</v>
      </c>
      <c r="H169" s="149"/>
      <c r="I169" s="130"/>
      <c r="J169" s="149"/>
      <c r="K169" s="130"/>
      <c r="L169" s="149"/>
      <c r="M169" s="130"/>
      <c r="N169" s="130"/>
      <c r="O169" s="130"/>
      <c r="P169" s="130"/>
      <c r="Q169" s="130"/>
      <c r="R169" s="149"/>
      <c r="S169" s="130">
        <f>C169+D169+E169+F169+G169</f>
        <v>25</v>
      </c>
    </row>
    <row r="170" spans="1:19" ht="12.75">
      <c r="A170" s="165" t="s">
        <v>91</v>
      </c>
      <c r="B170" s="127">
        <v>2009</v>
      </c>
      <c r="C170" s="130">
        <v>17</v>
      </c>
      <c r="D170" s="130">
        <v>6</v>
      </c>
      <c r="E170" s="149">
        <v>0</v>
      </c>
      <c r="F170" s="130">
        <v>2</v>
      </c>
      <c r="G170" s="130">
        <v>6</v>
      </c>
      <c r="H170" s="149"/>
      <c r="I170" s="130"/>
      <c r="J170" s="149"/>
      <c r="K170" s="130"/>
      <c r="L170" s="149"/>
      <c r="M170" s="130"/>
      <c r="N170" s="130"/>
      <c r="O170" s="130"/>
      <c r="P170" s="130"/>
      <c r="Q170" s="130"/>
      <c r="R170" s="149"/>
      <c r="S170" s="130">
        <f>C170+D170+E170+F170+G170</f>
        <v>31</v>
      </c>
    </row>
    <row r="171" spans="1:19" ht="12.75">
      <c r="A171" s="165" t="s">
        <v>92</v>
      </c>
      <c r="B171" s="132" t="s">
        <v>80</v>
      </c>
      <c r="C171" s="130">
        <f>C169-C170</f>
        <v>-7</v>
      </c>
      <c r="D171" s="130">
        <f>D169-D170</f>
        <v>2</v>
      </c>
      <c r="E171" s="149">
        <f>E169-E170</f>
        <v>0</v>
      </c>
      <c r="F171" s="130">
        <f>F169-F170</f>
        <v>2</v>
      </c>
      <c r="G171" s="130">
        <f>G169-G170</f>
        <v>-3</v>
      </c>
      <c r="H171" s="149"/>
      <c r="I171" s="130"/>
      <c r="J171" s="149"/>
      <c r="K171" s="130"/>
      <c r="L171" s="149"/>
      <c r="M171" s="130"/>
      <c r="N171" s="130"/>
      <c r="O171" s="130"/>
      <c r="P171" s="130"/>
      <c r="Q171" s="130"/>
      <c r="R171" s="149"/>
      <c r="S171" s="130">
        <f>S169-S170</f>
        <v>-6</v>
      </c>
    </row>
    <row r="172" spans="1:19" ht="13.5" thickBot="1">
      <c r="A172" s="166"/>
      <c r="B172" s="134" t="s">
        <v>10</v>
      </c>
      <c r="C172" s="137">
        <f>C171/C170</f>
        <v>-0.4117647058823529</v>
      </c>
      <c r="D172" s="137">
        <f>D171/D170</f>
        <v>0.3333333333333333</v>
      </c>
      <c r="E172" s="137">
        <v>0</v>
      </c>
      <c r="F172" s="137">
        <f>F171/F170</f>
        <v>1</v>
      </c>
      <c r="G172" s="137">
        <f>G171/G170</f>
        <v>-0.5</v>
      </c>
      <c r="H172" s="163"/>
      <c r="I172" s="137"/>
      <c r="J172" s="163"/>
      <c r="K172" s="137"/>
      <c r="L172" s="163"/>
      <c r="M172" s="137"/>
      <c r="N172" s="137"/>
      <c r="O172" s="137"/>
      <c r="P172" s="137"/>
      <c r="Q172" s="137"/>
      <c r="R172" s="163"/>
      <c r="S172" s="137">
        <f>S171/S170</f>
        <v>-0.1935483870967742</v>
      </c>
    </row>
    <row r="173" spans="1:19" ht="13.5" thickBot="1">
      <c r="A173" s="174" t="s">
        <v>131</v>
      </c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</row>
    <row r="174" spans="1:19" ht="23.25" thickBot="1">
      <c r="A174" s="150"/>
      <c r="B174" s="151"/>
      <c r="C174" s="152" t="s">
        <v>132</v>
      </c>
      <c r="D174" s="153" t="s">
        <v>133</v>
      </c>
      <c r="E174" s="176" t="s">
        <v>134</v>
      </c>
      <c r="F174" s="153" t="s">
        <v>135</v>
      </c>
      <c r="G174" s="152" t="s">
        <v>136</v>
      </c>
      <c r="H174" s="153" t="s">
        <v>137</v>
      </c>
      <c r="I174" s="155" t="s">
        <v>138</v>
      </c>
      <c r="J174" s="154" t="s">
        <v>139</v>
      </c>
      <c r="K174" s="155" t="s">
        <v>140</v>
      </c>
      <c r="L174" s="155" t="s">
        <v>141</v>
      </c>
      <c r="M174" s="155"/>
      <c r="N174" s="157"/>
      <c r="O174" s="157"/>
      <c r="P174" s="157"/>
      <c r="Q174" s="157"/>
      <c r="R174" s="158"/>
      <c r="S174" s="157" t="s">
        <v>79</v>
      </c>
    </row>
    <row r="175" spans="1:19" ht="12.75">
      <c r="A175" s="159"/>
      <c r="B175" s="127">
        <v>2010</v>
      </c>
      <c r="C175" s="130">
        <f aca="true" t="shared" si="62" ref="C175:S176">C179+C183+C187+C191+C195+C199+C203</f>
        <v>147</v>
      </c>
      <c r="D175" s="130">
        <f t="shared" si="62"/>
        <v>331</v>
      </c>
      <c r="E175" s="130">
        <f t="shared" si="62"/>
        <v>166</v>
      </c>
      <c r="F175" s="130">
        <f t="shared" si="62"/>
        <v>126</v>
      </c>
      <c r="G175" s="130">
        <f t="shared" si="62"/>
        <v>67</v>
      </c>
      <c r="H175" s="130">
        <f t="shared" si="62"/>
        <v>61</v>
      </c>
      <c r="I175" s="130">
        <f t="shared" si="62"/>
        <v>1281</v>
      </c>
      <c r="J175" s="130">
        <f t="shared" si="62"/>
        <v>450</v>
      </c>
      <c r="K175" s="130">
        <f t="shared" si="62"/>
        <v>123</v>
      </c>
      <c r="L175" s="130">
        <f>L179+L183+L187+L191+L195+L199+L203</f>
        <v>159</v>
      </c>
      <c r="M175" s="130"/>
      <c r="N175" s="130"/>
      <c r="O175" s="130"/>
      <c r="P175" s="130"/>
      <c r="Q175" s="130"/>
      <c r="R175" s="160"/>
      <c r="S175" s="130">
        <f t="shared" si="62"/>
        <v>2911</v>
      </c>
    </row>
    <row r="176" spans="1:19" ht="12.75">
      <c r="A176" s="178" t="s">
        <v>1</v>
      </c>
      <c r="B176" s="127">
        <v>2009</v>
      </c>
      <c r="C176" s="130">
        <f t="shared" si="62"/>
        <v>114</v>
      </c>
      <c r="D176" s="130">
        <f t="shared" si="62"/>
        <v>262</v>
      </c>
      <c r="E176" s="130">
        <f t="shared" si="62"/>
        <v>199</v>
      </c>
      <c r="F176" s="130">
        <f t="shared" si="62"/>
        <v>128</v>
      </c>
      <c r="G176" s="130">
        <f t="shared" si="62"/>
        <v>74</v>
      </c>
      <c r="H176" s="130">
        <f t="shared" si="62"/>
        <v>56</v>
      </c>
      <c r="I176" s="130">
        <f t="shared" si="62"/>
        <v>1347</v>
      </c>
      <c r="J176" s="130">
        <f t="shared" si="62"/>
        <v>615</v>
      </c>
      <c r="K176" s="130">
        <f t="shared" si="62"/>
        <v>144</v>
      </c>
      <c r="L176" s="130">
        <f>L180+L184+L188+L192+L196+L200+L204</f>
        <v>150</v>
      </c>
      <c r="M176" s="130"/>
      <c r="N176" s="130"/>
      <c r="O176" s="130"/>
      <c r="P176" s="130"/>
      <c r="Q176" s="130"/>
      <c r="R176" s="160"/>
      <c r="S176" s="130">
        <f t="shared" si="62"/>
        <v>3089</v>
      </c>
    </row>
    <row r="177" spans="1:19" ht="12.75">
      <c r="A177" s="159"/>
      <c r="B177" s="132" t="s">
        <v>80</v>
      </c>
      <c r="C177" s="130">
        <f aca="true" t="shared" si="63" ref="C177:L177">C175-C176</f>
        <v>33</v>
      </c>
      <c r="D177" s="149">
        <f t="shared" si="63"/>
        <v>69</v>
      </c>
      <c r="E177" s="130">
        <f t="shared" si="63"/>
        <v>-33</v>
      </c>
      <c r="F177" s="149">
        <f t="shared" si="63"/>
        <v>-2</v>
      </c>
      <c r="G177" s="130">
        <f t="shared" si="63"/>
        <v>-7</v>
      </c>
      <c r="H177" s="149">
        <f t="shared" si="63"/>
        <v>5</v>
      </c>
      <c r="I177" s="130">
        <f t="shared" si="63"/>
        <v>-66</v>
      </c>
      <c r="J177" s="149">
        <f t="shared" si="63"/>
        <v>-165</v>
      </c>
      <c r="K177" s="130">
        <f t="shared" si="63"/>
        <v>-21</v>
      </c>
      <c r="L177" s="130">
        <f t="shared" si="63"/>
        <v>9</v>
      </c>
      <c r="M177" s="130"/>
      <c r="N177" s="130"/>
      <c r="O177" s="130"/>
      <c r="P177" s="130"/>
      <c r="Q177" s="130"/>
      <c r="R177" s="149"/>
      <c r="S177" s="130">
        <f>S175-S176</f>
        <v>-178</v>
      </c>
    </row>
    <row r="178" spans="1:19" ht="13.5" thickBot="1">
      <c r="A178" s="162"/>
      <c r="B178" s="134" t="s">
        <v>10</v>
      </c>
      <c r="C178" s="137">
        <f aca="true" t="shared" si="64" ref="C178:L178">C177/C176</f>
        <v>0.2894736842105263</v>
      </c>
      <c r="D178" s="163">
        <f t="shared" si="64"/>
        <v>0.2633587786259542</v>
      </c>
      <c r="E178" s="137">
        <f t="shared" si="64"/>
        <v>-0.1658291457286432</v>
      </c>
      <c r="F178" s="163">
        <f t="shared" si="64"/>
        <v>-0.015625</v>
      </c>
      <c r="G178" s="137">
        <f t="shared" si="64"/>
        <v>-0.0945945945945946</v>
      </c>
      <c r="H178" s="163">
        <f t="shared" si="64"/>
        <v>0.08928571428571429</v>
      </c>
      <c r="I178" s="137">
        <f t="shared" si="64"/>
        <v>-0.04899777282850779</v>
      </c>
      <c r="J178" s="163">
        <f t="shared" si="64"/>
        <v>-0.2682926829268293</v>
      </c>
      <c r="K178" s="137">
        <f t="shared" si="64"/>
        <v>-0.14583333333333334</v>
      </c>
      <c r="L178" s="137">
        <f t="shared" si="64"/>
        <v>0.06</v>
      </c>
      <c r="M178" s="137"/>
      <c r="N178" s="137"/>
      <c r="O178" s="137"/>
      <c r="P178" s="137"/>
      <c r="Q178" s="137"/>
      <c r="R178" s="163"/>
      <c r="S178" s="137">
        <f>S177/S176</f>
        <v>-0.05762382648106183</v>
      </c>
    </row>
    <row r="179" spans="1:19" ht="12.75">
      <c r="A179" s="159" t="s">
        <v>16</v>
      </c>
      <c r="B179" s="127">
        <v>2010</v>
      </c>
      <c r="C179" s="130">
        <v>0</v>
      </c>
      <c r="D179" s="149">
        <v>7</v>
      </c>
      <c r="E179" s="130">
        <v>0</v>
      </c>
      <c r="F179" s="149">
        <v>2</v>
      </c>
      <c r="G179" s="130">
        <v>0</v>
      </c>
      <c r="H179" s="149">
        <v>0</v>
      </c>
      <c r="I179" s="130">
        <v>9</v>
      </c>
      <c r="J179" s="149">
        <v>2</v>
      </c>
      <c r="K179" s="130">
        <v>0</v>
      </c>
      <c r="L179" s="149">
        <v>2</v>
      </c>
      <c r="M179" s="130"/>
      <c r="N179" s="130"/>
      <c r="O179" s="130"/>
      <c r="P179" s="130"/>
      <c r="Q179" s="130"/>
      <c r="R179" s="149"/>
      <c r="S179" s="130">
        <f>C179+D179+E179+F179+G179+H179+I179+J179+K179+L179</f>
        <v>22</v>
      </c>
    </row>
    <row r="180" spans="1:19" ht="12.75">
      <c r="A180" s="165" t="s">
        <v>81</v>
      </c>
      <c r="B180" s="127">
        <v>2009</v>
      </c>
      <c r="C180" s="130">
        <v>1</v>
      </c>
      <c r="D180" s="149">
        <v>1</v>
      </c>
      <c r="E180" s="130">
        <v>2</v>
      </c>
      <c r="F180" s="149">
        <v>0</v>
      </c>
      <c r="G180" s="130">
        <v>0</v>
      </c>
      <c r="H180" s="149">
        <v>0</v>
      </c>
      <c r="I180" s="130">
        <v>11</v>
      </c>
      <c r="J180" s="149">
        <v>4</v>
      </c>
      <c r="K180" s="130">
        <v>0</v>
      </c>
      <c r="L180" s="149">
        <v>0</v>
      </c>
      <c r="M180" s="130"/>
      <c r="N180" s="130"/>
      <c r="O180" s="130"/>
      <c r="P180" s="130"/>
      <c r="Q180" s="130"/>
      <c r="R180" s="149"/>
      <c r="S180" s="130">
        <f>C180+D180+E180+F180+G180+H180+I180+J180+K180+L180</f>
        <v>19</v>
      </c>
    </row>
    <row r="181" spans="1:19" ht="12.75">
      <c r="A181" s="165" t="s">
        <v>82</v>
      </c>
      <c r="B181" s="132" t="s">
        <v>80</v>
      </c>
      <c r="C181" s="130">
        <f aca="true" t="shared" si="65" ref="C181:L181">C179-C180</f>
        <v>-1</v>
      </c>
      <c r="D181" s="149">
        <f t="shared" si="65"/>
        <v>6</v>
      </c>
      <c r="E181" s="130">
        <f t="shared" si="65"/>
        <v>-2</v>
      </c>
      <c r="F181" s="149">
        <f t="shared" si="65"/>
        <v>2</v>
      </c>
      <c r="G181" s="130">
        <f t="shared" si="65"/>
        <v>0</v>
      </c>
      <c r="H181" s="149">
        <f t="shared" si="65"/>
        <v>0</v>
      </c>
      <c r="I181" s="130">
        <f t="shared" si="65"/>
        <v>-2</v>
      </c>
      <c r="J181" s="149">
        <f t="shared" si="65"/>
        <v>-2</v>
      </c>
      <c r="K181" s="130">
        <f t="shared" si="65"/>
        <v>0</v>
      </c>
      <c r="L181" s="130">
        <f t="shared" si="65"/>
        <v>2</v>
      </c>
      <c r="M181" s="130"/>
      <c r="N181" s="130"/>
      <c r="O181" s="130"/>
      <c r="P181" s="130"/>
      <c r="Q181" s="130"/>
      <c r="R181" s="149"/>
      <c r="S181" s="130">
        <f>S179-S180</f>
        <v>3</v>
      </c>
    </row>
    <row r="182" spans="1:19" ht="13.5" thickBot="1">
      <c r="A182" s="166"/>
      <c r="B182" s="134" t="s">
        <v>10</v>
      </c>
      <c r="C182" s="137">
        <f>C181/C180</f>
        <v>-1</v>
      </c>
      <c r="D182" s="137">
        <f>D181/D180</f>
        <v>6</v>
      </c>
      <c r="E182" s="137">
        <f>E181/E180</f>
        <v>-1</v>
      </c>
      <c r="F182" s="137">
        <v>0</v>
      </c>
      <c r="G182" s="137">
        <v>0</v>
      </c>
      <c r="H182" s="137">
        <v>0</v>
      </c>
      <c r="I182" s="137">
        <f>I181/I180</f>
        <v>-0.18181818181818182</v>
      </c>
      <c r="J182" s="137">
        <f>J181/J180</f>
        <v>-0.5</v>
      </c>
      <c r="K182" s="137">
        <v>0</v>
      </c>
      <c r="L182" s="137">
        <v>0</v>
      </c>
      <c r="M182" s="137"/>
      <c r="N182" s="137"/>
      <c r="O182" s="137"/>
      <c r="P182" s="137"/>
      <c r="Q182" s="137"/>
      <c r="R182" s="163"/>
      <c r="S182" s="189">
        <f>S181/S180</f>
        <v>0.15789473684210525</v>
      </c>
    </row>
    <row r="183" spans="1:19" ht="12.75">
      <c r="A183" s="168"/>
      <c r="B183" s="127">
        <v>2010</v>
      </c>
      <c r="C183" s="130">
        <v>0</v>
      </c>
      <c r="D183" s="149">
        <v>0</v>
      </c>
      <c r="E183" s="130">
        <v>0</v>
      </c>
      <c r="F183" s="149">
        <v>0</v>
      </c>
      <c r="G183" s="130">
        <v>0</v>
      </c>
      <c r="H183" s="149">
        <v>0</v>
      </c>
      <c r="I183" s="130">
        <v>0</v>
      </c>
      <c r="J183" s="149">
        <v>0</v>
      </c>
      <c r="K183" s="130">
        <v>0</v>
      </c>
      <c r="L183" s="149">
        <v>0</v>
      </c>
      <c r="M183" s="130"/>
      <c r="N183" s="130"/>
      <c r="O183" s="130"/>
      <c r="P183" s="130"/>
      <c r="Q183" s="130"/>
      <c r="R183" s="149"/>
      <c r="S183" s="130">
        <f>C183+D183+E183+F183+G183+H183+I183+J183+K183+L183</f>
        <v>0</v>
      </c>
    </row>
    <row r="184" spans="1:19" ht="12.75">
      <c r="A184" s="165" t="s">
        <v>83</v>
      </c>
      <c r="B184" s="127">
        <v>2009</v>
      </c>
      <c r="C184" s="130">
        <v>0</v>
      </c>
      <c r="D184" s="149">
        <v>0</v>
      </c>
      <c r="E184" s="130">
        <v>0</v>
      </c>
      <c r="F184" s="149">
        <v>0</v>
      </c>
      <c r="G184" s="130">
        <v>0</v>
      </c>
      <c r="H184" s="149">
        <v>0</v>
      </c>
      <c r="I184" s="130">
        <v>1</v>
      </c>
      <c r="J184" s="149">
        <v>0</v>
      </c>
      <c r="K184" s="130">
        <v>1</v>
      </c>
      <c r="L184" s="149">
        <v>0</v>
      </c>
      <c r="M184" s="130"/>
      <c r="N184" s="130"/>
      <c r="O184" s="130"/>
      <c r="P184" s="130"/>
      <c r="Q184" s="130"/>
      <c r="R184" s="149"/>
      <c r="S184" s="130">
        <f>C184+D184+E184+F184+G184+H184+I184+J184+K184+L184</f>
        <v>2</v>
      </c>
    </row>
    <row r="185" spans="1:19" ht="12.75">
      <c r="A185" s="165" t="s">
        <v>84</v>
      </c>
      <c r="B185" s="132" t="s">
        <v>80</v>
      </c>
      <c r="C185" s="130">
        <f aca="true" t="shared" si="66" ref="C185:L185">C183-C184</f>
        <v>0</v>
      </c>
      <c r="D185" s="149">
        <f t="shared" si="66"/>
        <v>0</v>
      </c>
      <c r="E185" s="130">
        <f t="shared" si="66"/>
        <v>0</v>
      </c>
      <c r="F185" s="149">
        <f t="shared" si="66"/>
        <v>0</v>
      </c>
      <c r="G185" s="130">
        <f t="shared" si="66"/>
        <v>0</v>
      </c>
      <c r="H185" s="149">
        <f t="shared" si="66"/>
        <v>0</v>
      </c>
      <c r="I185" s="130">
        <f t="shared" si="66"/>
        <v>-1</v>
      </c>
      <c r="J185" s="149">
        <f t="shared" si="66"/>
        <v>0</v>
      </c>
      <c r="K185" s="130">
        <f t="shared" si="66"/>
        <v>-1</v>
      </c>
      <c r="L185" s="130">
        <f t="shared" si="66"/>
        <v>0</v>
      </c>
      <c r="M185" s="130"/>
      <c r="N185" s="130"/>
      <c r="O185" s="130"/>
      <c r="P185" s="130"/>
      <c r="Q185" s="130"/>
      <c r="R185" s="149"/>
      <c r="S185" s="130">
        <f>S183-S184</f>
        <v>-2</v>
      </c>
    </row>
    <row r="186" spans="1:19" ht="13.5" thickBot="1">
      <c r="A186" s="166"/>
      <c r="B186" s="134" t="s">
        <v>10</v>
      </c>
      <c r="C186" s="137">
        <v>0</v>
      </c>
      <c r="D186" s="137">
        <v>0</v>
      </c>
      <c r="E186" s="137">
        <v>0</v>
      </c>
      <c r="F186" s="137">
        <v>0</v>
      </c>
      <c r="G186" s="137">
        <v>0</v>
      </c>
      <c r="H186" s="189">
        <v>0</v>
      </c>
      <c r="I186" s="137">
        <f>I185/I184</f>
        <v>-1</v>
      </c>
      <c r="J186" s="137">
        <v>0</v>
      </c>
      <c r="K186" s="137">
        <f>K185/K184</f>
        <v>-1</v>
      </c>
      <c r="L186" s="137">
        <v>0</v>
      </c>
      <c r="M186" s="137"/>
      <c r="N186" s="137"/>
      <c r="O186" s="137"/>
      <c r="P186" s="137"/>
      <c r="Q186" s="137"/>
      <c r="R186" s="163"/>
      <c r="S186" s="137">
        <f>S185/S184</f>
        <v>-1</v>
      </c>
    </row>
    <row r="187" spans="1:19" ht="12.75">
      <c r="A187" s="168"/>
      <c r="B187" s="127">
        <v>2010</v>
      </c>
      <c r="C187" s="130">
        <v>14</v>
      </c>
      <c r="D187" s="149">
        <v>15</v>
      </c>
      <c r="E187" s="130">
        <v>9</v>
      </c>
      <c r="F187" s="149">
        <v>6</v>
      </c>
      <c r="G187" s="130">
        <v>4</v>
      </c>
      <c r="H187" s="149">
        <v>0</v>
      </c>
      <c r="I187" s="130">
        <v>80</v>
      </c>
      <c r="J187" s="149">
        <v>19</v>
      </c>
      <c r="K187" s="130">
        <v>11</v>
      </c>
      <c r="L187" s="149">
        <v>11</v>
      </c>
      <c r="M187" s="130"/>
      <c r="N187" s="130"/>
      <c r="O187" s="130"/>
      <c r="P187" s="130"/>
      <c r="Q187" s="130"/>
      <c r="R187" s="149"/>
      <c r="S187" s="130">
        <f>C187+D187+E187+F187+G187+H187+I187+J187+K187+L187</f>
        <v>169</v>
      </c>
    </row>
    <row r="188" spans="1:19" ht="12.75">
      <c r="A188" s="165" t="s">
        <v>85</v>
      </c>
      <c r="B188" s="127">
        <v>2009</v>
      </c>
      <c r="C188" s="130">
        <v>10</v>
      </c>
      <c r="D188" s="149">
        <v>12</v>
      </c>
      <c r="E188" s="130">
        <v>7</v>
      </c>
      <c r="F188" s="149">
        <v>8</v>
      </c>
      <c r="G188" s="130">
        <v>2</v>
      </c>
      <c r="H188" s="149">
        <v>0</v>
      </c>
      <c r="I188" s="130">
        <v>74</v>
      </c>
      <c r="J188" s="149">
        <v>19</v>
      </c>
      <c r="K188" s="130">
        <v>7</v>
      </c>
      <c r="L188" s="149">
        <v>11</v>
      </c>
      <c r="M188" s="130"/>
      <c r="N188" s="130"/>
      <c r="O188" s="130"/>
      <c r="P188" s="130"/>
      <c r="Q188" s="130"/>
      <c r="R188" s="149"/>
      <c r="S188" s="130">
        <f>C188+D188+E188+F188+G188+H188+I188+J188+K188+L188</f>
        <v>150</v>
      </c>
    </row>
    <row r="189" spans="1:19" ht="12.75">
      <c r="A189" s="168"/>
      <c r="B189" s="132" t="s">
        <v>80</v>
      </c>
      <c r="C189" s="130">
        <f aca="true" t="shared" si="67" ref="C189:L189">C187-C188</f>
        <v>4</v>
      </c>
      <c r="D189" s="149">
        <f t="shared" si="67"/>
        <v>3</v>
      </c>
      <c r="E189" s="130">
        <f t="shared" si="67"/>
        <v>2</v>
      </c>
      <c r="F189" s="149">
        <f t="shared" si="67"/>
        <v>-2</v>
      </c>
      <c r="G189" s="130">
        <f t="shared" si="67"/>
        <v>2</v>
      </c>
      <c r="H189" s="173">
        <f t="shared" si="67"/>
        <v>0</v>
      </c>
      <c r="I189" s="173">
        <f t="shared" si="67"/>
        <v>6</v>
      </c>
      <c r="J189" s="149">
        <f t="shared" si="67"/>
        <v>0</v>
      </c>
      <c r="K189" s="130">
        <f t="shared" si="67"/>
        <v>4</v>
      </c>
      <c r="L189" s="130">
        <f t="shared" si="67"/>
        <v>0</v>
      </c>
      <c r="M189" s="130"/>
      <c r="N189" s="130"/>
      <c r="O189" s="130"/>
      <c r="P189" s="130"/>
      <c r="Q189" s="130"/>
      <c r="R189" s="149"/>
      <c r="S189" s="130">
        <f>S187-S188</f>
        <v>19</v>
      </c>
    </row>
    <row r="190" spans="1:19" ht="13.5" thickBot="1">
      <c r="A190" s="166"/>
      <c r="B190" s="134" t="s">
        <v>10</v>
      </c>
      <c r="C190" s="137">
        <f aca="true" t="shared" si="68" ref="C190:L190">C189/C188</f>
        <v>0.4</v>
      </c>
      <c r="D190" s="163">
        <f t="shared" si="68"/>
        <v>0.25</v>
      </c>
      <c r="E190" s="167">
        <f t="shared" si="68"/>
        <v>0.2857142857142857</v>
      </c>
      <c r="F190" s="190">
        <f t="shared" si="68"/>
        <v>-0.25</v>
      </c>
      <c r="G190" s="190">
        <f t="shared" si="68"/>
        <v>1</v>
      </c>
      <c r="H190" s="137">
        <v>0</v>
      </c>
      <c r="I190" s="137">
        <f t="shared" si="68"/>
        <v>0.08108108108108109</v>
      </c>
      <c r="J190" s="163">
        <f t="shared" si="68"/>
        <v>0</v>
      </c>
      <c r="K190" s="167">
        <f t="shared" si="68"/>
        <v>0.5714285714285714</v>
      </c>
      <c r="L190" s="190">
        <f t="shared" si="68"/>
        <v>0</v>
      </c>
      <c r="M190" s="137"/>
      <c r="N190" s="137"/>
      <c r="O190" s="137"/>
      <c r="P190" s="137"/>
      <c r="Q190" s="137"/>
      <c r="R190" s="163"/>
      <c r="S190" s="137">
        <f>S189/S188</f>
        <v>0.12666666666666668</v>
      </c>
    </row>
    <row r="191" spans="1:19" ht="12.75">
      <c r="A191" s="168"/>
      <c r="B191" s="127">
        <v>2010</v>
      </c>
      <c r="C191" s="130">
        <v>7</v>
      </c>
      <c r="D191" s="149">
        <v>12</v>
      </c>
      <c r="E191" s="130">
        <v>4</v>
      </c>
      <c r="F191" s="149">
        <v>1</v>
      </c>
      <c r="G191" s="130">
        <v>2</v>
      </c>
      <c r="H191" s="149">
        <v>6</v>
      </c>
      <c r="I191" s="130">
        <v>52</v>
      </c>
      <c r="J191" s="149">
        <v>14</v>
      </c>
      <c r="K191" s="130">
        <v>5</v>
      </c>
      <c r="L191" s="149">
        <v>7</v>
      </c>
      <c r="M191" s="130"/>
      <c r="N191" s="130"/>
      <c r="O191" s="130"/>
      <c r="P191" s="130"/>
      <c r="Q191" s="130"/>
      <c r="R191" s="149"/>
      <c r="S191" s="130">
        <f>C191+D191+E191+F191+G191+H191+I191+J191+K191+L191</f>
        <v>110</v>
      </c>
    </row>
    <row r="192" spans="1:19" ht="12.75">
      <c r="A192" s="165" t="s">
        <v>86</v>
      </c>
      <c r="B192" s="127">
        <v>2009</v>
      </c>
      <c r="C192" s="130">
        <v>11</v>
      </c>
      <c r="D192" s="149">
        <v>9</v>
      </c>
      <c r="E192" s="130">
        <v>4</v>
      </c>
      <c r="F192" s="149">
        <v>10</v>
      </c>
      <c r="G192" s="130">
        <v>1</v>
      </c>
      <c r="H192" s="149">
        <v>2</v>
      </c>
      <c r="I192" s="130">
        <v>57</v>
      </c>
      <c r="J192" s="149">
        <v>12</v>
      </c>
      <c r="K192" s="130">
        <v>7</v>
      </c>
      <c r="L192" s="149">
        <v>5</v>
      </c>
      <c r="M192" s="130"/>
      <c r="N192" s="130"/>
      <c r="O192" s="130"/>
      <c r="P192" s="130"/>
      <c r="Q192" s="130"/>
      <c r="R192" s="149"/>
      <c r="S192" s="130">
        <f>C192+D192+E192+F192+G192+H192+I192+J192+K192+L192</f>
        <v>118</v>
      </c>
    </row>
    <row r="193" spans="1:19" ht="12.75">
      <c r="A193" s="165" t="s">
        <v>87</v>
      </c>
      <c r="B193" s="132" t="s">
        <v>80</v>
      </c>
      <c r="C193" s="130">
        <f aca="true" t="shared" si="69" ref="C193:L193">C191-C192</f>
        <v>-4</v>
      </c>
      <c r="D193" s="149">
        <f t="shared" si="69"/>
        <v>3</v>
      </c>
      <c r="E193" s="130">
        <f t="shared" si="69"/>
        <v>0</v>
      </c>
      <c r="F193" s="149">
        <f t="shared" si="69"/>
        <v>-9</v>
      </c>
      <c r="G193" s="130">
        <f t="shared" si="69"/>
        <v>1</v>
      </c>
      <c r="H193" s="149">
        <f t="shared" si="69"/>
        <v>4</v>
      </c>
      <c r="I193" s="130">
        <f t="shared" si="69"/>
        <v>-5</v>
      </c>
      <c r="J193" s="149">
        <f t="shared" si="69"/>
        <v>2</v>
      </c>
      <c r="K193" s="130">
        <f t="shared" si="69"/>
        <v>-2</v>
      </c>
      <c r="L193" s="130">
        <f t="shared" si="69"/>
        <v>2</v>
      </c>
      <c r="M193" s="130"/>
      <c r="N193" s="130"/>
      <c r="O193" s="130"/>
      <c r="P193" s="130"/>
      <c r="Q193" s="130"/>
      <c r="R193" s="149"/>
      <c r="S193" s="130">
        <f>S191-S192</f>
        <v>-8</v>
      </c>
    </row>
    <row r="194" spans="1:19" ht="13.5" thickBot="1">
      <c r="A194" s="166"/>
      <c r="B194" s="134" t="s">
        <v>10</v>
      </c>
      <c r="C194" s="167">
        <f aca="true" t="shared" si="70" ref="C194:L194">C193/C192</f>
        <v>-0.36363636363636365</v>
      </c>
      <c r="D194" s="167">
        <f t="shared" si="70"/>
        <v>0.3333333333333333</v>
      </c>
      <c r="E194" s="167">
        <f t="shared" si="70"/>
        <v>0</v>
      </c>
      <c r="F194" s="167">
        <f t="shared" si="70"/>
        <v>-0.9</v>
      </c>
      <c r="G194" s="167">
        <f t="shared" si="70"/>
        <v>1</v>
      </c>
      <c r="H194" s="167">
        <f t="shared" si="70"/>
        <v>2</v>
      </c>
      <c r="I194" s="137">
        <f t="shared" si="70"/>
        <v>-0.08771929824561403</v>
      </c>
      <c r="J194" s="167">
        <f t="shared" si="70"/>
        <v>0.16666666666666666</v>
      </c>
      <c r="K194" s="167">
        <f t="shared" si="70"/>
        <v>-0.2857142857142857</v>
      </c>
      <c r="L194" s="137">
        <f t="shared" si="70"/>
        <v>0.4</v>
      </c>
      <c r="M194" s="137"/>
      <c r="N194" s="137"/>
      <c r="O194" s="137"/>
      <c r="P194" s="137"/>
      <c r="Q194" s="137"/>
      <c r="R194" s="163"/>
      <c r="S194" s="137">
        <f>S193/S192</f>
        <v>-0.06779661016949153</v>
      </c>
    </row>
    <row r="195" spans="1:19" ht="12.75">
      <c r="A195" s="168"/>
      <c r="B195" s="127">
        <v>2010</v>
      </c>
      <c r="C195" s="130">
        <v>78</v>
      </c>
      <c r="D195" s="149">
        <v>203</v>
      </c>
      <c r="E195" s="130">
        <v>79</v>
      </c>
      <c r="F195" s="149">
        <v>71</v>
      </c>
      <c r="G195" s="130">
        <v>39</v>
      </c>
      <c r="H195" s="149">
        <v>31</v>
      </c>
      <c r="I195" s="130">
        <v>410</v>
      </c>
      <c r="J195" s="149">
        <v>131</v>
      </c>
      <c r="K195" s="130">
        <v>34</v>
      </c>
      <c r="L195" s="130">
        <v>72</v>
      </c>
      <c r="M195" s="130"/>
      <c r="N195" s="130"/>
      <c r="O195" s="130"/>
      <c r="P195" s="130"/>
      <c r="Q195" s="130"/>
      <c r="R195" s="149"/>
      <c r="S195" s="130">
        <f>C195+D195+E195+F195+G195+H195+I195+J195+K195+L195</f>
        <v>1148</v>
      </c>
    </row>
    <row r="196" spans="1:19" ht="12.75">
      <c r="A196" s="171" t="s">
        <v>88</v>
      </c>
      <c r="B196" s="127">
        <v>2009</v>
      </c>
      <c r="C196" s="130">
        <v>48</v>
      </c>
      <c r="D196" s="149">
        <v>134</v>
      </c>
      <c r="E196" s="130">
        <v>75</v>
      </c>
      <c r="F196" s="149">
        <v>53</v>
      </c>
      <c r="G196" s="130">
        <v>33</v>
      </c>
      <c r="H196" s="149">
        <v>18</v>
      </c>
      <c r="I196" s="130">
        <v>370</v>
      </c>
      <c r="J196" s="149">
        <v>176</v>
      </c>
      <c r="K196" s="130">
        <v>52</v>
      </c>
      <c r="L196" s="130">
        <v>65</v>
      </c>
      <c r="M196" s="130"/>
      <c r="N196" s="130"/>
      <c r="O196" s="130"/>
      <c r="P196" s="130"/>
      <c r="Q196" s="130"/>
      <c r="R196" s="149"/>
      <c r="S196" s="130">
        <f>C196+D196+E196+F196+G196+H196+I196+J196+K196+L196</f>
        <v>1024</v>
      </c>
    </row>
    <row r="197" spans="1:19" ht="12.75">
      <c r="A197" s="168"/>
      <c r="B197" s="132" t="s">
        <v>80</v>
      </c>
      <c r="C197" s="130">
        <f aca="true" t="shared" si="71" ref="C197:L197">C195-C196</f>
        <v>30</v>
      </c>
      <c r="D197" s="149">
        <f t="shared" si="71"/>
        <v>69</v>
      </c>
      <c r="E197" s="130">
        <f t="shared" si="71"/>
        <v>4</v>
      </c>
      <c r="F197" s="149">
        <f t="shared" si="71"/>
        <v>18</v>
      </c>
      <c r="G197" s="130">
        <f t="shared" si="71"/>
        <v>6</v>
      </c>
      <c r="H197" s="149">
        <f t="shared" si="71"/>
        <v>13</v>
      </c>
      <c r="I197" s="130">
        <f t="shared" si="71"/>
        <v>40</v>
      </c>
      <c r="J197" s="149">
        <f t="shared" si="71"/>
        <v>-45</v>
      </c>
      <c r="K197" s="130">
        <f t="shared" si="71"/>
        <v>-18</v>
      </c>
      <c r="L197" s="130">
        <f t="shared" si="71"/>
        <v>7</v>
      </c>
      <c r="M197" s="130"/>
      <c r="N197" s="130"/>
      <c r="O197" s="130"/>
      <c r="P197" s="130"/>
      <c r="Q197" s="130"/>
      <c r="R197" s="149"/>
      <c r="S197" s="130">
        <f>S195-S196</f>
        <v>124</v>
      </c>
    </row>
    <row r="198" spans="1:19" ht="13.5" thickBot="1">
      <c r="A198" s="166"/>
      <c r="B198" s="134" t="s">
        <v>10</v>
      </c>
      <c r="C198" s="137">
        <f aca="true" t="shared" si="72" ref="C198:L198">C197/C196</f>
        <v>0.625</v>
      </c>
      <c r="D198" s="163">
        <f t="shared" si="72"/>
        <v>0.5149253731343284</v>
      </c>
      <c r="E198" s="137">
        <f t="shared" si="72"/>
        <v>0.05333333333333334</v>
      </c>
      <c r="F198" s="163">
        <f t="shared" si="72"/>
        <v>0.33962264150943394</v>
      </c>
      <c r="G198" s="137">
        <f t="shared" si="72"/>
        <v>0.18181818181818182</v>
      </c>
      <c r="H198" s="163">
        <f t="shared" si="72"/>
        <v>0.7222222222222222</v>
      </c>
      <c r="I198" s="137">
        <f t="shared" si="72"/>
        <v>0.10810810810810811</v>
      </c>
      <c r="J198" s="163">
        <f t="shared" si="72"/>
        <v>-0.2556818181818182</v>
      </c>
      <c r="K198" s="137">
        <f t="shared" si="72"/>
        <v>-0.34615384615384615</v>
      </c>
      <c r="L198" s="137">
        <f t="shared" si="72"/>
        <v>0.1076923076923077</v>
      </c>
      <c r="M198" s="137"/>
      <c r="N198" s="137"/>
      <c r="O198" s="137"/>
      <c r="P198" s="137"/>
      <c r="Q198" s="137"/>
      <c r="R198" s="163"/>
      <c r="S198" s="137">
        <f>S197/S196</f>
        <v>0.12109375</v>
      </c>
    </row>
    <row r="199" spans="1:19" ht="12.75">
      <c r="A199" s="168"/>
      <c r="B199" s="127">
        <v>2010</v>
      </c>
      <c r="C199" s="130">
        <v>37</v>
      </c>
      <c r="D199" s="149">
        <v>81</v>
      </c>
      <c r="E199" s="130">
        <v>63</v>
      </c>
      <c r="F199" s="149">
        <v>40</v>
      </c>
      <c r="G199" s="130">
        <v>21</v>
      </c>
      <c r="H199" s="149">
        <v>23</v>
      </c>
      <c r="I199" s="130">
        <v>667</v>
      </c>
      <c r="J199" s="149">
        <v>265</v>
      </c>
      <c r="K199" s="130">
        <v>71</v>
      </c>
      <c r="L199" s="149">
        <v>53</v>
      </c>
      <c r="M199" s="130"/>
      <c r="N199" s="130"/>
      <c r="O199" s="130"/>
      <c r="P199" s="130"/>
      <c r="Q199" s="130"/>
      <c r="R199" s="149"/>
      <c r="S199" s="130">
        <f>C199+D199+E199+F199+G199+H199+I199+J199+K199+L199</f>
        <v>1321</v>
      </c>
    </row>
    <row r="200" spans="1:19" ht="12.75">
      <c r="A200" s="165" t="s">
        <v>89</v>
      </c>
      <c r="B200" s="127">
        <v>2009</v>
      </c>
      <c r="C200" s="130">
        <v>22</v>
      </c>
      <c r="D200" s="149">
        <v>94</v>
      </c>
      <c r="E200" s="130">
        <v>100</v>
      </c>
      <c r="F200" s="149">
        <v>55</v>
      </c>
      <c r="G200" s="130">
        <v>35</v>
      </c>
      <c r="H200" s="149">
        <v>35</v>
      </c>
      <c r="I200" s="130">
        <v>747</v>
      </c>
      <c r="J200" s="149">
        <v>366</v>
      </c>
      <c r="K200" s="130">
        <v>74</v>
      </c>
      <c r="L200" s="149">
        <v>52</v>
      </c>
      <c r="M200" s="130"/>
      <c r="N200" s="130"/>
      <c r="O200" s="130"/>
      <c r="P200" s="130"/>
      <c r="Q200" s="130"/>
      <c r="R200" s="149"/>
      <c r="S200" s="130">
        <f>C200+D200+E200+F200+G200+H200+I200+J200+K200+L200</f>
        <v>1580</v>
      </c>
    </row>
    <row r="201" spans="1:19" ht="12.75">
      <c r="A201" s="165" t="s">
        <v>90</v>
      </c>
      <c r="B201" s="132" t="s">
        <v>80</v>
      </c>
      <c r="C201" s="130">
        <f aca="true" t="shared" si="73" ref="C201:L201">C199-C200</f>
        <v>15</v>
      </c>
      <c r="D201" s="149">
        <f t="shared" si="73"/>
        <v>-13</v>
      </c>
      <c r="E201" s="130">
        <f t="shared" si="73"/>
        <v>-37</v>
      </c>
      <c r="F201" s="149">
        <f t="shared" si="73"/>
        <v>-15</v>
      </c>
      <c r="G201" s="130">
        <f t="shared" si="73"/>
        <v>-14</v>
      </c>
      <c r="H201" s="149">
        <f t="shared" si="73"/>
        <v>-12</v>
      </c>
      <c r="I201" s="130">
        <f t="shared" si="73"/>
        <v>-80</v>
      </c>
      <c r="J201" s="149">
        <f t="shared" si="73"/>
        <v>-101</v>
      </c>
      <c r="K201" s="130">
        <f t="shared" si="73"/>
        <v>-3</v>
      </c>
      <c r="L201" s="130">
        <f t="shared" si="73"/>
        <v>1</v>
      </c>
      <c r="M201" s="130"/>
      <c r="N201" s="130"/>
      <c r="O201" s="130"/>
      <c r="P201" s="130"/>
      <c r="Q201" s="130"/>
      <c r="R201" s="149"/>
      <c r="S201" s="130">
        <f>S199-S200</f>
        <v>-259</v>
      </c>
    </row>
    <row r="202" spans="1:19" ht="13.5" thickBot="1">
      <c r="A202" s="166"/>
      <c r="B202" s="134" t="s">
        <v>10</v>
      </c>
      <c r="C202" s="137">
        <f aca="true" t="shared" si="74" ref="C202:L202">C201/C200</f>
        <v>0.6818181818181818</v>
      </c>
      <c r="D202" s="163">
        <f t="shared" si="74"/>
        <v>-0.13829787234042554</v>
      </c>
      <c r="E202" s="137">
        <f t="shared" si="74"/>
        <v>-0.37</v>
      </c>
      <c r="F202" s="137">
        <f t="shared" si="74"/>
        <v>-0.2727272727272727</v>
      </c>
      <c r="G202" s="137">
        <f t="shared" si="74"/>
        <v>-0.4</v>
      </c>
      <c r="H202" s="163">
        <f t="shared" si="74"/>
        <v>-0.34285714285714286</v>
      </c>
      <c r="I202" s="137">
        <f t="shared" si="74"/>
        <v>-0.107095046854083</v>
      </c>
      <c r="J202" s="163">
        <f t="shared" si="74"/>
        <v>-0.27595628415300544</v>
      </c>
      <c r="K202" s="137">
        <f t="shared" si="74"/>
        <v>-0.04054054054054054</v>
      </c>
      <c r="L202" s="137">
        <f t="shared" si="74"/>
        <v>0.019230769230769232</v>
      </c>
      <c r="M202" s="137"/>
      <c r="N202" s="137"/>
      <c r="O202" s="137"/>
      <c r="P202" s="137"/>
      <c r="Q202" s="137"/>
      <c r="R202" s="163"/>
      <c r="S202" s="137">
        <f>S201/S200</f>
        <v>-0.1639240506329114</v>
      </c>
    </row>
    <row r="203" spans="1:19" ht="12.75">
      <c r="A203" s="168"/>
      <c r="B203" s="127">
        <v>2010</v>
      </c>
      <c r="C203" s="130">
        <v>11</v>
      </c>
      <c r="D203" s="149">
        <v>13</v>
      </c>
      <c r="E203" s="130">
        <v>11</v>
      </c>
      <c r="F203" s="149">
        <v>6</v>
      </c>
      <c r="G203" s="130">
        <v>1</v>
      </c>
      <c r="H203" s="149">
        <v>1</v>
      </c>
      <c r="I203" s="130">
        <v>63</v>
      </c>
      <c r="J203" s="149">
        <v>19</v>
      </c>
      <c r="K203" s="130">
        <v>2</v>
      </c>
      <c r="L203" s="149">
        <v>14</v>
      </c>
      <c r="M203" s="130"/>
      <c r="N203" s="130"/>
      <c r="O203" s="130"/>
      <c r="P203" s="130"/>
      <c r="Q203" s="130"/>
      <c r="R203" s="149"/>
      <c r="S203" s="130">
        <f>C203+D203+E203+F203+G203+H203+I203+J203+K203+L203</f>
        <v>141</v>
      </c>
    </row>
    <row r="204" spans="1:19" ht="12.75">
      <c r="A204" s="165" t="s">
        <v>91</v>
      </c>
      <c r="B204" s="127">
        <v>2009</v>
      </c>
      <c r="C204" s="130">
        <v>22</v>
      </c>
      <c r="D204" s="149">
        <v>12</v>
      </c>
      <c r="E204" s="130">
        <v>11</v>
      </c>
      <c r="F204" s="149">
        <v>2</v>
      </c>
      <c r="G204" s="130">
        <v>3</v>
      </c>
      <c r="H204" s="149">
        <v>1</v>
      </c>
      <c r="I204" s="130">
        <v>87</v>
      </c>
      <c r="J204" s="149">
        <v>38</v>
      </c>
      <c r="K204" s="130">
        <v>3</v>
      </c>
      <c r="L204" s="149">
        <v>17</v>
      </c>
      <c r="M204" s="130"/>
      <c r="N204" s="130"/>
      <c r="O204" s="130"/>
      <c r="P204" s="130"/>
      <c r="Q204" s="130"/>
      <c r="R204" s="149"/>
      <c r="S204" s="130">
        <f>C204+D204+E204+F204+G204+H204+I204+J204+K204+L204</f>
        <v>196</v>
      </c>
    </row>
    <row r="205" spans="1:19" ht="12.75">
      <c r="A205" s="165" t="s">
        <v>92</v>
      </c>
      <c r="B205" s="132" t="s">
        <v>80</v>
      </c>
      <c r="C205" s="130">
        <f aca="true" t="shared" si="75" ref="C205:I205">C203-C204</f>
        <v>-11</v>
      </c>
      <c r="D205" s="149">
        <f t="shared" si="75"/>
        <v>1</v>
      </c>
      <c r="E205" s="130">
        <f t="shared" si="75"/>
        <v>0</v>
      </c>
      <c r="F205" s="149">
        <f t="shared" si="75"/>
        <v>4</v>
      </c>
      <c r="G205" s="130">
        <f t="shared" si="75"/>
        <v>-2</v>
      </c>
      <c r="H205" s="149">
        <f t="shared" si="75"/>
        <v>0</v>
      </c>
      <c r="I205" s="130">
        <f t="shared" si="75"/>
        <v>-24</v>
      </c>
      <c r="J205" s="149">
        <f>J203-J204</f>
        <v>-19</v>
      </c>
      <c r="K205" s="130">
        <f>K203-K204</f>
        <v>-1</v>
      </c>
      <c r="L205" s="130">
        <f>L203-L204</f>
        <v>-3</v>
      </c>
      <c r="M205" s="130"/>
      <c r="N205" s="130"/>
      <c r="O205" s="130"/>
      <c r="P205" s="130"/>
      <c r="Q205" s="130"/>
      <c r="R205" s="149"/>
      <c r="S205" s="130">
        <f>S203-S204</f>
        <v>-55</v>
      </c>
    </row>
    <row r="206" spans="1:19" ht="13.5" thickBot="1">
      <c r="A206" s="166"/>
      <c r="B206" s="134" t="s">
        <v>10</v>
      </c>
      <c r="C206" s="137">
        <f aca="true" t="shared" si="76" ref="C206:L206">C205/C204</f>
        <v>-0.5</v>
      </c>
      <c r="D206" s="137">
        <f t="shared" si="76"/>
        <v>0.08333333333333333</v>
      </c>
      <c r="E206" s="137">
        <f t="shared" si="76"/>
        <v>0</v>
      </c>
      <c r="F206" s="137">
        <f t="shared" si="76"/>
        <v>2</v>
      </c>
      <c r="G206" s="137">
        <f t="shared" si="76"/>
        <v>-0.6666666666666666</v>
      </c>
      <c r="H206" s="137">
        <f t="shared" si="76"/>
        <v>0</v>
      </c>
      <c r="I206" s="137">
        <f t="shared" si="76"/>
        <v>-0.27586206896551724</v>
      </c>
      <c r="J206" s="137">
        <f t="shared" si="76"/>
        <v>-0.5</v>
      </c>
      <c r="K206" s="137">
        <f t="shared" si="76"/>
        <v>-0.3333333333333333</v>
      </c>
      <c r="L206" s="137">
        <f t="shared" si="76"/>
        <v>-0.17647058823529413</v>
      </c>
      <c r="M206" s="137"/>
      <c r="N206" s="137"/>
      <c r="O206" s="137"/>
      <c r="P206" s="137"/>
      <c r="Q206" s="137"/>
      <c r="R206" s="163"/>
      <c r="S206" s="137">
        <f>S205/S204</f>
        <v>-0.28061224489795916</v>
      </c>
    </row>
    <row r="207" spans="1:19" ht="13.5" thickBot="1">
      <c r="A207" s="174" t="s">
        <v>142</v>
      </c>
      <c r="B207" s="146"/>
      <c r="C207" s="146"/>
      <c r="D207" s="146"/>
      <c r="E207" s="146"/>
      <c r="F207" s="146"/>
      <c r="G207" s="146"/>
      <c r="H207" s="146"/>
      <c r="I207" s="146"/>
      <c r="J207" s="191"/>
      <c r="K207" s="146"/>
      <c r="L207" s="146"/>
      <c r="M207" s="146"/>
      <c r="N207" s="146"/>
      <c r="O207" s="146"/>
      <c r="P207" s="146"/>
      <c r="Q207" s="146"/>
      <c r="R207" s="146"/>
      <c r="S207" s="146"/>
    </row>
    <row r="208" spans="1:19" ht="23.25" thickBot="1">
      <c r="A208" s="150"/>
      <c r="B208" s="151"/>
      <c r="C208" s="155" t="s">
        <v>143</v>
      </c>
      <c r="D208" s="152" t="s">
        <v>26</v>
      </c>
      <c r="E208" s="152" t="s">
        <v>144</v>
      </c>
      <c r="F208" s="152" t="s">
        <v>145</v>
      </c>
      <c r="G208" s="153" t="s">
        <v>146</v>
      </c>
      <c r="H208" s="192" t="s">
        <v>147</v>
      </c>
      <c r="I208" s="152"/>
      <c r="J208" s="153"/>
      <c r="K208" s="157"/>
      <c r="L208" s="158"/>
      <c r="M208" s="157"/>
      <c r="N208" s="157"/>
      <c r="O208" s="157"/>
      <c r="P208" s="157"/>
      <c r="Q208" s="157"/>
      <c r="R208" s="158"/>
      <c r="S208" s="157" t="s">
        <v>79</v>
      </c>
    </row>
    <row r="209" spans="1:19" ht="12.75">
      <c r="A209" s="159"/>
      <c r="B209" s="127">
        <v>2010</v>
      </c>
      <c r="C209" s="130">
        <f aca="true" t="shared" si="77" ref="C209:H210">C213+C217+C221+C225+C229+C233+C237</f>
        <v>220</v>
      </c>
      <c r="D209" s="130">
        <f t="shared" si="77"/>
        <v>1794</v>
      </c>
      <c r="E209" s="130">
        <f t="shared" si="77"/>
        <v>260</v>
      </c>
      <c r="F209" s="130">
        <f t="shared" si="77"/>
        <v>206</v>
      </c>
      <c r="G209" s="160">
        <f t="shared" si="77"/>
        <v>192</v>
      </c>
      <c r="H209" s="130">
        <f t="shared" si="77"/>
        <v>231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60"/>
      <c r="S209" s="130">
        <f>S213+S217+S221+S225+S229+S233+S237</f>
        <v>2903</v>
      </c>
    </row>
    <row r="210" spans="1:19" ht="12.75">
      <c r="A210" s="178" t="s">
        <v>1</v>
      </c>
      <c r="B210" s="127">
        <v>2009</v>
      </c>
      <c r="C210" s="130">
        <f t="shared" si="77"/>
        <v>228</v>
      </c>
      <c r="D210" s="130">
        <f t="shared" si="77"/>
        <v>1958</v>
      </c>
      <c r="E210" s="130">
        <f t="shared" si="77"/>
        <v>278</v>
      </c>
      <c r="F210" s="130">
        <f t="shared" si="77"/>
        <v>180</v>
      </c>
      <c r="G210" s="160">
        <f t="shared" si="77"/>
        <v>212</v>
      </c>
      <c r="H210" s="130">
        <f t="shared" si="77"/>
        <v>342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60"/>
      <c r="S210" s="130">
        <f>S214+S218+S222+S226+S230+S234+S238</f>
        <v>3198</v>
      </c>
    </row>
    <row r="211" spans="1:19" ht="12.75">
      <c r="A211" s="159"/>
      <c r="B211" s="132" t="s">
        <v>80</v>
      </c>
      <c r="C211" s="130">
        <f aca="true" t="shared" si="78" ref="C211:H211">C209-C210</f>
        <v>-8</v>
      </c>
      <c r="D211" s="130">
        <f t="shared" si="78"/>
        <v>-164</v>
      </c>
      <c r="E211" s="130">
        <f t="shared" si="78"/>
        <v>-18</v>
      </c>
      <c r="F211" s="130">
        <f t="shared" si="78"/>
        <v>26</v>
      </c>
      <c r="G211" s="149">
        <f t="shared" si="78"/>
        <v>-20</v>
      </c>
      <c r="H211" s="130">
        <f t="shared" si="78"/>
        <v>-111</v>
      </c>
      <c r="I211" s="130"/>
      <c r="J211" s="149"/>
      <c r="K211" s="130"/>
      <c r="L211" s="149"/>
      <c r="M211" s="130"/>
      <c r="N211" s="130"/>
      <c r="O211" s="130"/>
      <c r="P211" s="130"/>
      <c r="Q211" s="130"/>
      <c r="R211" s="149"/>
      <c r="S211" s="130">
        <f>S209-S210</f>
        <v>-295</v>
      </c>
    </row>
    <row r="212" spans="1:19" ht="13.5" thickBot="1">
      <c r="A212" s="162"/>
      <c r="B212" s="134" t="s">
        <v>10</v>
      </c>
      <c r="C212" s="137">
        <f aca="true" t="shared" si="79" ref="C212:H212">C211/C210</f>
        <v>-0.03508771929824561</v>
      </c>
      <c r="D212" s="137">
        <f t="shared" si="79"/>
        <v>-0.08375893769152196</v>
      </c>
      <c r="E212" s="137">
        <f t="shared" si="79"/>
        <v>-0.06474820143884892</v>
      </c>
      <c r="F212" s="137">
        <f t="shared" si="79"/>
        <v>0.14444444444444443</v>
      </c>
      <c r="G212" s="163">
        <f t="shared" si="79"/>
        <v>-0.09433962264150944</v>
      </c>
      <c r="H212" s="137">
        <f t="shared" si="79"/>
        <v>-0.32456140350877194</v>
      </c>
      <c r="I212" s="137"/>
      <c r="J212" s="163"/>
      <c r="K212" s="137"/>
      <c r="L212" s="163"/>
      <c r="M212" s="137"/>
      <c r="N212" s="137"/>
      <c r="O212" s="137"/>
      <c r="P212" s="137"/>
      <c r="Q212" s="137"/>
      <c r="R212" s="163"/>
      <c r="S212" s="137">
        <f>S211/S210</f>
        <v>-0.09224515322076297</v>
      </c>
    </row>
    <row r="213" spans="1:19" ht="12.75">
      <c r="A213" s="159"/>
      <c r="B213" s="127">
        <v>2010</v>
      </c>
      <c r="C213" s="130">
        <v>4</v>
      </c>
      <c r="D213" s="130">
        <v>9</v>
      </c>
      <c r="E213" s="130">
        <v>6</v>
      </c>
      <c r="F213" s="130">
        <v>7</v>
      </c>
      <c r="G213" s="149">
        <v>11</v>
      </c>
      <c r="H213" s="130">
        <v>12</v>
      </c>
      <c r="I213" s="130"/>
      <c r="J213" s="149"/>
      <c r="K213" s="130"/>
      <c r="L213" s="149"/>
      <c r="M213" s="130"/>
      <c r="N213" s="130"/>
      <c r="O213" s="130"/>
      <c r="P213" s="130"/>
      <c r="Q213" s="130"/>
      <c r="R213" s="149"/>
      <c r="S213" s="130">
        <f>C213+D213+E213+F213+G213+H213</f>
        <v>49</v>
      </c>
    </row>
    <row r="214" spans="1:19" ht="12.75">
      <c r="A214" s="165" t="s">
        <v>81</v>
      </c>
      <c r="B214" s="127">
        <v>2009</v>
      </c>
      <c r="C214" s="130">
        <v>1</v>
      </c>
      <c r="D214" s="130">
        <v>9</v>
      </c>
      <c r="E214" s="130">
        <v>7</v>
      </c>
      <c r="F214" s="130">
        <v>9</v>
      </c>
      <c r="G214" s="149">
        <v>6</v>
      </c>
      <c r="H214" s="130">
        <v>10</v>
      </c>
      <c r="I214" s="130"/>
      <c r="J214" s="149"/>
      <c r="K214" s="130"/>
      <c r="L214" s="149"/>
      <c r="M214" s="130"/>
      <c r="N214" s="130"/>
      <c r="O214" s="130"/>
      <c r="P214" s="130"/>
      <c r="Q214" s="130"/>
      <c r="R214" s="149"/>
      <c r="S214" s="130">
        <f>C214+D214+E214+F214+G214+H214</f>
        <v>42</v>
      </c>
    </row>
    <row r="215" spans="1:19" ht="12.75">
      <c r="A215" s="165" t="s">
        <v>82</v>
      </c>
      <c r="B215" s="132" t="s">
        <v>80</v>
      </c>
      <c r="C215" s="130">
        <f aca="true" t="shared" si="80" ref="C215:H215">C213-C214</f>
        <v>3</v>
      </c>
      <c r="D215" s="130">
        <f t="shared" si="80"/>
        <v>0</v>
      </c>
      <c r="E215" s="130">
        <f t="shared" si="80"/>
        <v>-1</v>
      </c>
      <c r="F215" s="130">
        <f t="shared" si="80"/>
        <v>-2</v>
      </c>
      <c r="G215" s="149">
        <f t="shared" si="80"/>
        <v>5</v>
      </c>
      <c r="H215" s="130">
        <f t="shared" si="80"/>
        <v>2</v>
      </c>
      <c r="I215" s="130"/>
      <c r="J215" s="149"/>
      <c r="K215" s="130"/>
      <c r="L215" s="149"/>
      <c r="M215" s="130"/>
      <c r="N215" s="130"/>
      <c r="O215" s="130"/>
      <c r="P215" s="130"/>
      <c r="Q215" s="130"/>
      <c r="R215" s="149"/>
      <c r="S215" s="130">
        <f>S213-S214</f>
        <v>7</v>
      </c>
    </row>
    <row r="216" spans="1:42" ht="13.5" thickBot="1">
      <c r="A216" s="166"/>
      <c r="B216" s="134" t="s">
        <v>10</v>
      </c>
      <c r="C216" s="137">
        <f aca="true" t="shared" si="81" ref="C216:H216">C215/C214</f>
        <v>3</v>
      </c>
      <c r="D216" s="137">
        <f t="shared" si="81"/>
        <v>0</v>
      </c>
      <c r="E216" s="137">
        <f t="shared" si="81"/>
        <v>-0.14285714285714285</v>
      </c>
      <c r="F216" s="137">
        <f t="shared" si="81"/>
        <v>-0.2222222222222222</v>
      </c>
      <c r="G216" s="137">
        <f t="shared" si="81"/>
        <v>0.8333333333333334</v>
      </c>
      <c r="H216" s="137">
        <f t="shared" si="81"/>
        <v>0.2</v>
      </c>
      <c r="I216" s="137"/>
      <c r="J216" s="163"/>
      <c r="K216" s="137"/>
      <c r="L216" s="163"/>
      <c r="M216" s="137"/>
      <c r="N216" s="137"/>
      <c r="O216" s="137"/>
      <c r="P216" s="137"/>
      <c r="Q216" s="137"/>
      <c r="R216" s="163"/>
      <c r="S216" s="137">
        <f>S215/S214</f>
        <v>0.16666666666666666</v>
      </c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</row>
    <row r="217" spans="1:19" ht="12.75">
      <c r="A217" s="168"/>
      <c r="B217" s="127">
        <v>2010</v>
      </c>
      <c r="C217" s="130">
        <v>0</v>
      </c>
      <c r="D217" s="130">
        <v>1</v>
      </c>
      <c r="E217" s="130">
        <v>2</v>
      </c>
      <c r="F217" s="130">
        <v>0</v>
      </c>
      <c r="G217" s="149">
        <v>1</v>
      </c>
      <c r="H217" s="130">
        <v>0</v>
      </c>
      <c r="I217" s="130"/>
      <c r="J217" s="149"/>
      <c r="K217" s="130"/>
      <c r="L217" s="149"/>
      <c r="M217" s="130"/>
      <c r="N217" s="130"/>
      <c r="O217" s="130"/>
      <c r="P217" s="130"/>
      <c r="Q217" s="130"/>
      <c r="R217" s="149"/>
      <c r="S217" s="130">
        <f>C217+D217+E217+F217+G217+H217</f>
        <v>4</v>
      </c>
    </row>
    <row r="218" spans="1:19" ht="12.75">
      <c r="A218" s="165" t="s">
        <v>83</v>
      </c>
      <c r="B218" s="127">
        <v>2009</v>
      </c>
      <c r="C218" s="130">
        <v>0</v>
      </c>
      <c r="D218" s="130">
        <v>0</v>
      </c>
      <c r="E218" s="130">
        <v>1</v>
      </c>
      <c r="F218" s="130">
        <v>0</v>
      </c>
      <c r="G218" s="149">
        <v>0</v>
      </c>
      <c r="H218" s="130">
        <v>0</v>
      </c>
      <c r="I218" s="130"/>
      <c r="J218" s="149"/>
      <c r="K218" s="130"/>
      <c r="L218" s="149"/>
      <c r="M218" s="130"/>
      <c r="N218" s="130"/>
      <c r="O218" s="130"/>
      <c r="P218" s="130"/>
      <c r="Q218" s="130"/>
      <c r="R218" s="149"/>
      <c r="S218" s="130">
        <f>C218+D218+E218+F218+G218+H218</f>
        <v>1</v>
      </c>
    </row>
    <row r="219" spans="1:19" ht="12.75">
      <c r="A219" s="165" t="s">
        <v>84</v>
      </c>
      <c r="B219" s="132" t="s">
        <v>80</v>
      </c>
      <c r="C219" s="130">
        <f aca="true" t="shared" si="82" ref="C219:H219">C217-C218</f>
        <v>0</v>
      </c>
      <c r="D219" s="130">
        <f t="shared" si="82"/>
        <v>1</v>
      </c>
      <c r="E219" s="130">
        <f t="shared" si="82"/>
        <v>1</v>
      </c>
      <c r="F219" s="130">
        <f t="shared" si="82"/>
        <v>0</v>
      </c>
      <c r="G219" s="149">
        <f t="shared" si="82"/>
        <v>1</v>
      </c>
      <c r="H219" s="130">
        <f t="shared" si="82"/>
        <v>0</v>
      </c>
      <c r="I219" s="130"/>
      <c r="J219" s="149"/>
      <c r="K219" s="130"/>
      <c r="L219" s="149"/>
      <c r="M219" s="130"/>
      <c r="N219" s="130"/>
      <c r="O219" s="130"/>
      <c r="P219" s="130"/>
      <c r="Q219" s="130"/>
      <c r="R219" s="149"/>
      <c r="S219" s="130">
        <f>S217-S218</f>
        <v>3</v>
      </c>
    </row>
    <row r="220" spans="1:20" ht="13.5" thickBot="1">
      <c r="A220" s="166"/>
      <c r="B220" s="134" t="s">
        <v>10</v>
      </c>
      <c r="C220" s="137">
        <v>0</v>
      </c>
      <c r="D220" s="137">
        <v>0</v>
      </c>
      <c r="E220" s="137">
        <f>E219/E218</f>
        <v>1</v>
      </c>
      <c r="F220" s="137">
        <v>0</v>
      </c>
      <c r="G220" s="137">
        <v>0</v>
      </c>
      <c r="H220" s="137">
        <v>0</v>
      </c>
      <c r="I220" s="137"/>
      <c r="J220" s="163"/>
      <c r="K220" s="137"/>
      <c r="L220" s="163"/>
      <c r="M220" s="137"/>
      <c r="N220" s="137"/>
      <c r="O220" s="137"/>
      <c r="P220" s="137"/>
      <c r="Q220" s="137"/>
      <c r="R220" s="163"/>
      <c r="S220" s="137">
        <f>S219/S218</f>
        <v>3</v>
      </c>
      <c r="T220" s="193"/>
    </row>
    <row r="221" spans="1:19" ht="12.75">
      <c r="A221" s="168"/>
      <c r="B221" s="127">
        <v>2010</v>
      </c>
      <c r="C221" s="130">
        <v>37</v>
      </c>
      <c r="D221" s="130">
        <v>230</v>
      </c>
      <c r="E221" s="130">
        <v>31</v>
      </c>
      <c r="F221" s="130">
        <v>28</v>
      </c>
      <c r="G221" s="149">
        <v>34</v>
      </c>
      <c r="H221" s="130">
        <v>30</v>
      </c>
      <c r="I221" s="130"/>
      <c r="J221" s="149"/>
      <c r="K221" s="130"/>
      <c r="L221" s="149"/>
      <c r="M221" s="130"/>
      <c r="N221" s="130"/>
      <c r="O221" s="130"/>
      <c r="P221" s="130"/>
      <c r="Q221" s="130"/>
      <c r="R221" s="149"/>
      <c r="S221" s="130">
        <f>C221+D221+E221+F221+G221+H221</f>
        <v>390</v>
      </c>
    </row>
    <row r="222" spans="1:19" ht="12.75">
      <c r="A222" s="165" t="s">
        <v>85</v>
      </c>
      <c r="B222" s="127">
        <v>2009</v>
      </c>
      <c r="C222" s="130">
        <v>34</v>
      </c>
      <c r="D222" s="130">
        <v>205</v>
      </c>
      <c r="E222" s="130">
        <v>13</v>
      </c>
      <c r="F222" s="130">
        <v>28</v>
      </c>
      <c r="G222" s="149">
        <v>33</v>
      </c>
      <c r="H222" s="130">
        <v>70</v>
      </c>
      <c r="I222" s="130"/>
      <c r="J222" s="149"/>
      <c r="K222" s="130"/>
      <c r="L222" s="149"/>
      <c r="M222" s="130"/>
      <c r="N222" s="130"/>
      <c r="O222" s="130"/>
      <c r="P222" s="130"/>
      <c r="Q222" s="130"/>
      <c r="R222" s="149"/>
      <c r="S222" s="130">
        <f>C222+D222+E222+F222+G222+H222</f>
        <v>383</v>
      </c>
    </row>
    <row r="223" spans="1:19" ht="12.75">
      <c r="A223" s="168"/>
      <c r="B223" s="132" t="s">
        <v>80</v>
      </c>
      <c r="C223" s="130">
        <f aca="true" t="shared" si="83" ref="C223:H223">C221-C222</f>
        <v>3</v>
      </c>
      <c r="D223" s="130">
        <f t="shared" si="83"/>
        <v>25</v>
      </c>
      <c r="E223" s="130">
        <f t="shared" si="83"/>
        <v>18</v>
      </c>
      <c r="F223" s="130">
        <f t="shared" si="83"/>
        <v>0</v>
      </c>
      <c r="G223" s="149">
        <f t="shared" si="83"/>
        <v>1</v>
      </c>
      <c r="H223" s="130">
        <f t="shared" si="83"/>
        <v>-40</v>
      </c>
      <c r="I223" s="130"/>
      <c r="J223" s="149"/>
      <c r="K223" s="130"/>
      <c r="L223" s="149"/>
      <c r="M223" s="130"/>
      <c r="N223" s="130"/>
      <c r="O223" s="130"/>
      <c r="P223" s="130"/>
      <c r="Q223" s="130"/>
      <c r="R223" s="149"/>
      <c r="S223" s="130">
        <f>S221-S222</f>
        <v>7</v>
      </c>
    </row>
    <row r="224" spans="1:24" ht="13.5" thickBot="1">
      <c r="A224" s="166"/>
      <c r="B224" s="134" t="s">
        <v>10</v>
      </c>
      <c r="C224" s="137">
        <f aca="true" t="shared" si="84" ref="C224:H224">C223/C222</f>
        <v>0.08823529411764706</v>
      </c>
      <c r="D224" s="137">
        <f t="shared" si="84"/>
        <v>0.12195121951219512</v>
      </c>
      <c r="E224" s="137">
        <v>0.01</v>
      </c>
      <c r="F224" s="137">
        <f t="shared" si="84"/>
        <v>0</v>
      </c>
      <c r="G224" s="163">
        <f t="shared" si="84"/>
        <v>0.030303030303030304</v>
      </c>
      <c r="H224" s="137">
        <f t="shared" si="84"/>
        <v>-0.5714285714285714</v>
      </c>
      <c r="I224" s="137"/>
      <c r="J224" s="163"/>
      <c r="K224" s="137"/>
      <c r="L224" s="163"/>
      <c r="M224" s="137"/>
      <c r="N224" s="137"/>
      <c r="O224" s="137"/>
      <c r="P224" s="137"/>
      <c r="Q224" s="137"/>
      <c r="R224" s="163"/>
      <c r="S224" s="137">
        <f>S223/S222</f>
        <v>0.018276762402088774</v>
      </c>
      <c r="T224" s="193"/>
      <c r="U224" s="193"/>
      <c r="V224" s="193"/>
      <c r="W224" s="193"/>
      <c r="X224" s="193"/>
    </row>
    <row r="225" spans="1:19" ht="12.75">
      <c r="A225" s="168"/>
      <c r="B225" s="127">
        <v>2010</v>
      </c>
      <c r="C225" s="130">
        <v>27</v>
      </c>
      <c r="D225" s="130">
        <v>72</v>
      </c>
      <c r="E225" s="130">
        <v>21</v>
      </c>
      <c r="F225" s="130">
        <v>18</v>
      </c>
      <c r="G225" s="149">
        <v>13</v>
      </c>
      <c r="H225" s="130">
        <v>16</v>
      </c>
      <c r="I225" s="130"/>
      <c r="J225" s="149"/>
      <c r="K225" s="130"/>
      <c r="L225" s="149"/>
      <c r="M225" s="130"/>
      <c r="N225" s="130"/>
      <c r="O225" s="130"/>
      <c r="P225" s="130"/>
      <c r="Q225" s="130"/>
      <c r="R225" s="149"/>
      <c r="S225" s="130">
        <f>C225+D225+E225+F225+G225+H225</f>
        <v>167</v>
      </c>
    </row>
    <row r="226" spans="1:19" ht="12.75">
      <c r="A226" s="165" t="s">
        <v>86</v>
      </c>
      <c r="B226" s="127">
        <v>2009</v>
      </c>
      <c r="C226" s="130">
        <v>31</v>
      </c>
      <c r="D226" s="130">
        <v>80</v>
      </c>
      <c r="E226" s="130">
        <v>37</v>
      </c>
      <c r="F226" s="130">
        <v>17</v>
      </c>
      <c r="G226" s="149">
        <v>22</v>
      </c>
      <c r="H226" s="130">
        <v>18</v>
      </c>
      <c r="I226" s="130"/>
      <c r="J226" s="149"/>
      <c r="K226" s="130"/>
      <c r="L226" s="149"/>
      <c r="M226" s="130"/>
      <c r="N226" s="130"/>
      <c r="O226" s="130"/>
      <c r="P226" s="130"/>
      <c r="Q226" s="130"/>
      <c r="R226" s="149"/>
      <c r="S226" s="130">
        <f>C226+D226+E226+F226+G226+H226</f>
        <v>205</v>
      </c>
    </row>
    <row r="227" spans="1:19" ht="12.75">
      <c r="A227" s="165" t="s">
        <v>87</v>
      </c>
      <c r="B227" s="132" t="s">
        <v>80</v>
      </c>
      <c r="C227" s="130">
        <f aca="true" t="shared" si="85" ref="C227:H227">C225-C226</f>
        <v>-4</v>
      </c>
      <c r="D227" s="130">
        <f t="shared" si="85"/>
        <v>-8</v>
      </c>
      <c r="E227" s="130">
        <f t="shared" si="85"/>
        <v>-16</v>
      </c>
      <c r="F227" s="130">
        <f t="shared" si="85"/>
        <v>1</v>
      </c>
      <c r="G227" s="149">
        <f t="shared" si="85"/>
        <v>-9</v>
      </c>
      <c r="H227" s="130">
        <f t="shared" si="85"/>
        <v>-2</v>
      </c>
      <c r="I227" s="130"/>
      <c r="J227" s="149"/>
      <c r="K227" s="130"/>
      <c r="L227" s="149"/>
      <c r="M227" s="130"/>
      <c r="N227" s="130"/>
      <c r="O227" s="130"/>
      <c r="P227" s="130"/>
      <c r="Q227" s="130"/>
      <c r="R227" s="149"/>
      <c r="S227" s="130">
        <f>S225-S226</f>
        <v>-38</v>
      </c>
    </row>
    <row r="228" spans="1:19" ht="13.5" thickBot="1">
      <c r="A228" s="166"/>
      <c r="B228" s="134" t="s">
        <v>10</v>
      </c>
      <c r="C228" s="137">
        <f aca="true" t="shared" si="86" ref="C228:H228">C227/C226</f>
        <v>-0.12903225806451613</v>
      </c>
      <c r="D228" s="137">
        <f t="shared" si="86"/>
        <v>-0.1</v>
      </c>
      <c r="E228" s="137">
        <f t="shared" si="86"/>
        <v>-0.43243243243243246</v>
      </c>
      <c r="F228" s="137">
        <f t="shared" si="86"/>
        <v>0.058823529411764705</v>
      </c>
      <c r="G228" s="137">
        <f t="shared" si="86"/>
        <v>-0.4090909090909091</v>
      </c>
      <c r="H228" s="137">
        <f t="shared" si="86"/>
        <v>-0.1111111111111111</v>
      </c>
      <c r="I228" s="137"/>
      <c r="J228" s="163"/>
      <c r="K228" s="137"/>
      <c r="L228" s="163"/>
      <c r="M228" s="137"/>
      <c r="N228" s="137"/>
      <c r="O228" s="137"/>
      <c r="P228" s="137"/>
      <c r="Q228" s="137"/>
      <c r="R228" s="163"/>
      <c r="S228" s="137">
        <f>S227/S226</f>
        <v>-0.18536585365853658</v>
      </c>
    </row>
    <row r="229" spans="1:19" ht="12.75">
      <c r="A229" s="168"/>
      <c r="B229" s="127">
        <v>2010</v>
      </c>
      <c r="C229" s="130">
        <v>97</v>
      </c>
      <c r="D229" s="130">
        <v>579</v>
      </c>
      <c r="E229" s="130">
        <v>133</v>
      </c>
      <c r="F229" s="130">
        <v>93</v>
      </c>
      <c r="G229" s="149">
        <v>85</v>
      </c>
      <c r="H229" s="130">
        <v>116</v>
      </c>
      <c r="I229" s="130"/>
      <c r="J229" s="149"/>
      <c r="K229" s="130"/>
      <c r="L229" s="149"/>
      <c r="M229" s="130"/>
      <c r="N229" s="130"/>
      <c r="O229" s="130"/>
      <c r="P229" s="130"/>
      <c r="Q229" s="130"/>
      <c r="R229" s="149"/>
      <c r="S229" s="130">
        <f>C229+D229+E229+F229+G229+H229</f>
        <v>1103</v>
      </c>
    </row>
    <row r="230" spans="1:19" ht="12.75">
      <c r="A230" s="171" t="s">
        <v>88</v>
      </c>
      <c r="B230" s="127">
        <v>2009</v>
      </c>
      <c r="C230" s="130">
        <v>92</v>
      </c>
      <c r="D230" s="130">
        <v>560</v>
      </c>
      <c r="E230" s="130">
        <v>121</v>
      </c>
      <c r="F230" s="130">
        <v>67</v>
      </c>
      <c r="G230" s="149">
        <v>90</v>
      </c>
      <c r="H230" s="130">
        <v>140</v>
      </c>
      <c r="I230" s="130"/>
      <c r="J230" s="149"/>
      <c r="K230" s="130"/>
      <c r="L230" s="149"/>
      <c r="M230" s="130"/>
      <c r="N230" s="130"/>
      <c r="O230" s="130"/>
      <c r="P230" s="130"/>
      <c r="Q230" s="130"/>
      <c r="R230" s="149"/>
      <c r="S230" s="130">
        <f>C230+D230+E230+F230+G230+H230</f>
        <v>1070</v>
      </c>
    </row>
    <row r="231" spans="1:19" ht="12.75">
      <c r="A231" s="168"/>
      <c r="B231" s="132" t="s">
        <v>80</v>
      </c>
      <c r="C231" s="130">
        <f aca="true" t="shared" si="87" ref="C231:H231">C229-C230</f>
        <v>5</v>
      </c>
      <c r="D231" s="130">
        <f t="shared" si="87"/>
        <v>19</v>
      </c>
      <c r="E231" s="130">
        <f t="shared" si="87"/>
        <v>12</v>
      </c>
      <c r="F231" s="130">
        <f t="shared" si="87"/>
        <v>26</v>
      </c>
      <c r="G231" s="149">
        <f t="shared" si="87"/>
        <v>-5</v>
      </c>
      <c r="H231" s="130">
        <f t="shared" si="87"/>
        <v>-24</v>
      </c>
      <c r="I231" s="130"/>
      <c r="J231" s="149"/>
      <c r="K231" s="130"/>
      <c r="L231" s="149"/>
      <c r="M231" s="130"/>
      <c r="N231" s="130"/>
      <c r="O231" s="130"/>
      <c r="P231" s="130"/>
      <c r="Q231" s="130"/>
      <c r="R231" s="149"/>
      <c r="S231" s="130">
        <f>S229-S230</f>
        <v>33</v>
      </c>
    </row>
    <row r="232" spans="1:19" ht="13.5" thickBot="1">
      <c r="A232" s="166"/>
      <c r="B232" s="134" t="s">
        <v>10</v>
      </c>
      <c r="C232" s="137">
        <f aca="true" t="shared" si="88" ref="C232:H232">C231/C230</f>
        <v>0.05434782608695652</v>
      </c>
      <c r="D232" s="137">
        <f t="shared" si="88"/>
        <v>0.033928571428571426</v>
      </c>
      <c r="E232" s="137">
        <f t="shared" si="88"/>
        <v>0.09917355371900827</v>
      </c>
      <c r="F232" s="137">
        <f t="shared" si="88"/>
        <v>0.3880597014925373</v>
      </c>
      <c r="G232" s="163">
        <f t="shared" si="88"/>
        <v>-0.05555555555555555</v>
      </c>
      <c r="H232" s="137">
        <f t="shared" si="88"/>
        <v>-0.17142857142857143</v>
      </c>
      <c r="I232" s="137"/>
      <c r="J232" s="163"/>
      <c r="K232" s="137"/>
      <c r="L232" s="163"/>
      <c r="M232" s="137"/>
      <c r="N232" s="137"/>
      <c r="O232" s="137"/>
      <c r="P232" s="137"/>
      <c r="Q232" s="137"/>
      <c r="R232" s="163"/>
      <c r="S232" s="137">
        <f>S231/S230</f>
        <v>0.0308411214953271</v>
      </c>
    </row>
    <row r="233" spans="1:19" ht="12.75">
      <c r="A233" s="168"/>
      <c r="B233" s="127">
        <v>2010</v>
      </c>
      <c r="C233" s="130">
        <v>38</v>
      </c>
      <c r="D233" s="130">
        <v>655</v>
      </c>
      <c r="E233" s="130">
        <v>36</v>
      </c>
      <c r="F233" s="130">
        <v>32</v>
      </c>
      <c r="G233" s="149">
        <v>27</v>
      </c>
      <c r="H233" s="130">
        <v>41</v>
      </c>
      <c r="I233" s="130"/>
      <c r="J233" s="149"/>
      <c r="K233" s="130"/>
      <c r="L233" s="149"/>
      <c r="M233" s="130"/>
      <c r="N233" s="130"/>
      <c r="O233" s="130"/>
      <c r="P233" s="130"/>
      <c r="Q233" s="130"/>
      <c r="R233" s="149"/>
      <c r="S233" s="130">
        <f>C233+D233+E233+F233+G233+H233</f>
        <v>829</v>
      </c>
    </row>
    <row r="234" spans="1:19" ht="12.75">
      <c r="A234" s="165" t="s">
        <v>89</v>
      </c>
      <c r="B234" s="127">
        <v>2009</v>
      </c>
      <c r="C234" s="130">
        <v>49</v>
      </c>
      <c r="D234" s="130">
        <v>751</v>
      </c>
      <c r="E234" s="130">
        <v>74</v>
      </c>
      <c r="F234" s="130">
        <v>35</v>
      </c>
      <c r="G234" s="149">
        <v>40</v>
      </c>
      <c r="H234" s="130">
        <v>59</v>
      </c>
      <c r="I234" s="130"/>
      <c r="J234" s="149"/>
      <c r="K234" s="130"/>
      <c r="L234" s="149"/>
      <c r="M234" s="130"/>
      <c r="N234" s="130"/>
      <c r="O234" s="130"/>
      <c r="P234" s="130"/>
      <c r="Q234" s="130"/>
      <c r="R234" s="149"/>
      <c r="S234" s="130">
        <f>C234+D234+E234+F234+G234+H234</f>
        <v>1008</v>
      </c>
    </row>
    <row r="235" spans="1:19" ht="12.75">
      <c r="A235" s="165" t="s">
        <v>90</v>
      </c>
      <c r="B235" s="132" t="s">
        <v>80</v>
      </c>
      <c r="C235" s="130">
        <f aca="true" t="shared" si="89" ref="C235:H235">C233-C234</f>
        <v>-11</v>
      </c>
      <c r="D235" s="130">
        <f t="shared" si="89"/>
        <v>-96</v>
      </c>
      <c r="E235" s="130">
        <f t="shared" si="89"/>
        <v>-38</v>
      </c>
      <c r="F235" s="130">
        <f t="shared" si="89"/>
        <v>-3</v>
      </c>
      <c r="G235" s="149">
        <f t="shared" si="89"/>
        <v>-13</v>
      </c>
      <c r="H235" s="130">
        <f t="shared" si="89"/>
        <v>-18</v>
      </c>
      <c r="I235" s="130"/>
      <c r="J235" s="149"/>
      <c r="K235" s="130"/>
      <c r="L235" s="149"/>
      <c r="M235" s="130"/>
      <c r="N235" s="130"/>
      <c r="O235" s="130"/>
      <c r="P235" s="130"/>
      <c r="Q235" s="130"/>
      <c r="R235" s="149"/>
      <c r="S235" s="130">
        <f>S233-S234</f>
        <v>-179</v>
      </c>
    </row>
    <row r="236" spans="1:19" ht="13.5" thickBot="1">
      <c r="A236" s="166"/>
      <c r="B236" s="134" t="s">
        <v>10</v>
      </c>
      <c r="C236" s="137">
        <f aca="true" t="shared" si="90" ref="C236:H236">C235/C234</f>
        <v>-0.22448979591836735</v>
      </c>
      <c r="D236" s="137">
        <f t="shared" si="90"/>
        <v>-0.1278295605858855</v>
      </c>
      <c r="E236" s="137">
        <f t="shared" si="90"/>
        <v>-0.5135135135135135</v>
      </c>
      <c r="F236" s="137">
        <f t="shared" si="90"/>
        <v>-0.08571428571428572</v>
      </c>
      <c r="G236" s="163">
        <f t="shared" si="90"/>
        <v>-0.325</v>
      </c>
      <c r="H236" s="137">
        <f t="shared" si="90"/>
        <v>-0.3050847457627119</v>
      </c>
      <c r="I236" s="137"/>
      <c r="J236" s="163"/>
      <c r="K236" s="137"/>
      <c r="L236" s="163"/>
      <c r="M236" s="137"/>
      <c r="N236" s="137"/>
      <c r="O236" s="137"/>
      <c r="P236" s="137"/>
      <c r="Q236" s="137"/>
      <c r="R236" s="163"/>
      <c r="S236" s="137">
        <f>S235/S234</f>
        <v>-0.1775793650793651</v>
      </c>
    </row>
    <row r="237" spans="1:19" ht="12.75">
      <c r="A237" s="168" t="s">
        <v>148</v>
      </c>
      <c r="B237" s="127">
        <v>2010</v>
      </c>
      <c r="C237" s="130">
        <v>17</v>
      </c>
      <c r="D237" s="130">
        <v>248</v>
      </c>
      <c r="E237" s="130">
        <v>31</v>
      </c>
      <c r="F237" s="130">
        <v>28</v>
      </c>
      <c r="G237" s="149">
        <v>21</v>
      </c>
      <c r="H237" s="130">
        <v>16</v>
      </c>
      <c r="I237" s="130"/>
      <c r="J237" s="149"/>
      <c r="K237" s="130"/>
      <c r="L237" s="149"/>
      <c r="M237" s="130"/>
      <c r="N237" s="130"/>
      <c r="O237" s="130"/>
      <c r="P237" s="130"/>
      <c r="Q237" s="130"/>
      <c r="R237" s="149"/>
      <c r="S237" s="130">
        <f>C237+D237+E237+F237+G237+H237</f>
        <v>361</v>
      </c>
    </row>
    <row r="238" spans="1:19" ht="12.75">
      <c r="A238" s="165" t="s">
        <v>91</v>
      </c>
      <c r="B238" s="127">
        <v>2009</v>
      </c>
      <c r="C238" s="130">
        <v>21</v>
      </c>
      <c r="D238" s="130">
        <v>353</v>
      </c>
      <c r="E238" s="130">
        <v>25</v>
      </c>
      <c r="F238" s="130">
        <v>24</v>
      </c>
      <c r="G238" s="149">
        <v>21</v>
      </c>
      <c r="H238" s="130">
        <v>45</v>
      </c>
      <c r="I238" s="130"/>
      <c r="J238" s="149"/>
      <c r="K238" s="130"/>
      <c r="L238" s="149"/>
      <c r="M238" s="130"/>
      <c r="N238" s="130"/>
      <c r="O238" s="130"/>
      <c r="P238" s="130"/>
      <c r="Q238" s="130"/>
      <c r="R238" s="149"/>
      <c r="S238" s="130">
        <f>C238+D238+E238+F238+G238+H238</f>
        <v>489</v>
      </c>
    </row>
    <row r="239" spans="1:19" ht="12.75">
      <c r="A239" s="165" t="s">
        <v>92</v>
      </c>
      <c r="B239" s="132" t="s">
        <v>80</v>
      </c>
      <c r="C239" s="130">
        <f aca="true" t="shared" si="91" ref="C239:H239">C237-C238</f>
        <v>-4</v>
      </c>
      <c r="D239" s="130">
        <f t="shared" si="91"/>
        <v>-105</v>
      </c>
      <c r="E239" s="130">
        <f t="shared" si="91"/>
        <v>6</v>
      </c>
      <c r="F239" s="130">
        <f t="shared" si="91"/>
        <v>4</v>
      </c>
      <c r="G239" s="149">
        <f t="shared" si="91"/>
        <v>0</v>
      </c>
      <c r="H239" s="130">
        <f t="shared" si="91"/>
        <v>-29</v>
      </c>
      <c r="I239" s="130"/>
      <c r="J239" s="149"/>
      <c r="K239" s="130"/>
      <c r="L239" s="149"/>
      <c r="M239" s="130"/>
      <c r="N239" s="130"/>
      <c r="O239" s="130"/>
      <c r="P239" s="130"/>
      <c r="Q239" s="130"/>
      <c r="R239" s="149"/>
      <c r="S239" s="130">
        <f>S237-S238</f>
        <v>-128</v>
      </c>
    </row>
    <row r="240" spans="1:19" ht="13.5" thickBot="1">
      <c r="A240" s="166"/>
      <c r="B240" s="134" t="s">
        <v>10</v>
      </c>
      <c r="C240" s="137">
        <f aca="true" t="shared" si="92" ref="C240:H240">C239/C238</f>
        <v>-0.19047619047619047</v>
      </c>
      <c r="D240" s="137">
        <v>0.33</v>
      </c>
      <c r="E240" s="137">
        <f t="shared" si="92"/>
        <v>0.24</v>
      </c>
      <c r="F240" s="137">
        <f t="shared" si="92"/>
        <v>0.16666666666666666</v>
      </c>
      <c r="G240" s="163">
        <f t="shared" si="92"/>
        <v>0</v>
      </c>
      <c r="H240" s="137">
        <f t="shared" si="92"/>
        <v>-0.6444444444444445</v>
      </c>
      <c r="I240" s="137"/>
      <c r="J240" s="163"/>
      <c r="K240" s="137"/>
      <c r="L240" s="163"/>
      <c r="M240" s="137"/>
      <c r="N240" s="137"/>
      <c r="O240" s="137"/>
      <c r="P240" s="137"/>
      <c r="Q240" s="137"/>
      <c r="R240" s="163"/>
      <c r="S240" s="137">
        <f>S239/S238</f>
        <v>-0.261758691206544</v>
      </c>
    </row>
    <row r="241" spans="1:19" ht="13.5" thickBot="1">
      <c r="A241" s="174" t="s">
        <v>149</v>
      </c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</row>
    <row r="242" spans="1:19" ht="23.25" thickBot="1">
      <c r="A242" s="150"/>
      <c r="B242" s="151"/>
      <c r="C242" s="155" t="s">
        <v>150</v>
      </c>
      <c r="D242" s="154" t="s">
        <v>151</v>
      </c>
      <c r="E242" s="155" t="s">
        <v>152</v>
      </c>
      <c r="F242" s="153" t="s">
        <v>153</v>
      </c>
      <c r="G242" s="152" t="s">
        <v>154</v>
      </c>
      <c r="H242" s="153" t="s">
        <v>155</v>
      </c>
      <c r="I242" s="152" t="s">
        <v>156</v>
      </c>
      <c r="J242" s="153" t="s">
        <v>157</v>
      </c>
      <c r="K242" s="155" t="s">
        <v>158</v>
      </c>
      <c r="L242" s="153" t="s">
        <v>159</v>
      </c>
      <c r="M242" s="192" t="s">
        <v>160</v>
      </c>
      <c r="N242" s="153" t="s">
        <v>161</v>
      </c>
      <c r="O242" s="152" t="s">
        <v>162</v>
      </c>
      <c r="P242" s="155" t="s">
        <v>163</v>
      </c>
      <c r="Q242" s="155" t="s">
        <v>164</v>
      </c>
      <c r="R242" s="155" t="s">
        <v>165</v>
      </c>
      <c r="S242" s="157" t="s">
        <v>79</v>
      </c>
    </row>
    <row r="243" spans="1:19" ht="12.75">
      <c r="A243" s="159"/>
      <c r="B243" s="127">
        <v>2010</v>
      </c>
      <c r="C243" s="130">
        <f aca="true" t="shared" si="93" ref="C243:S244">C247+C251+C255+C259+C263+C267+C271</f>
        <v>2259</v>
      </c>
      <c r="D243" s="130">
        <f t="shared" si="93"/>
        <v>1804</v>
      </c>
      <c r="E243" s="130">
        <f t="shared" si="93"/>
        <v>1142</v>
      </c>
      <c r="F243" s="130">
        <f t="shared" si="93"/>
        <v>353</v>
      </c>
      <c r="G243" s="130">
        <f t="shared" si="93"/>
        <v>249</v>
      </c>
      <c r="H243" s="130">
        <f t="shared" si="93"/>
        <v>364</v>
      </c>
      <c r="I243" s="130">
        <f t="shared" si="93"/>
        <v>437</v>
      </c>
      <c r="J243" s="130">
        <f>J247+J251+J255+J259+J263+J267+J271</f>
        <v>920</v>
      </c>
      <c r="K243" s="130">
        <f t="shared" si="93"/>
        <v>575</v>
      </c>
      <c r="L243" s="130">
        <f t="shared" si="93"/>
        <v>172</v>
      </c>
      <c r="M243" s="130">
        <f t="shared" si="93"/>
        <v>144</v>
      </c>
      <c r="N243" s="129">
        <f t="shared" si="93"/>
        <v>428</v>
      </c>
      <c r="O243" s="130">
        <f>O247+O251+O255+O259+O263+O267+O271</f>
        <v>420</v>
      </c>
      <c r="P243" s="130">
        <f>P247+P251+P255+P259+P263+P267+P271</f>
        <v>720</v>
      </c>
      <c r="Q243" s="130">
        <f>Q247+Q251+Q255+Q259+Q263+Q267+Q271</f>
        <v>434</v>
      </c>
      <c r="R243" s="130">
        <f>R247+R251+R255+R259+R263+R267+R271</f>
        <v>576</v>
      </c>
      <c r="S243" s="130">
        <f>S247+S251+S255+S259+S263+S267+S271</f>
        <v>10997</v>
      </c>
    </row>
    <row r="244" spans="1:19" ht="12.75">
      <c r="A244" s="178" t="s">
        <v>1</v>
      </c>
      <c r="B244" s="127">
        <v>2009</v>
      </c>
      <c r="C244" s="130">
        <f t="shared" si="93"/>
        <v>2360</v>
      </c>
      <c r="D244" s="130">
        <f t="shared" si="93"/>
        <v>1623</v>
      </c>
      <c r="E244" s="130">
        <f t="shared" si="93"/>
        <v>1134</v>
      </c>
      <c r="F244" s="130">
        <f t="shared" si="93"/>
        <v>347</v>
      </c>
      <c r="G244" s="130">
        <f t="shared" si="93"/>
        <v>308</v>
      </c>
      <c r="H244" s="130">
        <f t="shared" si="93"/>
        <v>315</v>
      </c>
      <c r="I244" s="130">
        <f t="shared" si="93"/>
        <v>490</v>
      </c>
      <c r="J244" s="130">
        <f>J248+J252+J256+J260+J264+J268+J272</f>
        <v>958</v>
      </c>
      <c r="K244" s="130">
        <f t="shared" si="93"/>
        <v>617</v>
      </c>
      <c r="L244" s="130">
        <f t="shared" si="93"/>
        <v>176</v>
      </c>
      <c r="M244" s="130">
        <f t="shared" si="93"/>
        <v>76</v>
      </c>
      <c r="N244" s="129">
        <f t="shared" si="93"/>
        <v>497</v>
      </c>
      <c r="O244" s="130">
        <f>O248+O252+O256+O260+O264+O268+O272</f>
        <v>470</v>
      </c>
      <c r="P244" s="130">
        <f>P248+P252+P256+P260+P264+P268+P272</f>
        <v>738</v>
      </c>
      <c r="Q244" s="130">
        <f>Q248+Q252+Q256+Q260+Q264+Q268+Q272</f>
        <v>467</v>
      </c>
      <c r="R244" s="130">
        <f>R248+R252+R256+R260+R264+R268+R272</f>
        <v>667</v>
      </c>
      <c r="S244" s="130">
        <f t="shared" si="93"/>
        <v>11243</v>
      </c>
    </row>
    <row r="245" spans="1:19" ht="12.75">
      <c r="A245" s="159"/>
      <c r="B245" s="132" t="s">
        <v>80</v>
      </c>
      <c r="C245" s="130">
        <f aca="true" t="shared" si="94" ref="C245:S245">C243-C244</f>
        <v>-101</v>
      </c>
      <c r="D245" s="149">
        <f t="shared" si="94"/>
        <v>181</v>
      </c>
      <c r="E245" s="130">
        <f t="shared" si="94"/>
        <v>8</v>
      </c>
      <c r="F245" s="149">
        <f t="shared" si="94"/>
        <v>6</v>
      </c>
      <c r="G245" s="130">
        <f t="shared" si="94"/>
        <v>-59</v>
      </c>
      <c r="H245" s="149">
        <f t="shared" si="94"/>
        <v>49</v>
      </c>
      <c r="I245" s="130">
        <f t="shared" si="94"/>
        <v>-53</v>
      </c>
      <c r="J245" s="149">
        <f>J243-J244</f>
        <v>-38</v>
      </c>
      <c r="K245" s="130">
        <f t="shared" si="94"/>
        <v>-42</v>
      </c>
      <c r="L245" s="149">
        <f t="shared" si="94"/>
        <v>-4</v>
      </c>
      <c r="M245" s="130">
        <f t="shared" si="94"/>
        <v>68</v>
      </c>
      <c r="N245" s="149">
        <f t="shared" si="94"/>
        <v>-69</v>
      </c>
      <c r="O245" s="130">
        <f t="shared" si="94"/>
        <v>-50</v>
      </c>
      <c r="P245" s="130">
        <f t="shared" si="94"/>
        <v>-18</v>
      </c>
      <c r="Q245" s="130">
        <f t="shared" si="94"/>
        <v>-33</v>
      </c>
      <c r="R245" s="130">
        <f t="shared" si="94"/>
        <v>-91</v>
      </c>
      <c r="S245" s="130">
        <f t="shared" si="94"/>
        <v>-246</v>
      </c>
    </row>
    <row r="246" spans="1:19" ht="13.5" thickBot="1">
      <c r="A246" s="162"/>
      <c r="B246" s="134" t="s">
        <v>10</v>
      </c>
      <c r="C246" s="137">
        <f aca="true" t="shared" si="95" ref="C246:S246">C245/C244</f>
        <v>-0.042796610169491524</v>
      </c>
      <c r="D246" s="163">
        <f t="shared" si="95"/>
        <v>0.1115218730745533</v>
      </c>
      <c r="E246" s="137">
        <f t="shared" si="95"/>
        <v>0.007054673721340388</v>
      </c>
      <c r="F246" s="163">
        <f t="shared" si="95"/>
        <v>0.01729106628242075</v>
      </c>
      <c r="G246" s="137">
        <f t="shared" si="95"/>
        <v>-0.19155844155844157</v>
      </c>
      <c r="H246" s="163">
        <f t="shared" si="95"/>
        <v>0.15555555555555556</v>
      </c>
      <c r="I246" s="137">
        <f t="shared" si="95"/>
        <v>-0.10816326530612246</v>
      </c>
      <c r="J246" s="163">
        <f>J245/J244</f>
        <v>-0.03966597077244259</v>
      </c>
      <c r="K246" s="137">
        <f t="shared" si="95"/>
        <v>-0.06807131280388978</v>
      </c>
      <c r="L246" s="163">
        <f t="shared" si="95"/>
        <v>-0.022727272727272728</v>
      </c>
      <c r="M246" s="137">
        <f t="shared" si="95"/>
        <v>0.8947368421052632</v>
      </c>
      <c r="N246" s="163">
        <f t="shared" si="95"/>
        <v>-0.13883299798792756</v>
      </c>
      <c r="O246" s="137">
        <f t="shared" si="95"/>
        <v>-0.10638297872340426</v>
      </c>
      <c r="P246" s="137">
        <f t="shared" si="95"/>
        <v>-0.024390243902439025</v>
      </c>
      <c r="Q246" s="137">
        <f t="shared" si="95"/>
        <v>-0.07066381156316917</v>
      </c>
      <c r="R246" s="194">
        <f t="shared" si="95"/>
        <v>-0.136431784107946</v>
      </c>
      <c r="S246" s="137">
        <f t="shared" si="95"/>
        <v>-0.021880281063773013</v>
      </c>
    </row>
    <row r="247" spans="1:19" ht="12.75">
      <c r="A247" s="159"/>
      <c r="B247" s="127">
        <v>2010</v>
      </c>
      <c r="C247" s="130">
        <v>9</v>
      </c>
      <c r="D247" s="149">
        <v>18</v>
      </c>
      <c r="E247" s="130">
        <v>5</v>
      </c>
      <c r="F247" s="149">
        <v>5</v>
      </c>
      <c r="G247" s="130">
        <v>6</v>
      </c>
      <c r="H247" s="149">
        <v>4</v>
      </c>
      <c r="I247" s="130">
        <v>14</v>
      </c>
      <c r="J247" s="149">
        <v>14</v>
      </c>
      <c r="K247" s="130">
        <v>6</v>
      </c>
      <c r="L247" s="149">
        <v>1</v>
      </c>
      <c r="M247" s="130">
        <v>1</v>
      </c>
      <c r="N247" s="149">
        <v>11</v>
      </c>
      <c r="O247" s="130">
        <v>13</v>
      </c>
      <c r="P247" s="130">
        <v>8</v>
      </c>
      <c r="Q247" s="130">
        <v>9</v>
      </c>
      <c r="R247" s="130">
        <v>6</v>
      </c>
      <c r="S247" s="130">
        <f>C247+D247+E247+F247+G247+H247+I247+J247+K247+L247+M247+N247+O247+P247+Q247+R247</f>
        <v>130</v>
      </c>
    </row>
    <row r="248" spans="1:19" ht="12.75">
      <c r="A248" s="165" t="s">
        <v>81</v>
      </c>
      <c r="B248" s="127">
        <v>2009</v>
      </c>
      <c r="C248" s="130">
        <v>6</v>
      </c>
      <c r="D248" s="149">
        <v>7</v>
      </c>
      <c r="E248" s="130">
        <v>5</v>
      </c>
      <c r="F248" s="149">
        <v>4</v>
      </c>
      <c r="G248" s="130">
        <v>12</v>
      </c>
      <c r="H248" s="149">
        <v>1</v>
      </c>
      <c r="I248" s="130">
        <v>6</v>
      </c>
      <c r="J248" s="149">
        <v>12</v>
      </c>
      <c r="K248" s="130">
        <v>7</v>
      </c>
      <c r="L248" s="149">
        <v>1</v>
      </c>
      <c r="M248" s="130">
        <v>0</v>
      </c>
      <c r="N248" s="149">
        <v>9</v>
      </c>
      <c r="O248" s="130">
        <v>15</v>
      </c>
      <c r="P248" s="130">
        <v>5</v>
      </c>
      <c r="Q248" s="130">
        <v>11</v>
      </c>
      <c r="R248" s="130">
        <v>12</v>
      </c>
      <c r="S248" s="130">
        <f>C248+D248+E248+F248+G248+H248+I248+J248+K248+L248+M248+N248+O248+P248+Q248+R248</f>
        <v>113</v>
      </c>
    </row>
    <row r="249" spans="1:19" ht="12.75">
      <c r="A249" s="165" t="s">
        <v>82</v>
      </c>
      <c r="B249" s="132" t="s">
        <v>80</v>
      </c>
      <c r="C249" s="130">
        <f aca="true" t="shared" si="96" ref="C249:S249">C247-C248</f>
        <v>3</v>
      </c>
      <c r="D249" s="149">
        <f t="shared" si="96"/>
        <v>11</v>
      </c>
      <c r="E249" s="130">
        <f t="shared" si="96"/>
        <v>0</v>
      </c>
      <c r="F249" s="149">
        <f t="shared" si="96"/>
        <v>1</v>
      </c>
      <c r="G249" s="130">
        <f t="shared" si="96"/>
        <v>-6</v>
      </c>
      <c r="H249" s="149">
        <f t="shared" si="96"/>
        <v>3</v>
      </c>
      <c r="I249" s="130">
        <f t="shared" si="96"/>
        <v>8</v>
      </c>
      <c r="J249" s="149">
        <f>J247-J248</f>
        <v>2</v>
      </c>
      <c r="K249" s="130">
        <f t="shared" si="96"/>
        <v>-1</v>
      </c>
      <c r="L249" s="149">
        <f t="shared" si="96"/>
        <v>0</v>
      </c>
      <c r="M249" s="130">
        <f t="shared" si="96"/>
        <v>1</v>
      </c>
      <c r="N249" s="149">
        <f t="shared" si="96"/>
        <v>2</v>
      </c>
      <c r="O249" s="130">
        <f t="shared" si="96"/>
        <v>-2</v>
      </c>
      <c r="P249" s="130">
        <f t="shared" si="96"/>
        <v>3</v>
      </c>
      <c r="Q249" s="130">
        <f t="shared" si="96"/>
        <v>-2</v>
      </c>
      <c r="R249" s="130">
        <f t="shared" si="96"/>
        <v>-6</v>
      </c>
      <c r="S249" s="130">
        <f t="shared" si="96"/>
        <v>17</v>
      </c>
    </row>
    <row r="250" spans="1:20" ht="13.5" thickBot="1">
      <c r="A250" s="166"/>
      <c r="B250" s="134" t="s">
        <v>10</v>
      </c>
      <c r="C250" s="137">
        <f>C249/C248</f>
        <v>0.5</v>
      </c>
      <c r="D250" s="137">
        <f>D249/D248</f>
        <v>1.5714285714285714</v>
      </c>
      <c r="E250" s="137">
        <f>E249/E248</f>
        <v>0</v>
      </c>
      <c r="F250" s="137">
        <f>F249/F248</f>
        <v>0.25</v>
      </c>
      <c r="G250" s="137">
        <v>0.37</v>
      </c>
      <c r="H250" s="137">
        <v>0.37</v>
      </c>
      <c r="I250" s="137">
        <f>I249/I248</f>
        <v>1.3333333333333333</v>
      </c>
      <c r="J250" s="137">
        <f>J249/J248</f>
        <v>0.16666666666666666</v>
      </c>
      <c r="K250" s="137">
        <f>K249/K248</f>
        <v>-0.14285714285714285</v>
      </c>
      <c r="L250" s="137">
        <f>L249/L248</f>
        <v>0</v>
      </c>
      <c r="M250" s="137">
        <v>0</v>
      </c>
      <c r="N250" s="137">
        <f aca="true" t="shared" si="97" ref="N250:S250">N249/N248</f>
        <v>0.2222222222222222</v>
      </c>
      <c r="O250" s="137">
        <f t="shared" si="97"/>
        <v>-0.13333333333333333</v>
      </c>
      <c r="P250" s="137">
        <f>P249/P248</f>
        <v>0.6</v>
      </c>
      <c r="Q250" s="137">
        <f t="shared" si="97"/>
        <v>-0.18181818181818182</v>
      </c>
      <c r="R250" s="137">
        <f t="shared" si="97"/>
        <v>-0.5</v>
      </c>
      <c r="S250" s="137">
        <f t="shared" si="97"/>
        <v>0.1504424778761062</v>
      </c>
      <c r="T250" s="193"/>
    </row>
    <row r="251" spans="1:19" ht="12.75">
      <c r="A251" s="168"/>
      <c r="B251" s="127">
        <v>2010</v>
      </c>
      <c r="C251" s="130">
        <v>0</v>
      </c>
      <c r="D251" s="149">
        <v>0</v>
      </c>
      <c r="E251" s="130">
        <v>0</v>
      </c>
      <c r="F251" s="149">
        <v>1</v>
      </c>
      <c r="G251" s="130">
        <v>0</v>
      </c>
      <c r="H251" s="149">
        <v>1</v>
      </c>
      <c r="I251" s="130">
        <v>0</v>
      </c>
      <c r="J251" s="149">
        <v>0</v>
      </c>
      <c r="K251" s="130">
        <v>0</v>
      </c>
      <c r="L251" s="149">
        <v>0</v>
      </c>
      <c r="M251" s="130">
        <v>0</v>
      </c>
      <c r="N251" s="149">
        <v>0</v>
      </c>
      <c r="O251" s="130">
        <v>0</v>
      </c>
      <c r="P251" s="130">
        <v>0</v>
      </c>
      <c r="Q251" s="130">
        <v>0</v>
      </c>
      <c r="R251" s="130">
        <v>0</v>
      </c>
      <c r="S251" s="130">
        <f>C251+D251+E251+F251+G251+H251+I251+J251+K251+L251+M251+N251+O251+P251+Q251+R251</f>
        <v>2</v>
      </c>
    </row>
    <row r="252" spans="1:19" ht="12.75">
      <c r="A252" s="165" t="s">
        <v>83</v>
      </c>
      <c r="B252" s="127">
        <v>2009</v>
      </c>
      <c r="C252" s="130">
        <v>1</v>
      </c>
      <c r="D252" s="149">
        <v>1</v>
      </c>
      <c r="E252" s="130">
        <v>0</v>
      </c>
      <c r="F252" s="149">
        <v>1</v>
      </c>
      <c r="G252" s="130">
        <v>0</v>
      </c>
      <c r="H252" s="149">
        <v>0</v>
      </c>
      <c r="I252" s="130">
        <v>0</v>
      </c>
      <c r="J252" s="149">
        <v>1</v>
      </c>
      <c r="K252" s="130">
        <v>0</v>
      </c>
      <c r="L252" s="149">
        <v>0</v>
      </c>
      <c r="M252" s="130">
        <v>0</v>
      </c>
      <c r="N252" s="149">
        <v>2</v>
      </c>
      <c r="O252" s="130">
        <v>1</v>
      </c>
      <c r="P252" s="130">
        <v>0</v>
      </c>
      <c r="Q252" s="130">
        <v>0</v>
      </c>
      <c r="R252" s="130">
        <v>0</v>
      </c>
      <c r="S252" s="130">
        <f>C252+D252+E252+F252+G252+H252+I252+J252+K252+L252+M252+N252+O252+P252+Q252+R252</f>
        <v>7</v>
      </c>
    </row>
    <row r="253" spans="1:19" ht="12.75">
      <c r="A253" s="165" t="s">
        <v>84</v>
      </c>
      <c r="B253" s="132" t="s">
        <v>80</v>
      </c>
      <c r="C253" s="130">
        <f aca="true" t="shared" si="98" ref="C253:S253">C251-C252</f>
        <v>-1</v>
      </c>
      <c r="D253" s="149">
        <f t="shared" si="98"/>
        <v>-1</v>
      </c>
      <c r="E253" s="130">
        <f t="shared" si="98"/>
        <v>0</v>
      </c>
      <c r="F253" s="149">
        <f t="shared" si="98"/>
        <v>0</v>
      </c>
      <c r="G253" s="130">
        <f t="shared" si="98"/>
        <v>0</v>
      </c>
      <c r="H253" s="149">
        <f t="shared" si="98"/>
        <v>1</v>
      </c>
      <c r="I253" s="130">
        <f t="shared" si="98"/>
        <v>0</v>
      </c>
      <c r="J253" s="149">
        <f>J251-J252</f>
        <v>-1</v>
      </c>
      <c r="K253" s="130">
        <f t="shared" si="98"/>
        <v>0</v>
      </c>
      <c r="L253" s="149">
        <f t="shared" si="98"/>
        <v>0</v>
      </c>
      <c r="M253" s="130">
        <f t="shared" si="98"/>
        <v>0</v>
      </c>
      <c r="N253" s="149">
        <f t="shared" si="98"/>
        <v>-2</v>
      </c>
      <c r="O253" s="130">
        <f t="shared" si="98"/>
        <v>-1</v>
      </c>
      <c r="P253" s="130">
        <f t="shared" si="98"/>
        <v>0</v>
      </c>
      <c r="Q253" s="130">
        <f t="shared" si="98"/>
        <v>0</v>
      </c>
      <c r="R253" s="130">
        <f t="shared" si="98"/>
        <v>0</v>
      </c>
      <c r="S253" s="130">
        <f t="shared" si="98"/>
        <v>-5</v>
      </c>
    </row>
    <row r="254" spans="1:20" ht="13.5" thickBot="1">
      <c r="A254" s="166"/>
      <c r="B254" s="134" t="s">
        <v>10</v>
      </c>
      <c r="C254" s="167">
        <f>C253/C252</f>
        <v>-1</v>
      </c>
      <c r="D254" s="163">
        <f>D253/D252</f>
        <v>-1</v>
      </c>
      <c r="E254" s="167">
        <v>0</v>
      </c>
      <c r="F254" s="163">
        <f>F253/F252</f>
        <v>0</v>
      </c>
      <c r="G254" s="167">
        <v>0</v>
      </c>
      <c r="H254" s="163">
        <v>0</v>
      </c>
      <c r="I254" s="195">
        <v>0</v>
      </c>
      <c r="J254" s="167">
        <f>J253/J252</f>
        <v>-1</v>
      </c>
      <c r="K254" s="167">
        <v>0</v>
      </c>
      <c r="L254" s="167">
        <v>0</v>
      </c>
      <c r="M254" s="163">
        <v>0</v>
      </c>
      <c r="N254" s="167">
        <f>N253/N252</f>
        <v>-1</v>
      </c>
      <c r="O254" s="167">
        <f>O253/O252</f>
        <v>-1</v>
      </c>
      <c r="P254" s="167">
        <v>0</v>
      </c>
      <c r="Q254" s="167">
        <v>0</v>
      </c>
      <c r="R254" s="167">
        <v>0</v>
      </c>
      <c r="S254" s="137">
        <f>S253/S252</f>
        <v>-0.7142857142857143</v>
      </c>
      <c r="T254" s="193"/>
    </row>
    <row r="255" spans="1:19" ht="12.75">
      <c r="A255" s="168"/>
      <c r="B255" s="127">
        <v>2010</v>
      </c>
      <c r="C255" s="130">
        <v>283</v>
      </c>
      <c r="D255" s="149">
        <v>251</v>
      </c>
      <c r="E255" s="130">
        <v>140</v>
      </c>
      <c r="F255" s="149">
        <v>30</v>
      </c>
      <c r="G255" s="130">
        <v>29</v>
      </c>
      <c r="H255" s="149">
        <v>26</v>
      </c>
      <c r="I255" s="130">
        <v>41</v>
      </c>
      <c r="J255" s="149">
        <v>147</v>
      </c>
      <c r="K255" s="130">
        <v>62</v>
      </c>
      <c r="L255" s="149">
        <v>11</v>
      </c>
      <c r="M255" s="130">
        <v>11</v>
      </c>
      <c r="N255" s="149">
        <v>59</v>
      </c>
      <c r="O255" s="130">
        <v>66</v>
      </c>
      <c r="P255" s="130">
        <v>120</v>
      </c>
      <c r="Q255" s="130">
        <v>56</v>
      </c>
      <c r="R255" s="130">
        <v>74</v>
      </c>
      <c r="S255" s="130">
        <f>C255+D255+E255+F255+G255+H255+I255+J255+K255+L255+M255+N255+O255+P255+Q255+R255</f>
        <v>1406</v>
      </c>
    </row>
    <row r="256" spans="1:19" ht="12.75">
      <c r="A256" s="165" t="s">
        <v>85</v>
      </c>
      <c r="B256" s="127">
        <v>2009</v>
      </c>
      <c r="C256" s="130">
        <v>210</v>
      </c>
      <c r="D256" s="149">
        <v>174</v>
      </c>
      <c r="E256" s="130">
        <v>126</v>
      </c>
      <c r="F256" s="149">
        <v>32</v>
      </c>
      <c r="G256" s="130">
        <v>21</v>
      </c>
      <c r="H256" s="149">
        <v>22</v>
      </c>
      <c r="I256" s="130">
        <v>49</v>
      </c>
      <c r="J256" s="149">
        <v>84</v>
      </c>
      <c r="K256" s="130">
        <v>68</v>
      </c>
      <c r="L256" s="149">
        <v>15</v>
      </c>
      <c r="M256" s="130">
        <v>7</v>
      </c>
      <c r="N256" s="149">
        <v>53</v>
      </c>
      <c r="O256" s="130">
        <v>57</v>
      </c>
      <c r="P256" s="130">
        <v>56</v>
      </c>
      <c r="Q256" s="130">
        <v>42</v>
      </c>
      <c r="R256" s="130">
        <v>65</v>
      </c>
      <c r="S256" s="130">
        <f>C256+D256+E256+F256+G256+H256+I256+J256+K256+L256+M256+N256+O256+P256+Q256+R256</f>
        <v>1081</v>
      </c>
    </row>
    <row r="257" spans="1:19" ht="12.75">
      <c r="A257" s="168"/>
      <c r="B257" s="132" t="s">
        <v>80</v>
      </c>
      <c r="C257" s="130">
        <f aca="true" t="shared" si="99" ref="C257:R257">C255-C256</f>
        <v>73</v>
      </c>
      <c r="D257" s="130">
        <f t="shared" si="99"/>
        <v>77</v>
      </c>
      <c r="E257" s="130">
        <f t="shared" si="99"/>
        <v>14</v>
      </c>
      <c r="F257" s="130">
        <f t="shared" si="99"/>
        <v>-2</v>
      </c>
      <c r="G257" s="130">
        <f t="shared" si="99"/>
        <v>8</v>
      </c>
      <c r="H257" s="130">
        <f t="shared" si="99"/>
        <v>4</v>
      </c>
      <c r="I257" s="130">
        <f t="shared" si="99"/>
        <v>-8</v>
      </c>
      <c r="J257" s="130">
        <f t="shared" si="99"/>
        <v>63</v>
      </c>
      <c r="K257" s="130">
        <f t="shared" si="99"/>
        <v>-6</v>
      </c>
      <c r="L257" s="130">
        <f t="shared" si="99"/>
        <v>-4</v>
      </c>
      <c r="M257" s="130">
        <f t="shared" si="99"/>
        <v>4</v>
      </c>
      <c r="N257" s="130">
        <f t="shared" si="99"/>
        <v>6</v>
      </c>
      <c r="O257" s="130">
        <f t="shared" si="99"/>
        <v>9</v>
      </c>
      <c r="P257" s="130">
        <f t="shared" si="99"/>
        <v>64</v>
      </c>
      <c r="Q257" s="130">
        <f t="shared" si="99"/>
        <v>14</v>
      </c>
      <c r="R257" s="130">
        <f t="shared" si="99"/>
        <v>9</v>
      </c>
      <c r="S257" s="130">
        <f>S255-S256</f>
        <v>325</v>
      </c>
    </row>
    <row r="258" spans="1:19" ht="13.5" thickBot="1">
      <c r="A258" s="166"/>
      <c r="B258" s="134" t="s">
        <v>10</v>
      </c>
      <c r="C258" s="137">
        <f aca="true" t="shared" si="100" ref="C258:L258">C257/C256</f>
        <v>0.3476190476190476</v>
      </c>
      <c r="D258" s="163">
        <f t="shared" si="100"/>
        <v>0.4425287356321839</v>
      </c>
      <c r="E258" s="137">
        <f t="shared" si="100"/>
        <v>0.1111111111111111</v>
      </c>
      <c r="F258" s="163">
        <f t="shared" si="100"/>
        <v>-0.0625</v>
      </c>
      <c r="G258" s="167">
        <f t="shared" si="100"/>
        <v>0.38095238095238093</v>
      </c>
      <c r="H258" s="163">
        <f t="shared" si="100"/>
        <v>0.18181818181818182</v>
      </c>
      <c r="I258" s="137">
        <f t="shared" si="100"/>
        <v>-0.16326530612244897</v>
      </c>
      <c r="J258" s="163">
        <f>J257/J256</f>
        <v>0.75</v>
      </c>
      <c r="K258" s="137">
        <f t="shared" si="100"/>
        <v>-0.08823529411764706</v>
      </c>
      <c r="L258" s="163">
        <f t="shared" si="100"/>
        <v>-0.26666666666666666</v>
      </c>
      <c r="M258" s="137">
        <f>M257/M256</f>
        <v>0.5714285714285714</v>
      </c>
      <c r="N258" s="163">
        <f aca="true" t="shared" si="101" ref="N258:S258">N257/N256</f>
        <v>0.11320754716981132</v>
      </c>
      <c r="O258" s="137">
        <f t="shared" si="101"/>
        <v>0.15789473684210525</v>
      </c>
      <c r="P258" s="137">
        <f t="shared" si="101"/>
        <v>1.1428571428571428</v>
      </c>
      <c r="Q258" s="137">
        <f t="shared" si="101"/>
        <v>0.3333333333333333</v>
      </c>
      <c r="R258" s="189">
        <f t="shared" si="101"/>
        <v>0.13846153846153847</v>
      </c>
      <c r="S258" s="137">
        <f t="shared" si="101"/>
        <v>0.30064754856614245</v>
      </c>
    </row>
    <row r="259" spans="1:19" ht="12.75">
      <c r="A259" s="168"/>
      <c r="B259" s="127">
        <v>2010</v>
      </c>
      <c r="C259" s="130">
        <v>47</v>
      </c>
      <c r="D259" s="149">
        <v>24</v>
      </c>
      <c r="E259" s="130">
        <v>31</v>
      </c>
      <c r="F259" s="149">
        <v>5</v>
      </c>
      <c r="G259" s="130">
        <v>19</v>
      </c>
      <c r="H259" s="149">
        <v>20</v>
      </c>
      <c r="I259" s="130">
        <v>25</v>
      </c>
      <c r="J259" s="149">
        <v>32</v>
      </c>
      <c r="K259" s="130">
        <v>9</v>
      </c>
      <c r="L259" s="149">
        <v>8</v>
      </c>
      <c r="M259" s="130">
        <v>6</v>
      </c>
      <c r="N259" s="149">
        <v>24</v>
      </c>
      <c r="O259" s="130">
        <v>17</v>
      </c>
      <c r="P259" s="130">
        <v>23</v>
      </c>
      <c r="Q259" s="130">
        <v>27</v>
      </c>
      <c r="R259" s="130">
        <v>17</v>
      </c>
      <c r="S259" s="130">
        <f>C259+D259+E259+F259+G259+H259+I259+J259+K259+L259+M259+N259+O259+P259+Q259+R259</f>
        <v>334</v>
      </c>
    </row>
    <row r="260" spans="1:19" ht="12.75">
      <c r="A260" s="165" t="s">
        <v>86</v>
      </c>
      <c r="B260" s="127">
        <v>2009</v>
      </c>
      <c r="C260" s="130">
        <v>27</v>
      </c>
      <c r="D260" s="149">
        <v>26</v>
      </c>
      <c r="E260" s="130">
        <v>30</v>
      </c>
      <c r="F260" s="149">
        <v>17</v>
      </c>
      <c r="G260" s="130">
        <v>16</v>
      </c>
      <c r="H260" s="149">
        <v>20</v>
      </c>
      <c r="I260" s="130">
        <v>16</v>
      </c>
      <c r="J260" s="149">
        <v>23</v>
      </c>
      <c r="K260" s="130">
        <v>11</v>
      </c>
      <c r="L260" s="149">
        <v>15</v>
      </c>
      <c r="M260" s="130">
        <v>3</v>
      </c>
      <c r="N260" s="149">
        <v>16</v>
      </c>
      <c r="O260" s="130">
        <v>31</v>
      </c>
      <c r="P260" s="130">
        <v>15</v>
      </c>
      <c r="Q260" s="130">
        <v>26</v>
      </c>
      <c r="R260" s="130">
        <v>29</v>
      </c>
      <c r="S260" s="130">
        <f>C260+D260+E260+F260+G260+H260+I260+J260+K260+L260+M260+N260+O260+P260+Q260+R260</f>
        <v>321</v>
      </c>
    </row>
    <row r="261" spans="1:19" ht="12.75">
      <c r="A261" s="165" t="s">
        <v>87</v>
      </c>
      <c r="B261" s="132" t="s">
        <v>80</v>
      </c>
      <c r="C261" s="130">
        <f aca="true" t="shared" si="102" ref="C261:S261">C259-C260</f>
        <v>20</v>
      </c>
      <c r="D261" s="149">
        <f t="shared" si="102"/>
        <v>-2</v>
      </c>
      <c r="E261" s="130">
        <f t="shared" si="102"/>
        <v>1</v>
      </c>
      <c r="F261" s="149">
        <f t="shared" si="102"/>
        <v>-12</v>
      </c>
      <c r="G261" s="130">
        <f t="shared" si="102"/>
        <v>3</v>
      </c>
      <c r="H261" s="149">
        <f>H259-H260</f>
        <v>0</v>
      </c>
      <c r="I261" s="130">
        <f>I259-I260</f>
        <v>9</v>
      </c>
      <c r="J261" s="149">
        <f>J259-J260</f>
        <v>9</v>
      </c>
      <c r="K261" s="130">
        <f t="shared" si="102"/>
        <v>-2</v>
      </c>
      <c r="L261" s="149">
        <f t="shared" si="102"/>
        <v>-7</v>
      </c>
      <c r="M261" s="130">
        <f t="shared" si="102"/>
        <v>3</v>
      </c>
      <c r="N261" s="149">
        <f t="shared" si="102"/>
        <v>8</v>
      </c>
      <c r="O261" s="130">
        <f t="shared" si="102"/>
        <v>-14</v>
      </c>
      <c r="P261" s="130">
        <f t="shared" si="102"/>
        <v>8</v>
      </c>
      <c r="Q261" s="130">
        <f t="shared" si="102"/>
        <v>1</v>
      </c>
      <c r="R261" s="130">
        <f t="shared" si="102"/>
        <v>-12</v>
      </c>
      <c r="S261" s="130">
        <f t="shared" si="102"/>
        <v>13</v>
      </c>
    </row>
    <row r="262" spans="1:20" ht="13.5" thickBot="1">
      <c r="A262" s="166"/>
      <c r="B262" s="134" t="s">
        <v>10</v>
      </c>
      <c r="C262" s="137">
        <f aca="true" t="shared" si="103" ref="C262:I262">C261/C260</f>
        <v>0.7407407407407407</v>
      </c>
      <c r="D262" s="137">
        <f t="shared" si="103"/>
        <v>-0.07692307692307693</v>
      </c>
      <c r="E262" s="137">
        <f t="shared" si="103"/>
        <v>0.03333333333333333</v>
      </c>
      <c r="F262" s="163">
        <f t="shared" si="103"/>
        <v>-0.7058823529411765</v>
      </c>
      <c r="G262" s="137">
        <f t="shared" si="103"/>
        <v>0.1875</v>
      </c>
      <c r="H262" s="163">
        <f t="shared" si="103"/>
        <v>0</v>
      </c>
      <c r="I262" s="137">
        <f t="shared" si="103"/>
        <v>0.5625</v>
      </c>
      <c r="J262" s="163">
        <f>J261/J260</f>
        <v>0.391304347826087</v>
      </c>
      <c r="K262" s="167">
        <f>K261/K260</f>
        <v>-0.18181818181818182</v>
      </c>
      <c r="L262" s="137">
        <f>L261/L260</f>
        <v>-0.4666666666666667</v>
      </c>
      <c r="M262" s="137">
        <f>M261/M260</f>
        <v>1</v>
      </c>
      <c r="N262" s="137">
        <f aca="true" t="shared" si="104" ref="N262:S262">N261/N260</f>
        <v>0.5</v>
      </c>
      <c r="O262" s="137">
        <f t="shared" si="104"/>
        <v>-0.45161290322580644</v>
      </c>
      <c r="P262" s="137">
        <f t="shared" si="104"/>
        <v>0.5333333333333333</v>
      </c>
      <c r="Q262" s="137">
        <f t="shared" si="104"/>
        <v>0.038461538461538464</v>
      </c>
      <c r="R262" s="194">
        <f t="shared" si="104"/>
        <v>-0.41379310344827586</v>
      </c>
      <c r="S262" s="137">
        <f t="shared" si="104"/>
        <v>0.040498442367601244</v>
      </c>
      <c r="T262" s="193"/>
    </row>
    <row r="263" spans="1:19" ht="12.75">
      <c r="A263" s="168"/>
      <c r="B263" s="127">
        <v>2010</v>
      </c>
      <c r="C263" s="130">
        <v>269</v>
      </c>
      <c r="D263" s="149">
        <v>439</v>
      </c>
      <c r="E263" s="130">
        <v>248</v>
      </c>
      <c r="F263" s="149">
        <v>158</v>
      </c>
      <c r="G263" s="130">
        <v>70</v>
      </c>
      <c r="H263" s="149">
        <v>107</v>
      </c>
      <c r="I263" s="130">
        <v>93</v>
      </c>
      <c r="J263" s="149">
        <v>183</v>
      </c>
      <c r="K263" s="130">
        <v>84</v>
      </c>
      <c r="L263" s="149">
        <v>60</v>
      </c>
      <c r="M263" s="130">
        <v>50</v>
      </c>
      <c r="N263" s="149">
        <v>149</v>
      </c>
      <c r="O263" s="130">
        <v>119</v>
      </c>
      <c r="P263" s="130">
        <v>214</v>
      </c>
      <c r="Q263" s="130">
        <v>79</v>
      </c>
      <c r="R263" s="130">
        <v>154</v>
      </c>
      <c r="S263" s="130">
        <f>C263+D263+E263+F263+G263+H263+I263+J263+K263+L263+M263+N263+O263+P263+Q263+R263</f>
        <v>2476</v>
      </c>
    </row>
    <row r="264" spans="1:19" ht="12.75">
      <c r="A264" s="171" t="s">
        <v>88</v>
      </c>
      <c r="B264" s="127">
        <v>2009</v>
      </c>
      <c r="C264" s="130">
        <v>299</v>
      </c>
      <c r="D264" s="149">
        <v>323</v>
      </c>
      <c r="E264" s="130">
        <v>206</v>
      </c>
      <c r="F264" s="149">
        <v>167</v>
      </c>
      <c r="G264" s="130">
        <v>103</v>
      </c>
      <c r="H264" s="149">
        <v>121</v>
      </c>
      <c r="I264" s="130">
        <v>115</v>
      </c>
      <c r="J264" s="149">
        <v>269</v>
      </c>
      <c r="K264" s="130">
        <v>70</v>
      </c>
      <c r="L264" s="149">
        <v>57</v>
      </c>
      <c r="M264" s="130">
        <v>21</v>
      </c>
      <c r="N264" s="149">
        <v>167</v>
      </c>
      <c r="O264" s="130">
        <v>112</v>
      </c>
      <c r="P264" s="130">
        <v>168</v>
      </c>
      <c r="Q264" s="130">
        <v>88</v>
      </c>
      <c r="R264" s="130">
        <v>205</v>
      </c>
      <c r="S264" s="130">
        <f>C264+D264+E264+F264+G264+H264+I264+J264+K264+L264+M264+N264+O264+P264+Q264+R264</f>
        <v>2491</v>
      </c>
    </row>
    <row r="265" spans="1:19" ht="12.75">
      <c r="A265" s="168"/>
      <c r="B265" s="132" t="s">
        <v>80</v>
      </c>
      <c r="C265" s="130">
        <f aca="true" t="shared" si="105" ref="C265:S265">C263-C264</f>
        <v>-30</v>
      </c>
      <c r="D265" s="149">
        <f t="shared" si="105"/>
        <v>116</v>
      </c>
      <c r="E265" s="130">
        <f t="shared" si="105"/>
        <v>42</v>
      </c>
      <c r="F265" s="149">
        <f t="shared" si="105"/>
        <v>-9</v>
      </c>
      <c r="G265" s="130">
        <f t="shared" si="105"/>
        <v>-33</v>
      </c>
      <c r="H265" s="149">
        <f t="shared" si="105"/>
        <v>-14</v>
      </c>
      <c r="I265" s="130">
        <f t="shared" si="105"/>
        <v>-22</v>
      </c>
      <c r="J265" s="149">
        <f>J263-J264</f>
        <v>-86</v>
      </c>
      <c r="K265" s="130">
        <f t="shared" si="105"/>
        <v>14</v>
      </c>
      <c r="L265" s="149">
        <f t="shared" si="105"/>
        <v>3</v>
      </c>
      <c r="M265" s="130">
        <f t="shared" si="105"/>
        <v>29</v>
      </c>
      <c r="N265" s="149">
        <f t="shared" si="105"/>
        <v>-18</v>
      </c>
      <c r="O265" s="130">
        <f t="shared" si="105"/>
        <v>7</v>
      </c>
      <c r="P265" s="130">
        <f t="shared" si="105"/>
        <v>46</v>
      </c>
      <c r="Q265" s="130">
        <f t="shared" si="105"/>
        <v>-9</v>
      </c>
      <c r="R265" s="130">
        <f t="shared" si="105"/>
        <v>-51</v>
      </c>
      <c r="S265" s="130">
        <f t="shared" si="105"/>
        <v>-15</v>
      </c>
    </row>
    <row r="266" spans="1:20" ht="13.5" thickBot="1">
      <c r="A266" s="166"/>
      <c r="B266" s="134" t="s">
        <v>10</v>
      </c>
      <c r="C266" s="137">
        <f aca="true" t="shared" si="106" ref="C266:S266">C265/C264</f>
        <v>-0.10033444816053512</v>
      </c>
      <c r="D266" s="163">
        <f t="shared" si="106"/>
        <v>0.3591331269349845</v>
      </c>
      <c r="E266" s="137">
        <f t="shared" si="106"/>
        <v>0.20388349514563106</v>
      </c>
      <c r="F266" s="163">
        <f t="shared" si="106"/>
        <v>-0.05389221556886228</v>
      </c>
      <c r="G266" s="137">
        <f t="shared" si="106"/>
        <v>-0.32038834951456313</v>
      </c>
      <c r="H266" s="163">
        <f t="shared" si="106"/>
        <v>-0.11570247933884298</v>
      </c>
      <c r="I266" s="137">
        <f t="shared" si="106"/>
        <v>-0.19130434782608696</v>
      </c>
      <c r="J266" s="163">
        <f>J265/J264</f>
        <v>-0.31970260223048325</v>
      </c>
      <c r="K266" s="137">
        <f t="shared" si="106"/>
        <v>0.2</v>
      </c>
      <c r="L266" s="163">
        <f t="shared" si="106"/>
        <v>0.05263157894736842</v>
      </c>
      <c r="M266" s="137">
        <f t="shared" si="106"/>
        <v>1.380952380952381</v>
      </c>
      <c r="N266" s="163">
        <f t="shared" si="106"/>
        <v>-0.10778443113772455</v>
      </c>
      <c r="O266" s="137">
        <f t="shared" si="106"/>
        <v>0.0625</v>
      </c>
      <c r="P266" s="137">
        <f t="shared" si="106"/>
        <v>0.27380952380952384</v>
      </c>
      <c r="Q266" s="137">
        <v>0.4</v>
      </c>
      <c r="R266" s="137">
        <v>0.58</v>
      </c>
      <c r="S266" s="137">
        <f t="shared" si="106"/>
        <v>-0.00602167804094741</v>
      </c>
      <c r="T266" s="193"/>
    </row>
    <row r="267" spans="1:19" ht="12.75">
      <c r="A267" s="168"/>
      <c r="B267" s="127">
        <v>2010</v>
      </c>
      <c r="C267" s="130">
        <v>1260</v>
      </c>
      <c r="D267" s="149">
        <v>767</v>
      </c>
      <c r="E267" s="130">
        <v>540</v>
      </c>
      <c r="F267" s="149">
        <v>124</v>
      </c>
      <c r="G267" s="130">
        <v>99</v>
      </c>
      <c r="H267" s="149">
        <v>113</v>
      </c>
      <c r="I267" s="130">
        <v>184</v>
      </c>
      <c r="J267" s="149">
        <v>446</v>
      </c>
      <c r="K267" s="130">
        <v>350</v>
      </c>
      <c r="L267" s="149">
        <v>62</v>
      </c>
      <c r="M267" s="130">
        <v>54</v>
      </c>
      <c r="N267" s="149">
        <v>102</v>
      </c>
      <c r="O267" s="130">
        <v>128</v>
      </c>
      <c r="P267" s="196">
        <v>235</v>
      </c>
      <c r="Q267" s="130">
        <v>115</v>
      </c>
      <c r="R267" s="130">
        <v>205</v>
      </c>
      <c r="S267" s="130">
        <f>C267+D267+E267+F267+G267+H267+I267+J267+K267+L267+M267+N267+O267+P267+Q267+R267</f>
        <v>4784</v>
      </c>
    </row>
    <row r="268" spans="1:19" ht="12.75">
      <c r="A268" s="165" t="s">
        <v>89</v>
      </c>
      <c r="B268" s="127">
        <v>2009</v>
      </c>
      <c r="C268" s="130">
        <v>1456</v>
      </c>
      <c r="D268" s="149">
        <v>802</v>
      </c>
      <c r="E268" s="130">
        <v>592</v>
      </c>
      <c r="F268" s="149">
        <v>106</v>
      </c>
      <c r="G268" s="130">
        <v>118</v>
      </c>
      <c r="H268" s="149">
        <v>104</v>
      </c>
      <c r="I268" s="130">
        <v>222</v>
      </c>
      <c r="J268" s="149">
        <v>492</v>
      </c>
      <c r="K268" s="130">
        <v>423</v>
      </c>
      <c r="L268" s="149">
        <v>63</v>
      </c>
      <c r="M268" s="130">
        <v>23</v>
      </c>
      <c r="N268" s="149">
        <v>132</v>
      </c>
      <c r="O268" s="130">
        <v>182</v>
      </c>
      <c r="P268" s="130">
        <v>373</v>
      </c>
      <c r="Q268" s="130">
        <v>194</v>
      </c>
      <c r="R268" s="130">
        <v>244</v>
      </c>
      <c r="S268" s="130">
        <f>C268+D268+E268+F268+G268+H268+I268+J268+K268+L268+M268+N268+O268+P268+Q268+R268</f>
        <v>5526</v>
      </c>
    </row>
    <row r="269" spans="1:19" ht="12.75">
      <c r="A269" s="165" t="s">
        <v>90</v>
      </c>
      <c r="B269" s="132" t="s">
        <v>80</v>
      </c>
      <c r="C269" s="130">
        <f aca="true" t="shared" si="107" ref="C269:S269">C267-C268</f>
        <v>-196</v>
      </c>
      <c r="D269" s="149">
        <f t="shared" si="107"/>
        <v>-35</v>
      </c>
      <c r="E269" s="130">
        <f t="shared" si="107"/>
        <v>-52</v>
      </c>
      <c r="F269" s="149">
        <f t="shared" si="107"/>
        <v>18</v>
      </c>
      <c r="G269" s="130">
        <f t="shared" si="107"/>
        <v>-19</v>
      </c>
      <c r="H269" s="149">
        <f t="shared" si="107"/>
        <v>9</v>
      </c>
      <c r="I269" s="130">
        <f t="shared" si="107"/>
        <v>-38</v>
      </c>
      <c r="J269" s="149">
        <f>J267-J268</f>
        <v>-46</v>
      </c>
      <c r="K269" s="130">
        <f t="shared" si="107"/>
        <v>-73</v>
      </c>
      <c r="L269" s="149">
        <f t="shared" si="107"/>
        <v>-1</v>
      </c>
      <c r="M269" s="130">
        <f t="shared" si="107"/>
        <v>31</v>
      </c>
      <c r="N269" s="149">
        <f t="shared" si="107"/>
        <v>-30</v>
      </c>
      <c r="O269" s="130">
        <f t="shared" si="107"/>
        <v>-54</v>
      </c>
      <c r="P269" s="130">
        <f t="shared" si="107"/>
        <v>-138</v>
      </c>
      <c r="Q269" s="130">
        <f t="shared" si="107"/>
        <v>-79</v>
      </c>
      <c r="R269" s="130">
        <v>98</v>
      </c>
      <c r="S269" s="130">
        <f t="shared" si="107"/>
        <v>-742</v>
      </c>
    </row>
    <row r="270" spans="1:19" ht="13.5" thickBot="1">
      <c r="A270" s="166"/>
      <c r="B270" s="134" t="s">
        <v>10</v>
      </c>
      <c r="C270" s="137">
        <f aca="true" t="shared" si="108" ref="C270:S270">C269/C268</f>
        <v>-0.1346153846153846</v>
      </c>
      <c r="D270" s="163">
        <f t="shared" si="108"/>
        <v>-0.043640897755610975</v>
      </c>
      <c r="E270" s="137">
        <v>0.76</v>
      </c>
      <c r="F270" s="163">
        <v>1.5</v>
      </c>
      <c r="G270" s="137">
        <f t="shared" si="108"/>
        <v>-0.16101694915254236</v>
      </c>
      <c r="H270" s="163">
        <v>0.81</v>
      </c>
      <c r="I270" s="167">
        <v>0.81</v>
      </c>
      <c r="J270" s="163">
        <f>J269/J268</f>
        <v>-0.09349593495934959</v>
      </c>
      <c r="K270" s="137">
        <f t="shared" si="108"/>
        <v>-0.17257683215130024</v>
      </c>
      <c r="L270" s="163">
        <f t="shared" si="108"/>
        <v>-0.015873015873015872</v>
      </c>
      <c r="M270" s="137">
        <f t="shared" si="108"/>
        <v>1.3478260869565217</v>
      </c>
      <c r="N270" s="163">
        <f t="shared" si="108"/>
        <v>-0.22727272727272727</v>
      </c>
      <c r="O270" s="137">
        <f t="shared" si="108"/>
        <v>-0.2967032967032967</v>
      </c>
      <c r="P270" s="137">
        <f t="shared" si="108"/>
        <v>-0.3699731903485255</v>
      </c>
      <c r="Q270" s="137">
        <f t="shared" si="108"/>
        <v>-0.4072164948453608</v>
      </c>
      <c r="R270" s="137">
        <v>1.17</v>
      </c>
      <c r="S270" s="137">
        <f t="shared" si="108"/>
        <v>-0.13427433948606587</v>
      </c>
    </row>
    <row r="271" spans="1:19" ht="12.75">
      <c r="A271" s="168"/>
      <c r="B271" s="127">
        <v>2010</v>
      </c>
      <c r="C271" s="130">
        <v>391</v>
      </c>
      <c r="D271" s="149">
        <v>305</v>
      </c>
      <c r="E271" s="130">
        <v>178</v>
      </c>
      <c r="F271" s="149">
        <v>30</v>
      </c>
      <c r="G271" s="130">
        <v>26</v>
      </c>
      <c r="H271" s="149">
        <v>93</v>
      </c>
      <c r="I271" s="130">
        <v>80</v>
      </c>
      <c r="J271" s="149">
        <v>98</v>
      </c>
      <c r="K271" s="130">
        <v>64</v>
      </c>
      <c r="L271" s="149">
        <v>30</v>
      </c>
      <c r="M271" s="130">
        <v>22</v>
      </c>
      <c r="N271" s="149">
        <v>83</v>
      </c>
      <c r="O271" s="130">
        <v>77</v>
      </c>
      <c r="P271" s="130">
        <v>120</v>
      </c>
      <c r="Q271" s="130">
        <v>148</v>
      </c>
      <c r="R271" s="130">
        <v>120</v>
      </c>
      <c r="S271" s="130">
        <f>C271+D271+E271+F271+G271+H271+I271+J271+K271+L271+M271+N271+O271+P271+Q271+R271</f>
        <v>1865</v>
      </c>
    </row>
    <row r="272" spans="1:19" ht="12.75">
      <c r="A272" s="165" t="s">
        <v>91</v>
      </c>
      <c r="B272" s="127">
        <v>2009</v>
      </c>
      <c r="C272" s="130">
        <v>361</v>
      </c>
      <c r="D272" s="149">
        <v>290</v>
      </c>
      <c r="E272" s="130">
        <v>175</v>
      </c>
      <c r="F272" s="149">
        <v>20</v>
      </c>
      <c r="G272" s="130">
        <v>38</v>
      </c>
      <c r="H272" s="149">
        <v>47</v>
      </c>
      <c r="I272" s="130">
        <v>82</v>
      </c>
      <c r="J272" s="149">
        <v>77</v>
      </c>
      <c r="K272" s="130">
        <v>38</v>
      </c>
      <c r="L272" s="149">
        <v>25</v>
      </c>
      <c r="M272" s="130">
        <v>22</v>
      </c>
      <c r="N272" s="149">
        <v>118</v>
      </c>
      <c r="O272" s="130">
        <v>72</v>
      </c>
      <c r="P272" s="130">
        <v>121</v>
      </c>
      <c r="Q272" s="130">
        <v>106</v>
      </c>
      <c r="R272" s="130">
        <v>112</v>
      </c>
      <c r="S272" s="130">
        <f>C272+D272+E272+F272+G272+H272+I272+J272+K272+L272+M272+N272+O272+P272+Q272+R272</f>
        <v>1704</v>
      </c>
    </row>
    <row r="273" spans="1:19" ht="12.75">
      <c r="A273" s="165" t="s">
        <v>92</v>
      </c>
      <c r="B273" s="132" t="s">
        <v>80</v>
      </c>
      <c r="C273" s="130">
        <f aca="true" t="shared" si="109" ref="C273:S273">C271-C272</f>
        <v>30</v>
      </c>
      <c r="D273" s="149">
        <f t="shared" si="109"/>
        <v>15</v>
      </c>
      <c r="E273" s="130">
        <f t="shared" si="109"/>
        <v>3</v>
      </c>
      <c r="F273" s="149">
        <f t="shared" si="109"/>
        <v>10</v>
      </c>
      <c r="G273" s="130">
        <f t="shared" si="109"/>
        <v>-12</v>
      </c>
      <c r="H273" s="149">
        <f t="shared" si="109"/>
        <v>46</v>
      </c>
      <c r="I273" s="130">
        <f t="shared" si="109"/>
        <v>-2</v>
      </c>
      <c r="J273" s="149">
        <f>J271-J272</f>
        <v>21</v>
      </c>
      <c r="K273" s="130">
        <f t="shared" si="109"/>
        <v>26</v>
      </c>
      <c r="L273" s="149">
        <f t="shared" si="109"/>
        <v>5</v>
      </c>
      <c r="M273" s="130">
        <f t="shared" si="109"/>
        <v>0</v>
      </c>
      <c r="N273" s="149">
        <f t="shared" si="109"/>
        <v>-35</v>
      </c>
      <c r="O273" s="130">
        <f t="shared" si="109"/>
        <v>5</v>
      </c>
      <c r="P273" s="130">
        <f t="shared" si="109"/>
        <v>-1</v>
      </c>
      <c r="Q273" s="130">
        <f t="shared" si="109"/>
        <v>42</v>
      </c>
      <c r="R273" s="130">
        <f t="shared" si="109"/>
        <v>8</v>
      </c>
      <c r="S273" s="130">
        <f t="shared" si="109"/>
        <v>161</v>
      </c>
    </row>
    <row r="274" spans="1:19" ht="13.5" thickBot="1">
      <c r="A274" s="166"/>
      <c r="B274" s="134" t="s">
        <v>10</v>
      </c>
      <c r="C274" s="137">
        <f aca="true" t="shared" si="110" ref="C274:S274">C273/C272</f>
        <v>0.08310249307479224</v>
      </c>
      <c r="D274" s="163">
        <f t="shared" si="110"/>
        <v>0.05172413793103448</v>
      </c>
      <c r="E274" s="137">
        <f t="shared" si="110"/>
        <v>0.017142857142857144</v>
      </c>
      <c r="F274" s="163">
        <f t="shared" si="110"/>
        <v>0.5</v>
      </c>
      <c r="G274" s="137">
        <f t="shared" si="110"/>
        <v>-0.3157894736842105</v>
      </c>
      <c r="H274" s="163">
        <f t="shared" si="110"/>
        <v>0.9787234042553191</v>
      </c>
      <c r="I274" s="137">
        <f t="shared" si="110"/>
        <v>-0.024390243902439025</v>
      </c>
      <c r="J274" s="163">
        <f>J273/J272</f>
        <v>0.2727272727272727</v>
      </c>
      <c r="K274" s="137">
        <f t="shared" si="110"/>
        <v>0.6842105263157895</v>
      </c>
      <c r="L274" s="163">
        <f t="shared" si="110"/>
        <v>0.2</v>
      </c>
      <c r="M274" s="137">
        <f t="shared" si="110"/>
        <v>0</v>
      </c>
      <c r="N274" s="163">
        <f t="shared" si="110"/>
        <v>-0.2966101694915254</v>
      </c>
      <c r="O274" s="137">
        <f t="shared" si="110"/>
        <v>0.06944444444444445</v>
      </c>
      <c r="P274" s="137">
        <f t="shared" si="110"/>
        <v>-0.008264462809917356</v>
      </c>
      <c r="Q274" s="137">
        <f t="shared" si="110"/>
        <v>0.39622641509433965</v>
      </c>
      <c r="R274" s="137">
        <f t="shared" si="110"/>
        <v>0.07142857142857142</v>
      </c>
      <c r="S274" s="137">
        <f t="shared" si="110"/>
        <v>0.09448356807511737</v>
      </c>
    </row>
    <row r="275" spans="1:19" ht="13.5" thickBot="1">
      <c r="A275" s="174" t="s">
        <v>166</v>
      </c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</row>
    <row r="276" spans="1:19" ht="23.25" thickBot="1">
      <c r="A276" s="150"/>
      <c r="B276" s="151"/>
      <c r="C276" s="152" t="s">
        <v>167</v>
      </c>
      <c r="D276" s="154" t="s">
        <v>168</v>
      </c>
      <c r="E276" s="155" t="s">
        <v>169</v>
      </c>
      <c r="F276" s="154" t="s">
        <v>170</v>
      </c>
      <c r="G276" s="155" t="s">
        <v>171</v>
      </c>
      <c r="H276" s="154" t="s">
        <v>172</v>
      </c>
      <c r="I276" s="155" t="s">
        <v>173</v>
      </c>
      <c r="J276" s="153" t="s">
        <v>174</v>
      </c>
      <c r="K276" s="152" t="s">
        <v>175</v>
      </c>
      <c r="L276" s="158"/>
      <c r="M276" s="157"/>
      <c r="N276" s="157"/>
      <c r="O276" s="157"/>
      <c r="P276" s="157"/>
      <c r="Q276" s="157"/>
      <c r="R276" s="158"/>
      <c r="S276" s="197" t="s">
        <v>79</v>
      </c>
    </row>
    <row r="277" spans="1:19" ht="12.75">
      <c r="A277" s="159"/>
      <c r="B277" s="127">
        <v>2010</v>
      </c>
      <c r="C277" s="130">
        <f aca="true" t="shared" si="111" ref="C277:S278">C281+C285+C289+C293+C297+C301+C305</f>
        <v>30</v>
      </c>
      <c r="D277" s="130">
        <f t="shared" si="111"/>
        <v>615</v>
      </c>
      <c r="E277" s="130">
        <f t="shared" si="111"/>
        <v>1003</v>
      </c>
      <c r="F277" s="130">
        <f t="shared" si="111"/>
        <v>424</v>
      </c>
      <c r="G277" s="130">
        <f t="shared" si="111"/>
        <v>281</v>
      </c>
      <c r="H277" s="130">
        <f t="shared" si="111"/>
        <v>324</v>
      </c>
      <c r="I277" s="130">
        <f t="shared" si="111"/>
        <v>334</v>
      </c>
      <c r="J277" s="130">
        <f>J281+J285+J289+J293+J297+J301+J305</f>
        <v>442</v>
      </c>
      <c r="K277" s="130">
        <f t="shared" si="111"/>
        <v>396</v>
      </c>
      <c r="L277" s="130"/>
      <c r="M277" s="130"/>
      <c r="N277" s="130"/>
      <c r="O277" s="130"/>
      <c r="P277" s="130"/>
      <c r="Q277" s="130"/>
      <c r="R277" s="160"/>
      <c r="S277" s="130">
        <f t="shared" si="111"/>
        <v>3849</v>
      </c>
    </row>
    <row r="278" spans="1:19" ht="12.75">
      <c r="A278" s="178" t="s">
        <v>1</v>
      </c>
      <c r="B278" s="127">
        <v>2009</v>
      </c>
      <c r="C278" s="130">
        <f t="shared" si="111"/>
        <v>51</v>
      </c>
      <c r="D278" s="130">
        <f t="shared" si="111"/>
        <v>881</v>
      </c>
      <c r="E278" s="130">
        <f t="shared" si="111"/>
        <v>1192</v>
      </c>
      <c r="F278" s="130">
        <f t="shared" si="111"/>
        <v>620</v>
      </c>
      <c r="G278" s="130">
        <f t="shared" si="111"/>
        <v>379</v>
      </c>
      <c r="H278" s="130">
        <f t="shared" si="111"/>
        <v>539</v>
      </c>
      <c r="I278" s="130">
        <f t="shared" si="111"/>
        <v>410</v>
      </c>
      <c r="J278" s="130">
        <f>J282+J286+J290+J294+J298+J302+J306</f>
        <v>544</v>
      </c>
      <c r="K278" s="130">
        <f t="shared" si="111"/>
        <v>598</v>
      </c>
      <c r="L278" s="130"/>
      <c r="M278" s="130"/>
      <c r="N278" s="130"/>
      <c r="O278" s="130"/>
      <c r="P278" s="130"/>
      <c r="Q278" s="130"/>
      <c r="R278" s="160"/>
      <c r="S278" s="130">
        <f t="shared" si="111"/>
        <v>5214</v>
      </c>
    </row>
    <row r="279" spans="1:19" ht="12.75">
      <c r="A279" s="159"/>
      <c r="B279" s="132" t="s">
        <v>80</v>
      </c>
      <c r="C279" s="130">
        <f aca="true" t="shared" si="112" ref="C279:K279">C277-C278</f>
        <v>-21</v>
      </c>
      <c r="D279" s="149">
        <f t="shared" si="112"/>
        <v>-266</v>
      </c>
      <c r="E279" s="130">
        <f t="shared" si="112"/>
        <v>-189</v>
      </c>
      <c r="F279" s="149">
        <f t="shared" si="112"/>
        <v>-196</v>
      </c>
      <c r="G279" s="130">
        <f t="shared" si="112"/>
        <v>-98</v>
      </c>
      <c r="H279" s="149">
        <f t="shared" si="112"/>
        <v>-215</v>
      </c>
      <c r="I279" s="130">
        <f t="shared" si="112"/>
        <v>-76</v>
      </c>
      <c r="J279" s="149">
        <f>J277-J278</f>
        <v>-102</v>
      </c>
      <c r="K279" s="130">
        <f t="shared" si="112"/>
        <v>-202</v>
      </c>
      <c r="L279" s="149"/>
      <c r="M279" s="130"/>
      <c r="N279" s="130"/>
      <c r="O279" s="130"/>
      <c r="P279" s="130"/>
      <c r="Q279" s="130"/>
      <c r="R279" s="149"/>
      <c r="S279" s="130">
        <f>S277-S278</f>
        <v>-1365</v>
      </c>
    </row>
    <row r="280" spans="1:19" ht="13.5" thickBot="1">
      <c r="A280" s="162"/>
      <c r="B280" s="134" t="s">
        <v>10</v>
      </c>
      <c r="C280" s="137">
        <f aca="true" t="shared" si="113" ref="C280:K280">C279/C278</f>
        <v>-0.4117647058823529</v>
      </c>
      <c r="D280" s="163">
        <f t="shared" si="113"/>
        <v>-0.30192962542565266</v>
      </c>
      <c r="E280" s="137">
        <f t="shared" si="113"/>
        <v>-0.15855704697986578</v>
      </c>
      <c r="F280" s="163">
        <f t="shared" si="113"/>
        <v>-0.3161290322580645</v>
      </c>
      <c r="G280" s="137">
        <f t="shared" si="113"/>
        <v>-0.25857519788918204</v>
      </c>
      <c r="H280" s="163">
        <f t="shared" si="113"/>
        <v>-0.39888682745825604</v>
      </c>
      <c r="I280" s="137">
        <f t="shared" si="113"/>
        <v>-0.18536585365853658</v>
      </c>
      <c r="J280" s="163">
        <f>J279/J278</f>
        <v>-0.1875</v>
      </c>
      <c r="K280" s="137">
        <f t="shared" si="113"/>
        <v>-0.3377926421404682</v>
      </c>
      <c r="L280" s="163"/>
      <c r="M280" s="137"/>
      <c r="N280" s="137"/>
      <c r="O280" s="137"/>
      <c r="P280" s="137"/>
      <c r="Q280" s="137"/>
      <c r="R280" s="163"/>
      <c r="S280" s="137">
        <f>S279/S278</f>
        <v>-0.261795166858458</v>
      </c>
    </row>
    <row r="281" spans="1:19" ht="12.75">
      <c r="A281" s="159"/>
      <c r="B281" s="127">
        <v>2010</v>
      </c>
      <c r="C281" s="130">
        <v>0</v>
      </c>
      <c r="D281" s="149">
        <v>5</v>
      </c>
      <c r="E281" s="130">
        <v>21</v>
      </c>
      <c r="F281" s="149">
        <v>9</v>
      </c>
      <c r="G281" s="130">
        <v>5</v>
      </c>
      <c r="H281" s="149">
        <v>4</v>
      </c>
      <c r="I281" s="130">
        <v>9</v>
      </c>
      <c r="J281" s="149">
        <v>24</v>
      </c>
      <c r="K281" s="130">
        <v>17</v>
      </c>
      <c r="L281" s="149"/>
      <c r="M281" s="130"/>
      <c r="N281" s="130"/>
      <c r="O281" s="130"/>
      <c r="P281" s="130"/>
      <c r="Q281" s="130"/>
      <c r="R281" s="149"/>
      <c r="S281" s="130">
        <f>C281+D281+E281+F281+G281+H281+I281+J281+K281</f>
        <v>94</v>
      </c>
    </row>
    <row r="282" spans="1:19" ht="12.75">
      <c r="A282" s="165" t="s">
        <v>81</v>
      </c>
      <c r="B282" s="127">
        <v>2009</v>
      </c>
      <c r="C282" s="130">
        <v>0</v>
      </c>
      <c r="D282" s="149">
        <v>6</v>
      </c>
      <c r="E282" s="130">
        <v>18</v>
      </c>
      <c r="F282" s="149">
        <v>6</v>
      </c>
      <c r="G282" s="130">
        <v>5</v>
      </c>
      <c r="H282" s="149">
        <v>9</v>
      </c>
      <c r="I282" s="130">
        <v>6</v>
      </c>
      <c r="J282" s="149">
        <v>15</v>
      </c>
      <c r="K282" s="130">
        <v>22</v>
      </c>
      <c r="L282" s="149"/>
      <c r="M282" s="130"/>
      <c r="N282" s="130"/>
      <c r="O282" s="130"/>
      <c r="P282" s="130"/>
      <c r="Q282" s="130"/>
      <c r="R282" s="149"/>
      <c r="S282" s="130">
        <f>C282+D282+E282+F282+G282+H282+I282+J282+K282</f>
        <v>87</v>
      </c>
    </row>
    <row r="283" spans="1:19" ht="12.75">
      <c r="A283" s="165" t="s">
        <v>82</v>
      </c>
      <c r="B283" s="132" t="s">
        <v>80</v>
      </c>
      <c r="C283" s="130">
        <f aca="true" t="shared" si="114" ref="C283:K283">C281-C282</f>
        <v>0</v>
      </c>
      <c r="D283" s="149">
        <f t="shared" si="114"/>
        <v>-1</v>
      </c>
      <c r="E283" s="130">
        <f t="shared" si="114"/>
        <v>3</v>
      </c>
      <c r="F283" s="149">
        <f t="shared" si="114"/>
        <v>3</v>
      </c>
      <c r="G283" s="130">
        <f t="shared" si="114"/>
        <v>0</v>
      </c>
      <c r="H283" s="149">
        <f t="shared" si="114"/>
        <v>-5</v>
      </c>
      <c r="I283" s="130">
        <f t="shared" si="114"/>
        <v>3</v>
      </c>
      <c r="J283" s="149">
        <f>J281-J282</f>
        <v>9</v>
      </c>
      <c r="K283" s="130">
        <f t="shared" si="114"/>
        <v>-5</v>
      </c>
      <c r="L283" s="149"/>
      <c r="M283" s="130"/>
      <c r="N283" s="130"/>
      <c r="O283" s="130"/>
      <c r="P283" s="130"/>
      <c r="Q283" s="130"/>
      <c r="R283" s="149"/>
      <c r="S283" s="130">
        <f>S281-S282</f>
        <v>7</v>
      </c>
    </row>
    <row r="284" spans="1:19" ht="13.5" thickBot="1">
      <c r="A284" s="166"/>
      <c r="B284" s="134" t="s">
        <v>10</v>
      </c>
      <c r="C284" s="167">
        <v>0</v>
      </c>
      <c r="D284" s="137">
        <f aca="true" t="shared" si="115" ref="D284:K284">D283/D282</f>
        <v>-0.16666666666666666</v>
      </c>
      <c r="E284" s="137">
        <f t="shared" si="115"/>
        <v>0.16666666666666666</v>
      </c>
      <c r="F284" s="137">
        <f t="shared" si="115"/>
        <v>0.5</v>
      </c>
      <c r="G284" s="137">
        <f t="shared" si="115"/>
        <v>0</v>
      </c>
      <c r="H284" s="137">
        <f t="shared" si="115"/>
        <v>-0.5555555555555556</v>
      </c>
      <c r="I284" s="137">
        <f t="shared" si="115"/>
        <v>0.5</v>
      </c>
      <c r="J284" s="163">
        <f>J283/J282</f>
        <v>0.6</v>
      </c>
      <c r="K284" s="137">
        <f t="shared" si="115"/>
        <v>-0.22727272727272727</v>
      </c>
      <c r="L284" s="163"/>
      <c r="M284" s="137"/>
      <c r="N284" s="137"/>
      <c r="O284" s="137"/>
      <c r="P284" s="137"/>
      <c r="Q284" s="137"/>
      <c r="R284" s="163"/>
      <c r="S284" s="137">
        <f>S283/S282</f>
        <v>0.08045977011494253</v>
      </c>
    </row>
    <row r="285" spans="1:19" ht="12.75">
      <c r="A285" s="168"/>
      <c r="B285" s="127">
        <v>2010</v>
      </c>
      <c r="C285" s="130">
        <v>0</v>
      </c>
      <c r="D285" s="149">
        <v>0</v>
      </c>
      <c r="E285" s="130">
        <v>0</v>
      </c>
      <c r="F285" s="149">
        <v>0</v>
      </c>
      <c r="G285" s="130">
        <v>0</v>
      </c>
      <c r="H285" s="149">
        <v>1</v>
      </c>
      <c r="I285" s="130">
        <v>0</v>
      </c>
      <c r="J285" s="149">
        <v>1</v>
      </c>
      <c r="K285" s="130">
        <v>0</v>
      </c>
      <c r="L285" s="149"/>
      <c r="M285" s="130"/>
      <c r="N285" s="130"/>
      <c r="O285" s="130"/>
      <c r="P285" s="130"/>
      <c r="Q285" s="130"/>
      <c r="R285" s="149"/>
      <c r="S285" s="130">
        <f>C285+D285+E285+F285+G285+H285+I285+J285+K285</f>
        <v>2</v>
      </c>
    </row>
    <row r="286" spans="1:19" ht="12.75">
      <c r="A286" s="165" t="s">
        <v>83</v>
      </c>
      <c r="B286" s="127">
        <v>2009</v>
      </c>
      <c r="C286" s="130">
        <v>0</v>
      </c>
      <c r="D286" s="149">
        <v>0</v>
      </c>
      <c r="E286" s="130">
        <v>1</v>
      </c>
      <c r="F286" s="149">
        <v>0</v>
      </c>
      <c r="G286" s="130">
        <v>0</v>
      </c>
      <c r="H286" s="149">
        <v>1</v>
      </c>
      <c r="I286" s="130">
        <v>0</v>
      </c>
      <c r="J286" s="149">
        <v>0</v>
      </c>
      <c r="K286" s="130">
        <v>0</v>
      </c>
      <c r="L286" s="149"/>
      <c r="M286" s="130"/>
      <c r="N286" s="130"/>
      <c r="O286" s="130"/>
      <c r="P286" s="130"/>
      <c r="Q286" s="130"/>
      <c r="R286" s="149"/>
      <c r="S286" s="130">
        <f>C286+D286+E286+F286+G286+H286+I286+J286+K286</f>
        <v>2</v>
      </c>
    </row>
    <row r="287" spans="1:19" ht="12.75">
      <c r="A287" s="165" t="s">
        <v>84</v>
      </c>
      <c r="B287" s="132" t="s">
        <v>80</v>
      </c>
      <c r="C287" s="130">
        <f aca="true" t="shared" si="116" ref="C287:K287">C285-C286</f>
        <v>0</v>
      </c>
      <c r="D287" s="149">
        <f t="shared" si="116"/>
        <v>0</v>
      </c>
      <c r="E287" s="130">
        <f t="shared" si="116"/>
        <v>-1</v>
      </c>
      <c r="F287" s="149">
        <f t="shared" si="116"/>
        <v>0</v>
      </c>
      <c r="G287" s="130">
        <f t="shared" si="116"/>
        <v>0</v>
      </c>
      <c r="H287" s="149">
        <f t="shared" si="116"/>
        <v>0</v>
      </c>
      <c r="I287" s="130">
        <f t="shared" si="116"/>
        <v>0</v>
      </c>
      <c r="J287" s="149">
        <f>J285-J286</f>
        <v>1</v>
      </c>
      <c r="K287" s="130">
        <f t="shared" si="116"/>
        <v>0</v>
      </c>
      <c r="L287" s="149"/>
      <c r="M287" s="130"/>
      <c r="N287" s="130"/>
      <c r="O287" s="130"/>
      <c r="P287" s="130"/>
      <c r="Q287" s="130"/>
      <c r="R287" s="149"/>
      <c r="S287" s="130">
        <f>S285-S286</f>
        <v>0</v>
      </c>
    </row>
    <row r="288" spans="1:19" ht="13.5" thickBot="1">
      <c r="A288" s="166"/>
      <c r="B288" s="134" t="s">
        <v>10</v>
      </c>
      <c r="C288" s="167">
        <v>0</v>
      </c>
      <c r="D288" s="137">
        <v>0</v>
      </c>
      <c r="E288" s="137">
        <f>E287/E286</f>
        <v>-1</v>
      </c>
      <c r="F288" s="137">
        <v>0</v>
      </c>
      <c r="G288" s="137">
        <v>0</v>
      </c>
      <c r="H288" s="137">
        <v>0</v>
      </c>
      <c r="I288" s="137">
        <v>0</v>
      </c>
      <c r="J288" s="137">
        <v>0</v>
      </c>
      <c r="K288" s="137">
        <v>0</v>
      </c>
      <c r="L288" s="163"/>
      <c r="M288" s="137"/>
      <c r="N288" s="137"/>
      <c r="O288" s="137"/>
      <c r="P288" s="137"/>
      <c r="Q288" s="137"/>
      <c r="R288" s="163"/>
      <c r="S288" s="189">
        <f>S287/S286</f>
        <v>0</v>
      </c>
    </row>
    <row r="289" spans="1:19" ht="12.75">
      <c r="A289" s="168"/>
      <c r="B289" s="127">
        <v>2010</v>
      </c>
      <c r="C289" s="130">
        <v>4</v>
      </c>
      <c r="D289" s="149">
        <v>99</v>
      </c>
      <c r="E289" s="130">
        <v>120</v>
      </c>
      <c r="F289" s="149">
        <v>75</v>
      </c>
      <c r="G289" s="130">
        <v>41</v>
      </c>
      <c r="H289" s="149">
        <v>46</v>
      </c>
      <c r="I289" s="130">
        <v>36</v>
      </c>
      <c r="J289" s="149">
        <v>50</v>
      </c>
      <c r="K289" s="130">
        <v>37</v>
      </c>
      <c r="L289" s="149"/>
      <c r="M289" s="130"/>
      <c r="N289" s="130"/>
      <c r="O289" s="130"/>
      <c r="P289" s="130"/>
      <c r="Q289" s="130"/>
      <c r="R289" s="149"/>
      <c r="S289" s="130">
        <f>C289+D289+E289+F289+G289+H289+I289+J289+K289</f>
        <v>508</v>
      </c>
    </row>
    <row r="290" spans="1:19" ht="12.75">
      <c r="A290" s="165" t="s">
        <v>85</v>
      </c>
      <c r="B290" s="127">
        <v>2009</v>
      </c>
      <c r="C290" s="130">
        <v>3</v>
      </c>
      <c r="D290" s="149">
        <v>71</v>
      </c>
      <c r="E290" s="130">
        <v>132</v>
      </c>
      <c r="F290" s="149">
        <v>89</v>
      </c>
      <c r="G290" s="130">
        <v>50</v>
      </c>
      <c r="H290" s="149">
        <v>55</v>
      </c>
      <c r="I290" s="130">
        <v>37</v>
      </c>
      <c r="J290" s="149">
        <v>55</v>
      </c>
      <c r="K290" s="130">
        <v>87</v>
      </c>
      <c r="L290" s="149"/>
      <c r="M290" s="130"/>
      <c r="N290" s="130"/>
      <c r="O290" s="130"/>
      <c r="P290" s="130"/>
      <c r="Q290" s="130"/>
      <c r="R290" s="149"/>
      <c r="S290" s="130">
        <f>C290+D290+E290+F290+G290+H290+I290+J290+K290</f>
        <v>579</v>
      </c>
    </row>
    <row r="291" spans="1:19" ht="12.75">
      <c r="A291" s="168"/>
      <c r="B291" s="132" t="s">
        <v>80</v>
      </c>
      <c r="C291" s="130">
        <f aca="true" t="shared" si="117" ref="C291:K291">C289-C290</f>
        <v>1</v>
      </c>
      <c r="D291" s="149">
        <f t="shared" si="117"/>
        <v>28</v>
      </c>
      <c r="E291" s="130">
        <f t="shared" si="117"/>
        <v>-12</v>
      </c>
      <c r="F291" s="149">
        <f t="shared" si="117"/>
        <v>-14</v>
      </c>
      <c r="G291" s="130">
        <f t="shared" si="117"/>
        <v>-9</v>
      </c>
      <c r="H291" s="149">
        <f t="shared" si="117"/>
        <v>-9</v>
      </c>
      <c r="I291" s="130">
        <f t="shared" si="117"/>
        <v>-1</v>
      </c>
      <c r="J291" s="149">
        <f>J289-J290</f>
        <v>-5</v>
      </c>
      <c r="K291" s="130">
        <f t="shared" si="117"/>
        <v>-50</v>
      </c>
      <c r="L291" s="149"/>
      <c r="M291" s="130"/>
      <c r="N291" s="130"/>
      <c r="O291" s="130"/>
      <c r="P291" s="130"/>
      <c r="Q291" s="130"/>
      <c r="R291" s="149"/>
      <c r="S291" s="130">
        <f>S289-S290</f>
        <v>-71</v>
      </c>
    </row>
    <row r="292" spans="1:19" ht="13.5" thickBot="1">
      <c r="A292" s="166"/>
      <c r="B292" s="134" t="s">
        <v>10</v>
      </c>
      <c r="C292" s="167">
        <f aca="true" t="shared" si="118" ref="C292:K292">C291/C290</f>
        <v>0.3333333333333333</v>
      </c>
      <c r="D292" s="163">
        <f t="shared" si="118"/>
        <v>0.39436619718309857</v>
      </c>
      <c r="E292" s="137">
        <f t="shared" si="118"/>
        <v>-0.09090909090909091</v>
      </c>
      <c r="F292" s="163">
        <f t="shared" si="118"/>
        <v>-0.15730337078651685</v>
      </c>
      <c r="G292" s="137">
        <f t="shared" si="118"/>
        <v>-0.18</v>
      </c>
      <c r="H292" s="163">
        <f t="shared" si="118"/>
        <v>-0.16363636363636364</v>
      </c>
      <c r="I292" s="137">
        <f t="shared" si="118"/>
        <v>-0.02702702702702703</v>
      </c>
      <c r="J292" s="163">
        <f>J291/J290</f>
        <v>-0.09090909090909091</v>
      </c>
      <c r="K292" s="137">
        <f t="shared" si="118"/>
        <v>-0.5747126436781609</v>
      </c>
      <c r="L292" s="163"/>
      <c r="M292" s="137"/>
      <c r="N292" s="137"/>
      <c r="O292" s="137"/>
      <c r="P292" s="137"/>
      <c r="Q292" s="137"/>
      <c r="R292" s="163"/>
      <c r="S292" s="137">
        <f>S291/S290</f>
        <v>-0.1226252158894646</v>
      </c>
    </row>
    <row r="293" spans="1:19" ht="12.75">
      <c r="A293" s="168"/>
      <c r="B293" s="127">
        <v>2010</v>
      </c>
      <c r="C293" s="130">
        <v>0</v>
      </c>
      <c r="D293" s="149">
        <v>22</v>
      </c>
      <c r="E293" s="130">
        <v>48</v>
      </c>
      <c r="F293" s="149">
        <v>20</v>
      </c>
      <c r="G293" s="130">
        <v>13</v>
      </c>
      <c r="H293" s="149">
        <v>18</v>
      </c>
      <c r="I293" s="130">
        <v>21</v>
      </c>
      <c r="J293" s="149">
        <v>31</v>
      </c>
      <c r="K293" s="130">
        <v>34</v>
      </c>
      <c r="L293" s="149"/>
      <c r="M293" s="130"/>
      <c r="N293" s="130"/>
      <c r="O293" s="130"/>
      <c r="P293" s="130"/>
      <c r="Q293" s="130"/>
      <c r="R293" s="149"/>
      <c r="S293" s="130">
        <f>C293+D293+E293+F293+G293+H293+I293+J293+K293</f>
        <v>207</v>
      </c>
    </row>
    <row r="294" spans="1:19" ht="12.75">
      <c r="A294" s="165" t="s">
        <v>86</v>
      </c>
      <c r="B294" s="127">
        <v>2009</v>
      </c>
      <c r="C294" s="130">
        <v>0</v>
      </c>
      <c r="D294" s="149">
        <v>31</v>
      </c>
      <c r="E294" s="130">
        <v>61</v>
      </c>
      <c r="F294" s="149">
        <v>15</v>
      </c>
      <c r="G294" s="130">
        <v>10</v>
      </c>
      <c r="H294" s="149">
        <v>38</v>
      </c>
      <c r="I294" s="130">
        <v>26</v>
      </c>
      <c r="J294" s="149">
        <v>48</v>
      </c>
      <c r="K294" s="130">
        <v>43</v>
      </c>
      <c r="L294" s="149"/>
      <c r="M294" s="130"/>
      <c r="N294" s="130"/>
      <c r="O294" s="130"/>
      <c r="P294" s="130"/>
      <c r="Q294" s="130"/>
      <c r="R294" s="149"/>
      <c r="S294" s="130">
        <f>C294+D294+E294+F294+G294+H294+I294+J294+K294</f>
        <v>272</v>
      </c>
    </row>
    <row r="295" spans="1:19" ht="12.75">
      <c r="A295" s="165" t="s">
        <v>87</v>
      </c>
      <c r="B295" s="132" t="s">
        <v>80</v>
      </c>
      <c r="C295" s="130">
        <f aca="true" t="shared" si="119" ref="C295:I295">C293-C294</f>
        <v>0</v>
      </c>
      <c r="D295" s="149">
        <f t="shared" si="119"/>
        <v>-9</v>
      </c>
      <c r="E295" s="130">
        <f t="shared" si="119"/>
        <v>-13</v>
      </c>
      <c r="F295" s="149">
        <f t="shared" si="119"/>
        <v>5</v>
      </c>
      <c r="G295" s="130">
        <f t="shared" si="119"/>
        <v>3</v>
      </c>
      <c r="H295" s="149">
        <f t="shared" si="119"/>
        <v>-20</v>
      </c>
      <c r="I295" s="130">
        <f t="shared" si="119"/>
        <v>-5</v>
      </c>
      <c r="J295" s="149">
        <f>J293-J294</f>
        <v>-17</v>
      </c>
      <c r="K295" s="173">
        <f>K293-K294</f>
        <v>-9</v>
      </c>
      <c r="L295" s="149"/>
      <c r="M295" s="130"/>
      <c r="N295" s="130"/>
      <c r="O295" s="130"/>
      <c r="P295" s="130"/>
      <c r="Q295" s="130"/>
      <c r="R295" s="149"/>
      <c r="S295" s="130">
        <f>S293-S294</f>
        <v>-65</v>
      </c>
    </row>
    <row r="296" spans="1:19" ht="13.5" thickBot="1">
      <c r="A296" s="166"/>
      <c r="B296" s="134" t="s">
        <v>10</v>
      </c>
      <c r="C296" s="137">
        <v>0</v>
      </c>
      <c r="D296" s="137">
        <f aca="true" t="shared" si="120" ref="D296:K296">D295/D294</f>
        <v>-0.2903225806451613</v>
      </c>
      <c r="E296" s="137">
        <f t="shared" si="120"/>
        <v>-0.21311475409836064</v>
      </c>
      <c r="F296" s="163">
        <f t="shared" si="120"/>
        <v>0.3333333333333333</v>
      </c>
      <c r="G296" s="137">
        <f t="shared" si="120"/>
        <v>0.3</v>
      </c>
      <c r="H296" s="163">
        <f t="shared" si="120"/>
        <v>-0.5263157894736842</v>
      </c>
      <c r="I296" s="137">
        <f t="shared" si="120"/>
        <v>-0.19230769230769232</v>
      </c>
      <c r="J296" s="163">
        <f>J295/J294</f>
        <v>-0.3541666666666667</v>
      </c>
      <c r="K296" s="137">
        <f t="shared" si="120"/>
        <v>-0.20930232558139536</v>
      </c>
      <c r="L296" s="163"/>
      <c r="M296" s="137"/>
      <c r="N296" s="137"/>
      <c r="O296" s="137"/>
      <c r="P296" s="137"/>
      <c r="Q296" s="137"/>
      <c r="R296" s="163"/>
      <c r="S296" s="137">
        <f>S295/S294</f>
        <v>-0.23897058823529413</v>
      </c>
    </row>
    <row r="297" spans="1:19" ht="12.75">
      <c r="A297" s="168"/>
      <c r="B297" s="127">
        <v>2010</v>
      </c>
      <c r="C297" s="130">
        <v>0</v>
      </c>
      <c r="D297" s="149">
        <v>94</v>
      </c>
      <c r="E297" s="130">
        <v>227</v>
      </c>
      <c r="F297" s="149">
        <v>48</v>
      </c>
      <c r="G297" s="130">
        <v>26</v>
      </c>
      <c r="H297" s="149">
        <v>104</v>
      </c>
      <c r="I297" s="130">
        <v>97</v>
      </c>
      <c r="J297" s="149">
        <v>158</v>
      </c>
      <c r="K297" s="130">
        <v>111</v>
      </c>
      <c r="L297" s="149"/>
      <c r="M297" s="130"/>
      <c r="N297" s="130"/>
      <c r="O297" s="130"/>
      <c r="P297" s="130"/>
      <c r="Q297" s="130"/>
      <c r="R297" s="149"/>
      <c r="S297" s="130">
        <f>C297+D297+E297+F297+G297+H297+I297+J297+K297</f>
        <v>865</v>
      </c>
    </row>
    <row r="298" spans="1:19" ht="12.75">
      <c r="A298" s="171" t="s">
        <v>88</v>
      </c>
      <c r="B298" s="127">
        <v>2009</v>
      </c>
      <c r="C298" s="130">
        <v>0</v>
      </c>
      <c r="D298" s="149">
        <v>149</v>
      </c>
      <c r="E298" s="130">
        <v>268</v>
      </c>
      <c r="F298" s="149">
        <v>73</v>
      </c>
      <c r="G298" s="130">
        <v>27</v>
      </c>
      <c r="H298" s="149">
        <v>167</v>
      </c>
      <c r="I298" s="130">
        <v>142</v>
      </c>
      <c r="J298" s="149">
        <v>159</v>
      </c>
      <c r="K298" s="130">
        <v>117</v>
      </c>
      <c r="L298" s="149"/>
      <c r="M298" s="130"/>
      <c r="N298" s="130"/>
      <c r="O298" s="130"/>
      <c r="P298" s="130"/>
      <c r="Q298" s="130"/>
      <c r="R298" s="149"/>
      <c r="S298" s="130">
        <f>C298+D298+E298+F298+G298+H298+I298+J298+K298</f>
        <v>1102</v>
      </c>
    </row>
    <row r="299" spans="1:19" ht="12.75">
      <c r="A299" s="168"/>
      <c r="B299" s="132" t="s">
        <v>80</v>
      </c>
      <c r="C299" s="130">
        <f aca="true" t="shared" si="121" ref="C299:K299">C297-C298</f>
        <v>0</v>
      </c>
      <c r="D299" s="149">
        <f t="shared" si="121"/>
        <v>-55</v>
      </c>
      <c r="E299" s="130">
        <f t="shared" si="121"/>
        <v>-41</v>
      </c>
      <c r="F299" s="149">
        <f t="shared" si="121"/>
        <v>-25</v>
      </c>
      <c r="G299" s="130">
        <f t="shared" si="121"/>
        <v>-1</v>
      </c>
      <c r="H299" s="149">
        <f t="shared" si="121"/>
        <v>-63</v>
      </c>
      <c r="I299" s="130">
        <f t="shared" si="121"/>
        <v>-45</v>
      </c>
      <c r="J299" s="149">
        <f>J297-J298</f>
        <v>-1</v>
      </c>
      <c r="K299" s="130">
        <f t="shared" si="121"/>
        <v>-6</v>
      </c>
      <c r="L299" s="149"/>
      <c r="M299" s="130"/>
      <c r="N299" s="130"/>
      <c r="O299" s="130"/>
      <c r="P299" s="130"/>
      <c r="Q299" s="130"/>
      <c r="R299" s="149"/>
      <c r="S299" s="130">
        <f>S297-S298</f>
        <v>-237</v>
      </c>
    </row>
    <row r="300" spans="1:19" ht="13.5" thickBot="1">
      <c r="A300" s="166"/>
      <c r="B300" s="134" t="s">
        <v>10</v>
      </c>
      <c r="C300" s="167">
        <v>0</v>
      </c>
      <c r="D300" s="163">
        <f aca="true" t="shared" si="122" ref="D300:K300">D299/D298</f>
        <v>-0.3691275167785235</v>
      </c>
      <c r="E300" s="137">
        <f t="shared" si="122"/>
        <v>-0.15298507462686567</v>
      </c>
      <c r="F300" s="163">
        <f t="shared" si="122"/>
        <v>-0.3424657534246575</v>
      </c>
      <c r="G300" s="137">
        <f t="shared" si="122"/>
        <v>-0.037037037037037035</v>
      </c>
      <c r="H300" s="163">
        <f t="shared" si="122"/>
        <v>-0.3772455089820359</v>
      </c>
      <c r="I300" s="137">
        <f t="shared" si="122"/>
        <v>-0.31690140845070425</v>
      </c>
      <c r="J300" s="163">
        <f>J299/J298</f>
        <v>-0.006289308176100629</v>
      </c>
      <c r="K300" s="137">
        <f t="shared" si="122"/>
        <v>-0.05128205128205128</v>
      </c>
      <c r="L300" s="163"/>
      <c r="M300" s="137"/>
      <c r="N300" s="137"/>
      <c r="O300" s="137"/>
      <c r="P300" s="137"/>
      <c r="Q300" s="137"/>
      <c r="R300" s="163"/>
      <c r="S300" s="137">
        <f>S299/S298</f>
        <v>-0.2150635208711434</v>
      </c>
    </row>
    <row r="301" spans="1:19" ht="12.75">
      <c r="A301" s="168"/>
      <c r="B301" s="127">
        <v>2010</v>
      </c>
      <c r="C301" s="130">
        <v>21</v>
      </c>
      <c r="D301" s="149">
        <v>345</v>
      </c>
      <c r="E301" s="130">
        <v>532</v>
      </c>
      <c r="F301" s="149">
        <v>204</v>
      </c>
      <c r="G301" s="130">
        <v>153</v>
      </c>
      <c r="H301" s="149">
        <v>117</v>
      </c>
      <c r="I301" s="130">
        <v>145</v>
      </c>
      <c r="J301" s="149">
        <v>157</v>
      </c>
      <c r="K301" s="130">
        <v>185</v>
      </c>
      <c r="L301" s="149"/>
      <c r="M301" s="130"/>
      <c r="N301" s="130"/>
      <c r="O301" s="130"/>
      <c r="P301" s="130"/>
      <c r="Q301" s="130"/>
      <c r="R301" s="149"/>
      <c r="S301" s="130">
        <f>C301+D301+E301+F301+G301+H301+I301+J301+K301</f>
        <v>1859</v>
      </c>
    </row>
    <row r="302" spans="1:19" ht="12.75">
      <c r="A302" s="165" t="s">
        <v>89</v>
      </c>
      <c r="B302" s="127">
        <v>2009</v>
      </c>
      <c r="C302" s="130">
        <v>41</v>
      </c>
      <c r="D302" s="149">
        <v>543</v>
      </c>
      <c r="E302" s="130">
        <v>622</v>
      </c>
      <c r="F302" s="149">
        <v>377</v>
      </c>
      <c r="G302" s="130">
        <v>242</v>
      </c>
      <c r="H302" s="149">
        <v>236</v>
      </c>
      <c r="I302" s="130">
        <v>181</v>
      </c>
      <c r="J302" s="149">
        <v>231</v>
      </c>
      <c r="K302" s="130">
        <v>289</v>
      </c>
      <c r="L302" s="149"/>
      <c r="M302" s="130"/>
      <c r="N302" s="130"/>
      <c r="O302" s="130"/>
      <c r="P302" s="130"/>
      <c r="Q302" s="130"/>
      <c r="R302" s="149"/>
      <c r="S302" s="130">
        <f>C302+D302+E302+F302+G302+H302+I302+J302+K302</f>
        <v>2762</v>
      </c>
    </row>
    <row r="303" spans="1:19" ht="12.75">
      <c r="A303" s="165" t="s">
        <v>90</v>
      </c>
      <c r="B303" s="132" t="s">
        <v>80</v>
      </c>
      <c r="C303" s="130">
        <f aca="true" t="shared" si="123" ref="C303:H303">C301-C302</f>
        <v>-20</v>
      </c>
      <c r="D303" s="149">
        <f t="shared" si="123"/>
        <v>-198</v>
      </c>
      <c r="E303" s="130">
        <f t="shared" si="123"/>
        <v>-90</v>
      </c>
      <c r="F303" s="149">
        <f t="shared" si="123"/>
        <v>-173</v>
      </c>
      <c r="G303" s="130">
        <f t="shared" si="123"/>
        <v>-89</v>
      </c>
      <c r="H303" s="149">
        <f t="shared" si="123"/>
        <v>-119</v>
      </c>
      <c r="I303" s="130">
        <f>I301-I302</f>
        <v>-36</v>
      </c>
      <c r="J303" s="149">
        <f>J301-J302</f>
        <v>-74</v>
      </c>
      <c r="K303" s="198">
        <f>K301-K302</f>
        <v>-104</v>
      </c>
      <c r="L303" s="149"/>
      <c r="M303" s="130"/>
      <c r="N303" s="130"/>
      <c r="O303" s="130"/>
      <c r="P303" s="130"/>
      <c r="Q303" s="130"/>
      <c r="R303" s="149"/>
      <c r="S303" s="130">
        <f>S301-S302</f>
        <v>-903</v>
      </c>
    </row>
    <row r="304" spans="1:20" ht="13.5" thickBot="1">
      <c r="A304" s="166"/>
      <c r="B304" s="134" t="s">
        <v>10</v>
      </c>
      <c r="C304" s="137">
        <f aca="true" t="shared" si="124" ref="C304:K304">C303/C302</f>
        <v>-0.4878048780487805</v>
      </c>
      <c r="D304" s="163">
        <f t="shared" si="124"/>
        <v>-0.36464088397790057</v>
      </c>
      <c r="E304" s="137">
        <f t="shared" si="124"/>
        <v>-0.14469453376205788</v>
      </c>
      <c r="F304" s="163">
        <f t="shared" si="124"/>
        <v>-0.4588859416445623</v>
      </c>
      <c r="G304" s="137">
        <f t="shared" si="124"/>
        <v>-0.3677685950413223</v>
      </c>
      <c r="H304" s="163">
        <f t="shared" si="124"/>
        <v>-0.5042372881355932</v>
      </c>
      <c r="I304" s="137">
        <f>I303/I302</f>
        <v>-0.19889502762430938</v>
      </c>
      <c r="J304" s="163">
        <f>J303/J302</f>
        <v>-0.3203463203463203</v>
      </c>
      <c r="K304" s="137">
        <f t="shared" si="124"/>
        <v>-0.35986159169550175</v>
      </c>
      <c r="L304" s="163"/>
      <c r="M304" s="137"/>
      <c r="N304" s="137"/>
      <c r="O304" s="137"/>
      <c r="P304" s="137"/>
      <c r="Q304" s="137"/>
      <c r="R304" s="163"/>
      <c r="S304" s="137">
        <f>S303/S302</f>
        <v>-0.3269370021723389</v>
      </c>
      <c r="T304" s="193"/>
    </row>
    <row r="305" spans="1:19" ht="12.75">
      <c r="A305" s="168"/>
      <c r="B305" s="127">
        <v>2010</v>
      </c>
      <c r="C305" s="130">
        <v>5</v>
      </c>
      <c r="D305" s="149">
        <v>50</v>
      </c>
      <c r="E305" s="130">
        <v>55</v>
      </c>
      <c r="F305" s="149">
        <v>68</v>
      </c>
      <c r="G305" s="130">
        <v>43</v>
      </c>
      <c r="H305" s="149">
        <v>34</v>
      </c>
      <c r="I305" s="130">
        <v>26</v>
      </c>
      <c r="J305" s="149">
        <v>21</v>
      </c>
      <c r="K305" s="130">
        <v>12</v>
      </c>
      <c r="L305" s="149"/>
      <c r="M305" s="130"/>
      <c r="N305" s="130"/>
      <c r="O305" s="130"/>
      <c r="P305" s="130"/>
      <c r="Q305" s="130"/>
      <c r="R305" s="149"/>
      <c r="S305" s="130">
        <f>C305+D305+E305+F305+G305+H305+I305+J305+K305</f>
        <v>314</v>
      </c>
    </row>
    <row r="306" spans="1:19" ht="12.75">
      <c r="A306" s="165" t="s">
        <v>91</v>
      </c>
      <c r="B306" s="127">
        <v>2009</v>
      </c>
      <c r="C306" s="130">
        <v>7</v>
      </c>
      <c r="D306" s="149">
        <v>81</v>
      </c>
      <c r="E306" s="130">
        <v>90</v>
      </c>
      <c r="F306" s="149">
        <v>60</v>
      </c>
      <c r="G306" s="130">
        <v>45</v>
      </c>
      <c r="H306" s="149">
        <v>33</v>
      </c>
      <c r="I306" s="130">
        <v>18</v>
      </c>
      <c r="J306" s="149">
        <v>36</v>
      </c>
      <c r="K306" s="130">
        <v>40</v>
      </c>
      <c r="L306" s="149"/>
      <c r="M306" s="130"/>
      <c r="N306" s="130"/>
      <c r="O306" s="130"/>
      <c r="P306" s="130"/>
      <c r="Q306" s="130"/>
      <c r="R306" s="149"/>
      <c r="S306" s="130">
        <f>C306+D306+E306+F306+G306+H306+I306+J306+K306</f>
        <v>410</v>
      </c>
    </row>
    <row r="307" spans="1:19" ht="12.75">
      <c r="A307" s="165" t="s">
        <v>92</v>
      </c>
      <c r="B307" s="132" t="s">
        <v>80</v>
      </c>
      <c r="C307" s="130">
        <f aca="true" t="shared" si="125" ref="C307:K307">C305-C306</f>
        <v>-2</v>
      </c>
      <c r="D307" s="149">
        <f t="shared" si="125"/>
        <v>-31</v>
      </c>
      <c r="E307" s="130">
        <f t="shared" si="125"/>
        <v>-35</v>
      </c>
      <c r="F307" s="149">
        <f t="shared" si="125"/>
        <v>8</v>
      </c>
      <c r="G307" s="130">
        <f t="shared" si="125"/>
        <v>-2</v>
      </c>
      <c r="H307" s="149">
        <f t="shared" si="125"/>
        <v>1</v>
      </c>
      <c r="I307" s="130">
        <f t="shared" si="125"/>
        <v>8</v>
      </c>
      <c r="J307" s="149">
        <f>J305-J306</f>
        <v>-15</v>
      </c>
      <c r="K307" s="130">
        <f t="shared" si="125"/>
        <v>-28</v>
      </c>
      <c r="L307" s="149"/>
      <c r="M307" s="130"/>
      <c r="N307" s="130"/>
      <c r="O307" s="130"/>
      <c r="P307" s="130"/>
      <c r="Q307" s="130"/>
      <c r="R307" s="149"/>
      <c r="S307" s="130">
        <f>S305-S306</f>
        <v>-96</v>
      </c>
    </row>
    <row r="308" spans="1:20" ht="13.5" thickBot="1">
      <c r="A308" s="166"/>
      <c r="B308" s="134" t="s">
        <v>10</v>
      </c>
      <c r="C308" s="167">
        <f>C307/C306</f>
        <v>-0.2857142857142857</v>
      </c>
      <c r="D308" s="163">
        <f aca="true" t="shared" si="126" ref="D308:I308">D307/D306</f>
        <v>-0.38271604938271603</v>
      </c>
      <c r="E308" s="137">
        <f t="shared" si="126"/>
        <v>-0.3888888888888889</v>
      </c>
      <c r="F308" s="163">
        <f t="shared" si="126"/>
        <v>0.13333333333333333</v>
      </c>
      <c r="G308" s="137">
        <f t="shared" si="126"/>
        <v>-0.044444444444444446</v>
      </c>
      <c r="H308" s="163">
        <f t="shared" si="126"/>
        <v>0.030303030303030304</v>
      </c>
      <c r="I308" s="137">
        <f t="shared" si="126"/>
        <v>0.4444444444444444</v>
      </c>
      <c r="J308" s="163">
        <f>J307/J306</f>
        <v>-0.4166666666666667</v>
      </c>
      <c r="K308" s="167">
        <f>K307/K306</f>
        <v>-0.7</v>
      </c>
      <c r="L308" s="163"/>
      <c r="M308" s="137"/>
      <c r="N308" s="137"/>
      <c r="O308" s="137"/>
      <c r="P308" s="137"/>
      <c r="Q308" s="137"/>
      <c r="R308" s="163"/>
      <c r="S308" s="137">
        <f>S307/S306</f>
        <v>-0.23414634146341465</v>
      </c>
      <c r="T308" s="193"/>
    </row>
    <row r="309" spans="1:20" ht="12.75">
      <c r="A309" s="186"/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93"/>
    </row>
    <row r="310" spans="1:19" ht="13.5" thickBot="1">
      <c r="A310" s="174" t="s">
        <v>176</v>
      </c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</row>
    <row r="311" spans="1:19" ht="13.5" thickBot="1">
      <c r="A311" s="150"/>
      <c r="B311" s="151"/>
      <c r="C311" s="152" t="s">
        <v>177</v>
      </c>
      <c r="D311" s="152" t="s">
        <v>178</v>
      </c>
      <c r="E311" s="152" t="s">
        <v>29</v>
      </c>
      <c r="F311" s="153" t="s">
        <v>179</v>
      </c>
      <c r="G311" s="152" t="s">
        <v>180</v>
      </c>
      <c r="H311" s="157"/>
      <c r="I311" s="158"/>
      <c r="J311" s="157"/>
      <c r="K311" s="157"/>
      <c r="L311" s="158"/>
      <c r="M311" s="157"/>
      <c r="N311" s="157"/>
      <c r="O311" s="157"/>
      <c r="P311" s="157"/>
      <c r="Q311" s="157"/>
      <c r="R311" s="158"/>
      <c r="S311" s="157" t="s">
        <v>79</v>
      </c>
    </row>
    <row r="312" spans="1:19" ht="12.75">
      <c r="A312" s="159"/>
      <c r="B312" s="127">
        <v>2010</v>
      </c>
      <c r="C312" s="130">
        <f aca="true" t="shared" si="127" ref="C312:G313">C316+C320+C324+C328+C332+C336+C340</f>
        <v>172</v>
      </c>
      <c r="D312" s="130">
        <f t="shared" si="127"/>
        <v>838</v>
      </c>
      <c r="E312" s="130">
        <f t="shared" si="127"/>
        <v>643</v>
      </c>
      <c r="F312" s="130">
        <f t="shared" si="127"/>
        <v>239</v>
      </c>
      <c r="G312" s="130">
        <f t="shared" si="127"/>
        <v>631</v>
      </c>
      <c r="H312" s="130"/>
      <c r="I312" s="130"/>
      <c r="J312" s="130"/>
      <c r="K312" s="130"/>
      <c r="L312" s="160"/>
      <c r="M312" s="130"/>
      <c r="N312" s="130"/>
      <c r="O312" s="130"/>
      <c r="P312" s="130"/>
      <c r="Q312" s="130"/>
      <c r="R312" s="160"/>
      <c r="S312" s="130">
        <f>S316+S320+S324+S328+S332+S336+S340</f>
        <v>2523</v>
      </c>
    </row>
    <row r="313" spans="1:19" ht="12.75">
      <c r="A313" s="178" t="s">
        <v>1</v>
      </c>
      <c r="B313" s="127">
        <v>2009</v>
      </c>
      <c r="C313" s="130">
        <f t="shared" si="127"/>
        <v>117</v>
      </c>
      <c r="D313" s="130">
        <f t="shared" si="127"/>
        <v>735</v>
      </c>
      <c r="E313" s="130">
        <f t="shared" si="127"/>
        <v>528</v>
      </c>
      <c r="F313" s="130">
        <f t="shared" si="127"/>
        <v>111</v>
      </c>
      <c r="G313" s="130">
        <f t="shared" si="127"/>
        <v>306</v>
      </c>
      <c r="H313" s="130"/>
      <c r="I313" s="130"/>
      <c r="J313" s="130"/>
      <c r="K313" s="130"/>
      <c r="L313" s="160"/>
      <c r="M313" s="130"/>
      <c r="N313" s="130"/>
      <c r="O313" s="130"/>
      <c r="P313" s="130"/>
      <c r="Q313" s="130"/>
      <c r="R313" s="160"/>
      <c r="S313" s="130">
        <f>S317+S321+S325+S329+S333+S337+S341</f>
        <v>1797</v>
      </c>
    </row>
    <row r="314" spans="1:19" ht="12.75">
      <c r="A314" s="159"/>
      <c r="B314" s="132" t="s">
        <v>80</v>
      </c>
      <c r="C314" s="130">
        <f>C312-C313</f>
        <v>55</v>
      </c>
      <c r="D314" s="130">
        <f>D312-D313</f>
        <v>103</v>
      </c>
      <c r="E314" s="130">
        <f>E312-E313</f>
        <v>115</v>
      </c>
      <c r="F314" s="149">
        <f>F312-F313</f>
        <v>128</v>
      </c>
      <c r="G314" s="130">
        <f>G312-G313</f>
        <v>325</v>
      </c>
      <c r="H314" s="130"/>
      <c r="I314" s="149"/>
      <c r="J314" s="130"/>
      <c r="K314" s="130"/>
      <c r="L314" s="149"/>
      <c r="M314" s="130"/>
      <c r="N314" s="130"/>
      <c r="O314" s="130"/>
      <c r="P314" s="130"/>
      <c r="Q314" s="130"/>
      <c r="R314" s="149"/>
      <c r="S314" s="130">
        <f>S312-S313</f>
        <v>726</v>
      </c>
    </row>
    <row r="315" spans="1:20" ht="13.5" thickBot="1">
      <c r="A315" s="162"/>
      <c r="B315" s="134" t="s">
        <v>10</v>
      </c>
      <c r="C315" s="137">
        <f>C314/C313</f>
        <v>0.4700854700854701</v>
      </c>
      <c r="D315" s="137">
        <f>D314/D313</f>
        <v>0.1401360544217687</v>
      </c>
      <c r="E315" s="137">
        <f>E314/E313</f>
        <v>0.2178030303030303</v>
      </c>
      <c r="F315" s="163">
        <f>F314/F313</f>
        <v>1.1531531531531531</v>
      </c>
      <c r="G315" s="137">
        <f>G314/G313</f>
        <v>1.0620915032679739</v>
      </c>
      <c r="H315" s="137"/>
      <c r="I315" s="163"/>
      <c r="J315" s="137"/>
      <c r="K315" s="137"/>
      <c r="L315" s="163"/>
      <c r="M315" s="137"/>
      <c r="N315" s="137"/>
      <c r="O315" s="137"/>
      <c r="P315" s="137"/>
      <c r="Q315" s="137"/>
      <c r="R315" s="163"/>
      <c r="S315" s="137">
        <f>S314/S313</f>
        <v>0.4040066777963272</v>
      </c>
      <c r="T315" s="193"/>
    </row>
    <row r="316" spans="1:19" ht="12.75">
      <c r="A316" s="159"/>
      <c r="B316" s="127">
        <v>2010</v>
      </c>
      <c r="C316" s="130">
        <v>3</v>
      </c>
      <c r="D316" s="130">
        <v>12</v>
      </c>
      <c r="E316" s="130">
        <v>13</v>
      </c>
      <c r="F316" s="149">
        <v>3</v>
      </c>
      <c r="G316" s="130">
        <v>3</v>
      </c>
      <c r="H316" s="130"/>
      <c r="I316" s="149"/>
      <c r="J316" s="130"/>
      <c r="K316" s="130"/>
      <c r="L316" s="149"/>
      <c r="M316" s="130"/>
      <c r="N316" s="130"/>
      <c r="O316" s="130"/>
      <c r="P316" s="130"/>
      <c r="Q316" s="130"/>
      <c r="R316" s="149"/>
      <c r="S316" s="130">
        <f>C316+D316+E316+F316+G316</f>
        <v>34</v>
      </c>
    </row>
    <row r="317" spans="1:19" ht="12.75">
      <c r="A317" s="165" t="s">
        <v>81</v>
      </c>
      <c r="B317" s="127">
        <v>2009</v>
      </c>
      <c r="C317" s="130">
        <v>6</v>
      </c>
      <c r="D317" s="130">
        <v>13</v>
      </c>
      <c r="E317" s="130">
        <v>7</v>
      </c>
      <c r="F317" s="149">
        <v>0</v>
      </c>
      <c r="G317" s="130">
        <v>4</v>
      </c>
      <c r="H317" s="130"/>
      <c r="I317" s="149"/>
      <c r="J317" s="130"/>
      <c r="K317" s="130"/>
      <c r="L317" s="149"/>
      <c r="M317" s="130"/>
      <c r="N317" s="130"/>
      <c r="O317" s="130"/>
      <c r="P317" s="130"/>
      <c r="Q317" s="130"/>
      <c r="R317" s="149"/>
      <c r="S317" s="130">
        <f>C317+D317+E317+F317+G317</f>
        <v>30</v>
      </c>
    </row>
    <row r="318" spans="1:19" ht="12.75">
      <c r="A318" s="165" t="s">
        <v>82</v>
      </c>
      <c r="B318" s="132" t="s">
        <v>80</v>
      </c>
      <c r="C318" s="130">
        <f>C316-C317</f>
        <v>-3</v>
      </c>
      <c r="D318" s="130">
        <f>D316-D317</f>
        <v>-1</v>
      </c>
      <c r="E318" s="130">
        <f>E316-E317</f>
        <v>6</v>
      </c>
      <c r="F318" s="149">
        <f>F316-F317</f>
        <v>3</v>
      </c>
      <c r="G318" s="130">
        <f>G316-G317</f>
        <v>-1</v>
      </c>
      <c r="H318" s="130"/>
      <c r="I318" s="149"/>
      <c r="J318" s="130"/>
      <c r="K318" s="130"/>
      <c r="L318" s="149"/>
      <c r="M318" s="130"/>
      <c r="N318" s="130"/>
      <c r="O318" s="130"/>
      <c r="P318" s="130"/>
      <c r="Q318" s="130"/>
      <c r="R318" s="149"/>
      <c r="S318" s="130">
        <f>S316-S317</f>
        <v>4</v>
      </c>
    </row>
    <row r="319" spans="1:43" ht="13.5" thickBot="1">
      <c r="A319" s="166"/>
      <c r="B319" s="134" t="s">
        <v>10</v>
      </c>
      <c r="C319" s="137">
        <f>C318/C317</f>
        <v>-0.5</v>
      </c>
      <c r="D319" s="137">
        <f>D318/D317</f>
        <v>-0.07692307692307693</v>
      </c>
      <c r="E319" s="137">
        <f>E318/E317</f>
        <v>0.8571428571428571</v>
      </c>
      <c r="F319" s="137">
        <v>0</v>
      </c>
      <c r="G319" s="137">
        <f>G318/G317</f>
        <v>-0.25</v>
      </c>
      <c r="H319" s="137"/>
      <c r="I319" s="163"/>
      <c r="J319" s="137"/>
      <c r="K319" s="137"/>
      <c r="L319" s="163"/>
      <c r="M319" s="137"/>
      <c r="N319" s="137"/>
      <c r="O319" s="137"/>
      <c r="P319" s="137"/>
      <c r="Q319" s="137"/>
      <c r="R319" s="163"/>
      <c r="S319" s="137">
        <f>S318/S317</f>
        <v>0.13333333333333333</v>
      </c>
      <c r="T319" s="193"/>
      <c r="U319" s="193"/>
      <c r="V319" s="193"/>
      <c r="W319" s="193"/>
      <c r="X319" s="193"/>
      <c r="Y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1:19" ht="12.75">
      <c r="A320" s="168"/>
      <c r="B320" s="127">
        <v>2010</v>
      </c>
      <c r="C320" s="130">
        <v>0</v>
      </c>
      <c r="D320" s="130">
        <v>1</v>
      </c>
      <c r="E320" s="130">
        <v>0</v>
      </c>
      <c r="F320" s="149">
        <v>0</v>
      </c>
      <c r="G320" s="130">
        <v>0</v>
      </c>
      <c r="H320" s="130"/>
      <c r="I320" s="149"/>
      <c r="J320" s="130"/>
      <c r="K320" s="130"/>
      <c r="L320" s="149"/>
      <c r="M320" s="130"/>
      <c r="N320" s="130"/>
      <c r="O320" s="130"/>
      <c r="P320" s="130"/>
      <c r="Q320" s="130"/>
      <c r="R320" s="149"/>
      <c r="S320" s="130">
        <f>C320+D320+E320+F320+G320</f>
        <v>1</v>
      </c>
    </row>
    <row r="321" spans="1:19" ht="12.75">
      <c r="A321" s="165" t="s">
        <v>83</v>
      </c>
      <c r="B321" s="127">
        <v>2009</v>
      </c>
      <c r="C321" s="130">
        <v>0</v>
      </c>
      <c r="D321" s="130">
        <v>0</v>
      </c>
      <c r="E321" s="130">
        <v>0</v>
      </c>
      <c r="F321" s="149">
        <v>0</v>
      </c>
      <c r="G321" s="130">
        <v>0</v>
      </c>
      <c r="H321" s="130"/>
      <c r="I321" s="149"/>
      <c r="J321" s="130"/>
      <c r="K321" s="130"/>
      <c r="L321" s="149"/>
      <c r="M321" s="130"/>
      <c r="N321" s="130"/>
      <c r="O321" s="130"/>
      <c r="P321" s="130"/>
      <c r="Q321" s="130"/>
      <c r="R321" s="149"/>
      <c r="S321" s="130">
        <f>C321+D321+E321+F321+G321</f>
        <v>0</v>
      </c>
    </row>
    <row r="322" spans="1:19" ht="12.75">
      <c r="A322" s="165" t="s">
        <v>84</v>
      </c>
      <c r="B322" s="132" t="s">
        <v>80</v>
      </c>
      <c r="C322" s="130">
        <f>C320-C321</f>
        <v>0</v>
      </c>
      <c r="D322" s="130">
        <f>D320-D321</f>
        <v>1</v>
      </c>
      <c r="E322" s="130">
        <f>E320-E321</f>
        <v>0</v>
      </c>
      <c r="F322" s="149">
        <f>F320-F321</f>
        <v>0</v>
      </c>
      <c r="G322" s="130">
        <f>G320-G321</f>
        <v>0</v>
      </c>
      <c r="H322" s="130"/>
      <c r="I322" s="149"/>
      <c r="J322" s="130"/>
      <c r="K322" s="130"/>
      <c r="L322" s="149"/>
      <c r="M322" s="130"/>
      <c r="N322" s="130"/>
      <c r="O322" s="130"/>
      <c r="P322" s="130"/>
      <c r="Q322" s="130"/>
      <c r="R322" s="149"/>
      <c r="S322" s="130">
        <f>S320-S321</f>
        <v>1</v>
      </c>
    </row>
    <row r="323" spans="1:21" ht="13.5" thickBot="1">
      <c r="A323" s="166"/>
      <c r="B323" s="134" t="s">
        <v>10</v>
      </c>
      <c r="C323" s="137">
        <v>0</v>
      </c>
      <c r="D323" s="137">
        <v>0</v>
      </c>
      <c r="E323" s="137">
        <v>0</v>
      </c>
      <c r="F323" s="137">
        <v>0</v>
      </c>
      <c r="G323" s="137">
        <v>0</v>
      </c>
      <c r="H323" s="137"/>
      <c r="I323" s="163"/>
      <c r="J323" s="137"/>
      <c r="K323" s="137"/>
      <c r="L323" s="163"/>
      <c r="M323" s="137"/>
      <c r="N323" s="137"/>
      <c r="O323" s="137"/>
      <c r="P323" s="137"/>
      <c r="Q323" s="137"/>
      <c r="R323" s="163"/>
      <c r="S323" s="137">
        <v>0</v>
      </c>
      <c r="T323" s="193"/>
      <c r="U323" s="193"/>
    </row>
    <row r="324" spans="1:19" ht="12.75">
      <c r="A324" s="168"/>
      <c r="B324" s="127">
        <v>2010</v>
      </c>
      <c r="C324" s="130">
        <v>2</v>
      </c>
      <c r="D324" s="130">
        <v>33</v>
      </c>
      <c r="E324" s="130">
        <v>28</v>
      </c>
      <c r="F324" s="149">
        <v>8</v>
      </c>
      <c r="G324" s="130">
        <v>34</v>
      </c>
      <c r="H324" s="130"/>
      <c r="I324" s="149"/>
      <c r="J324" s="130"/>
      <c r="K324" s="130"/>
      <c r="L324" s="149"/>
      <c r="M324" s="130"/>
      <c r="N324" s="130"/>
      <c r="O324" s="130"/>
      <c r="P324" s="130"/>
      <c r="Q324" s="130"/>
      <c r="R324" s="149"/>
      <c r="S324" s="130">
        <f>C324+D324+E324+F324+G324</f>
        <v>105</v>
      </c>
    </row>
    <row r="325" spans="1:19" ht="12.75">
      <c r="A325" s="165" t="s">
        <v>85</v>
      </c>
      <c r="B325" s="127">
        <v>2009</v>
      </c>
      <c r="C325" s="130">
        <v>9</v>
      </c>
      <c r="D325" s="130">
        <v>37</v>
      </c>
      <c r="E325" s="130">
        <v>29</v>
      </c>
      <c r="F325" s="172">
        <v>5</v>
      </c>
      <c r="G325" s="130">
        <v>12</v>
      </c>
      <c r="H325" s="130"/>
      <c r="I325" s="149"/>
      <c r="J325" s="130"/>
      <c r="K325" s="130"/>
      <c r="L325" s="149"/>
      <c r="M325" s="130"/>
      <c r="N325" s="130"/>
      <c r="O325" s="130"/>
      <c r="P325" s="130"/>
      <c r="Q325" s="130"/>
      <c r="R325" s="149"/>
      <c r="S325" s="130">
        <f>C325+D325+E325+F325+G325</f>
        <v>92</v>
      </c>
    </row>
    <row r="326" spans="1:19" ht="12.75">
      <c r="A326" s="168"/>
      <c r="B326" s="132" t="s">
        <v>80</v>
      </c>
      <c r="C326" s="130">
        <f>C324-C325</f>
        <v>-7</v>
      </c>
      <c r="D326" s="130">
        <f>D324-D325</f>
        <v>-4</v>
      </c>
      <c r="E326" s="130">
        <f>E324-E325</f>
        <v>-1</v>
      </c>
      <c r="F326" s="149">
        <f>F324-F325</f>
        <v>3</v>
      </c>
      <c r="G326" s="130">
        <f>G324-G325</f>
        <v>22</v>
      </c>
      <c r="H326" s="130"/>
      <c r="I326" s="149"/>
      <c r="J326" s="130"/>
      <c r="K326" s="130"/>
      <c r="L326" s="149"/>
      <c r="M326" s="130"/>
      <c r="N326" s="130"/>
      <c r="O326" s="130"/>
      <c r="P326" s="130"/>
      <c r="Q326" s="130"/>
      <c r="R326" s="149"/>
      <c r="S326" s="130">
        <f>S324-S325</f>
        <v>13</v>
      </c>
    </row>
    <row r="327" spans="1:20" ht="13.5" thickBot="1">
      <c r="A327" s="166"/>
      <c r="B327" s="134" t="s">
        <v>10</v>
      </c>
      <c r="C327" s="137">
        <f>C326/C325</f>
        <v>-0.7777777777777778</v>
      </c>
      <c r="D327" s="137">
        <f>D326/D325</f>
        <v>-0.10810810810810811</v>
      </c>
      <c r="E327" s="137">
        <f>E326/E325</f>
        <v>-0.034482758620689655</v>
      </c>
      <c r="F327" s="163">
        <f>F326/F325</f>
        <v>0.6</v>
      </c>
      <c r="G327" s="167">
        <f>G326/G325</f>
        <v>1.8333333333333333</v>
      </c>
      <c r="H327" s="137"/>
      <c r="I327" s="163"/>
      <c r="J327" s="137"/>
      <c r="K327" s="137"/>
      <c r="L327" s="163"/>
      <c r="M327" s="137"/>
      <c r="N327" s="137"/>
      <c r="O327" s="137"/>
      <c r="P327" s="137"/>
      <c r="Q327" s="137"/>
      <c r="R327" s="163"/>
      <c r="S327" s="137">
        <f>S326/S325</f>
        <v>0.14130434782608695</v>
      </c>
      <c r="T327" s="193"/>
    </row>
    <row r="328" spans="1:19" ht="12.75">
      <c r="A328" s="168"/>
      <c r="B328" s="127">
        <v>2010</v>
      </c>
      <c r="C328" s="130">
        <v>20</v>
      </c>
      <c r="D328" s="130">
        <v>38</v>
      </c>
      <c r="E328" s="130">
        <v>48</v>
      </c>
      <c r="F328" s="149">
        <v>12</v>
      </c>
      <c r="G328" s="130">
        <v>25</v>
      </c>
      <c r="H328" s="130"/>
      <c r="I328" s="149"/>
      <c r="J328" s="130"/>
      <c r="K328" s="130"/>
      <c r="L328" s="149"/>
      <c r="M328" s="130"/>
      <c r="N328" s="130"/>
      <c r="O328" s="130"/>
      <c r="P328" s="130"/>
      <c r="Q328" s="130"/>
      <c r="R328" s="149"/>
      <c r="S328" s="130">
        <f>C328+D328+E328+F328+G328</f>
        <v>143</v>
      </c>
    </row>
    <row r="329" spans="1:19" ht="12.75">
      <c r="A329" s="165" t="s">
        <v>86</v>
      </c>
      <c r="B329" s="127">
        <v>2009</v>
      </c>
      <c r="C329" s="130">
        <v>18</v>
      </c>
      <c r="D329" s="130">
        <v>61</v>
      </c>
      <c r="E329" s="130">
        <v>49</v>
      </c>
      <c r="F329" s="149">
        <v>18</v>
      </c>
      <c r="G329" s="130">
        <v>23</v>
      </c>
      <c r="H329" s="130"/>
      <c r="I329" s="149"/>
      <c r="J329" s="130"/>
      <c r="K329" s="130"/>
      <c r="L329" s="149"/>
      <c r="M329" s="130"/>
      <c r="N329" s="130"/>
      <c r="O329" s="130"/>
      <c r="P329" s="130"/>
      <c r="Q329" s="130"/>
      <c r="R329" s="149"/>
      <c r="S329" s="130">
        <f>C329+D329+E329+F329+G329</f>
        <v>169</v>
      </c>
    </row>
    <row r="330" spans="1:19" ht="12.75">
      <c r="A330" s="165" t="s">
        <v>87</v>
      </c>
      <c r="B330" s="132" t="s">
        <v>80</v>
      </c>
      <c r="C330" s="130">
        <f>C328-C329</f>
        <v>2</v>
      </c>
      <c r="D330" s="130">
        <f>D328-D329</f>
        <v>-23</v>
      </c>
      <c r="E330" s="130">
        <f>E328-E329</f>
        <v>-1</v>
      </c>
      <c r="F330" s="130">
        <f>F328-F329</f>
        <v>-6</v>
      </c>
      <c r="G330" s="130">
        <f>G328-G329</f>
        <v>2</v>
      </c>
      <c r="H330" s="130"/>
      <c r="I330" s="130"/>
      <c r="J330" s="130"/>
      <c r="K330" s="130"/>
      <c r="L330" s="149"/>
      <c r="M330" s="130"/>
      <c r="N330" s="130"/>
      <c r="O330" s="130"/>
      <c r="P330" s="130"/>
      <c r="Q330" s="130"/>
      <c r="R330" s="149"/>
      <c r="S330" s="130">
        <f>S328-S329</f>
        <v>-26</v>
      </c>
    </row>
    <row r="331" spans="1:20" ht="13.5" thickBot="1">
      <c r="A331" s="166"/>
      <c r="B331" s="134" t="s">
        <v>10</v>
      </c>
      <c r="C331" s="137">
        <f>C330/C329</f>
        <v>0.1111111111111111</v>
      </c>
      <c r="D331" s="137">
        <f>D330/D329</f>
        <v>-0.3770491803278688</v>
      </c>
      <c r="E331" s="137">
        <f>E330/E329</f>
        <v>-0.02040816326530612</v>
      </c>
      <c r="F331" s="137">
        <f>F330/F329</f>
        <v>-0.3333333333333333</v>
      </c>
      <c r="G331" s="137">
        <f>G330/G329</f>
        <v>0.08695652173913043</v>
      </c>
      <c r="H331" s="137"/>
      <c r="I331" s="163"/>
      <c r="J331" s="137"/>
      <c r="K331" s="137"/>
      <c r="L331" s="163"/>
      <c r="M331" s="137"/>
      <c r="N331" s="137"/>
      <c r="O331" s="137"/>
      <c r="P331" s="137"/>
      <c r="Q331" s="137"/>
      <c r="R331" s="163"/>
      <c r="S331" s="137">
        <f>S330/S329</f>
        <v>-0.15384615384615385</v>
      </c>
      <c r="T331" s="193"/>
    </row>
    <row r="332" spans="1:19" ht="12.75">
      <c r="A332" s="168"/>
      <c r="B332" s="127">
        <v>2010</v>
      </c>
      <c r="C332" s="130">
        <v>48</v>
      </c>
      <c r="D332" s="130">
        <v>217</v>
      </c>
      <c r="E332" s="130">
        <v>196</v>
      </c>
      <c r="F332" s="149">
        <v>83</v>
      </c>
      <c r="G332" s="130">
        <v>173</v>
      </c>
      <c r="H332" s="130"/>
      <c r="I332" s="149"/>
      <c r="J332" s="130"/>
      <c r="K332" s="130"/>
      <c r="L332" s="149"/>
      <c r="M332" s="130"/>
      <c r="N332" s="130"/>
      <c r="O332" s="130"/>
      <c r="P332" s="130"/>
      <c r="Q332" s="130"/>
      <c r="R332" s="149"/>
      <c r="S332" s="130">
        <f>C332+D332+E332+F332+G332</f>
        <v>717</v>
      </c>
    </row>
    <row r="333" spans="1:19" ht="12.75">
      <c r="A333" s="171" t="s">
        <v>88</v>
      </c>
      <c r="B333" s="127">
        <v>2009</v>
      </c>
      <c r="C333" s="130">
        <v>53</v>
      </c>
      <c r="D333" s="130">
        <v>207</v>
      </c>
      <c r="E333" s="130">
        <v>221</v>
      </c>
      <c r="F333" s="149">
        <v>45</v>
      </c>
      <c r="G333" s="130">
        <v>139</v>
      </c>
      <c r="H333" s="130"/>
      <c r="I333" s="149"/>
      <c r="J333" s="130"/>
      <c r="K333" s="130"/>
      <c r="L333" s="149"/>
      <c r="M333" s="130"/>
      <c r="N333" s="130"/>
      <c r="O333" s="130"/>
      <c r="P333" s="130"/>
      <c r="Q333" s="130"/>
      <c r="R333" s="149"/>
      <c r="S333" s="130">
        <f>C333+D333+E333+F333+G333</f>
        <v>665</v>
      </c>
    </row>
    <row r="334" spans="1:19" ht="12.75">
      <c r="A334" s="168"/>
      <c r="B334" s="132" t="s">
        <v>80</v>
      </c>
      <c r="C334" s="130">
        <f>C332-C333</f>
        <v>-5</v>
      </c>
      <c r="D334" s="130">
        <f>D332-D333</f>
        <v>10</v>
      </c>
      <c r="E334" s="130">
        <f>E332-E333</f>
        <v>-25</v>
      </c>
      <c r="F334" s="149">
        <f>F332-F333</f>
        <v>38</v>
      </c>
      <c r="G334" s="130">
        <f>G332-G333</f>
        <v>34</v>
      </c>
      <c r="H334" s="130"/>
      <c r="I334" s="149"/>
      <c r="J334" s="130"/>
      <c r="K334" s="130"/>
      <c r="L334" s="149"/>
      <c r="M334" s="130"/>
      <c r="N334" s="130"/>
      <c r="O334" s="130"/>
      <c r="P334" s="130"/>
      <c r="Q334" s="130"/>
      <c r="R334" s="149"/>
      <c r="S334" s="130">
        <f>S332-S333</f>
        <v>52</v>
      </c>
    </row>
    <row r="335" spans="1:19" ht="13.5" thickBot="1">
      <c r="A335" s="166"/>
      <c r="B335" s="134" t="s">
        <v>10</v>
      </c>
      <c r="C335" s="137">
        <f>C334/C333</f>
        <v>-0.09433962264150944</v>
      </c>
      <c r="D335" s="137">
        <f>D334/D333</f>
        <v>0.04830917874396135</v>
      </c>
      <c r="E335" s="137">
        <f>E334/E333</f>
        <v>-0.11312217194570136</v>
      </c>
      <c r="F335" s="163">
        <f>F334/F333</f>
        <v>0.8444444444444444</v>
      </c>
      <c r="G335" s="137">
        <f>G334/G333</f>
        <v>0.2446043165467626</v>
      </c>
      <c r="H335" s="137"/>
      <c r="I335" s="163"/>
      <c r="J335" s="137"/>
      <c r="K335" s="137"/>
      <c r="L335" s="163"/>
      <c r="M335" s="137"/>
      <c r="N335" s="137"/>
      <c r="O335" s="137"/>
      <c r="P335" s="137"/>
      <c r="Q335" s="137"/>
      <c r="R335" s="163"/>
      <c r="S335" s="137">
        <f>S334/S333</f>
        <v>0.07819548872180451</v>
      </c>
    </row>
    <row r="336" spans="1:19" ht="12.75">
      <c r="A336" s="168"/>
      <c r="B336" s="127">
        <v>2010</v>
      </c>
      <c r="C336" s="130">
        <v>91</v>
      </c>
      <c r="D336" s="130">
        <v>492</v>
      </c>
      <c r="E336" s="130">
        <v>337</v>
      </c>
      <c r="F336" s="149">
        <v>127</v>
      </c>
      <c r="G336" s="130">
        <v>381</v>
      </c>
      <c r="H336" s="130"/>
      <c r="I336" s="149"/>
      <c r="J336" s="130"/>
      <c r="K336" s="130"/>
      <c r="L336" s="149"/>
      <c r="M336" s="130"/>
      <c r="N336" s="130"/>
      <c r="O336" s="130"/>
      <c r="P336" s="130"/>
      <c r="Q336" s="130"/>
      <c r="R336" s="149"/>
      <c r="S336" s="130">
        <f>C336+D336+E336+F336+G336</f>
        <v>1428</v>
      </c>
    </row>
    <row r="337" spans="1:19" ht="12.75">
      <c r="A337" s="165" t="s">
        <v>89</v>
      </c>
      <c r="B337" s="127">
        <v>2009</v>
      </c>
      <c r="C337" s="130">
        <v>27</v>
      </c>
      <c r="D337" s="130">
        <v>359</v>
      </c>
      <c r="E337" s="130">
        <v>208</v>
      </c>
      <c r="F337" s="149">
        <v>37</v>
      </c>
      <c r="G337" s="130">
        <v>120</v>
      </c>
      <c r="H337" s="130"/>
      <c r="I337" s="149"/>
      <c r="J337" s="130"/>
      <c r="K337" s="130"/>
      <c r="L337" s="149"/>
      <c r="M337" s="130"/>
      <c r="N337" s="130"/>
      <c r="O337" s="130"/>
      <c r="P337" s="130"/>
      <c r="Q337" s="130"/>
      <c r="R337" s="149"/>
      <c r="S337" s="130">
        <f>C337+D337+E337+F337+G337</f>
        <v>751</v>
      </c>
    </row>
    <row r="338" spans="1:19" ht="12.75">
      <c r="A338" s="165" t="s">
        <v>90</v>
      </c>
      <c r="B338" s="132" t="s">
        <v>80</v>
      </c>
      <c r="C338" s="130">
        <f>C336-C337</f>
        <v>64</v>
      </c>
      <c r="D338" s="130">
        <f>D336-D337</f>
        <v>133</v>
      </c>
      <c r="E338" s="130">
        <f>E336-E337</f>
        <v>129</v>
      </c>
      <c r="F338" s="130">
        <f>F336-F337</f>
        <v>90</v>
      </c>
      <c r="G338" s="130">
        <f>G336-G337</f>
        <v>261</v>
      </c>
      <c r="H338" s="130"/>
      <c r="I338" s="130"/>
      <c r="J338" s="130"/>
      <c r="K338" s="130"/>
      <c r="L338" s="149"/>
      <c r="M338" s="130"/>
      <c r="N338" s="130"/>
      <c r="O338" s="130"/>
      <c r="P338" s="130"/>
      <c r="Q338" s="130"/>
      <c r="R338" s="149"/>
      <c r="S338" s="130">
        <f>S336-S337</f>
        <v>677</v>
      </c>
    </row>
    <row r="339" spans="1:20" ht="13.5" thickBot="1">
      <c r="A339" s="166"/>
      <c r="B339" s="134" t="s">
        <v>10</v>
      </c>
      <c r="C339" s="137">
        <f>C338/C337</f>
        <v>2.3703703703703702</v>
      </c>
      <c r="D339" s="137">
        <f>D338/D337</f>
        <v>0.37047353760445684</v>
      </c>
      <c r="E339" s="137">
        <f>E338/E337</f>
        <v>0.6201923076923077</v>
      </c>
      <c r="F339" s="167">
        <f>F338/F337</f>
        <v>2.4324324324324325</v>
      </c>
      <c r="G339" s="137">
        <f>G338/G337</f>
        <v>2.175</v>
      </c>
      <c r="H339" s="137"/>
      <c r="I339" s="163"/>
      <c r="J339" s="137"/>
      <c r="K339" s="137"/>
      <c r="L339" s="163"/>
      <c r="M339" s="137"/>
      <c r="N339" s="137"/>
      <c r="O339" s="137"/>
      <c r="P339" s="137"/>
      <c r="Q339" s="137"/>
      <c r="R339" s="163"/>
      <c r="S339" s="137">
        <f>S338/S337</f>
        <v>0.9014647137150466</v>
      </c>
      <c r="T339" s="193"/>
    </row>
    <row r="340" spans="1:19" ht="12.75">
      <c r="A340" s="168"/>
      <c r="B340" s="127">
        <v>2010</v>
      </c>
      <c r="C340" s="130">
        <v>8</v>
      </c>
      <c r="D340" s="196">
        <v>45</v>
      </c>
      <c r="E340" s="196">
        <v>21</v>
      </c>
      <c r="F340" s="149">
        <v>6</v>
      </c>
      <c r="G340" s="130">
        <v>15</v>
      </c>
      <c r="H340" s="130"/>
      <c r="I340" s="149"/>
      <c r="J340" s="130"/>
      <c r="K340" s="130"/>
      <c r="L340" s="149"/>
      <c r="M340" s="130"/>
      <c r="N340" s="130"/>
      <c r="O340" s="130"/>
      <c r="P340" s="130"/>
      <c r="Q340" s="130"/>
      <c r="R340" s="149"/>
      <c r="S340" s="130">
        <f>C340+D340+E340+F340+G340</f>
        <v>95</v>
      </c>
    </row>
    <row r="341" spans="1:19" ht="12.75">
      <c r="A341" s="165" t="s">
        <v>91</v>
      </c>
      <c r="B341" s="127">
        <v>2009</v>
      </c>
      <c r="C341" s="130">
        <v>4</v>
      </c>
      <c r="D341" s="130">
        <v>58</v>
      </c>
      <c r="E341" s="130">
        <v>14</v>
      </c>
      <c r="F341" s="149">
        <v>6</v>
      </c>
      <c r="G341" s="130">
        <v>8</v>
      </c>
      <c r="H341" s="130"/>
      <c r="I341" s="149"/>
      <c r="J341" s="130"/>
      <c r="K341" s="130"/>
      <c r="L341" s="149"/>
      <c r="M341" s="130"/>
      <c r="N341" s="130"/>
      <c r="O341" s="130"/>
      <c r="P341" s="130"/>
      <c r="Q341" s="130"/>
      <c r="R341" s="149"/>
      <c r="S341" s="130">
        <f>C341+D341+E341+F341+G341</f>
        <v>90</v>
      </c>
    </row>
    <row r="342" spans="1:19" ht="12.75">
      <c r="A342" s="165" t="s">
        <v>92</v>
      </c>
      <c r="B342" s="132" t="s">
        <v>80</v>
      </c>
      <c r="C342" s="130">
        <f>C340-C341</f>
        <v>4</v>
      </c>
      <c r="D342" s="130">
        <f>D340-D341</f>
        <v>-13</v>
      </c>
      <c r="E342" s="130">
        <f>E340-E341</f>
        <v>7</v>
      </c>
      <c r="F342" s="149">
        <f>F340-F341</f>
        <v>0</v>
      </c>
      <c r="G342" s="130">
        <f>G340-G341</f>
        <v>7</v>
      </c>
      <c r="H342" s="130"/>
      <c r="I342" s="149"/>
      <c r="J342" s="130"/>
      <c r="K342" s="130"/>
      <c r="L342" s="149"/>
      <c r="M342" s="130"/>
      <c r="N342" s="130"/>
      <c r="O342" s="130"/>
      <c r="P342" s="130"/>
      <c r="Q342" s="130"/>
      <c r="R342" s="149"/>
      <c r="S342" s="130">
        <f>S340-S341</f>
        <v>5</v>
      </c>
    </row>
    <row r="343" spans="1:20" ht="13.5" thickBot="1">
      <c r="A343" s="166"/>
      <c r="B343" s="134" t="s">
        <v>10</v>
      </c>
      <c r="C343" s="137">
        <f>C342/C341</f>
        <v>1</v>
      </c>
      <c r="D343" s="137">
        <f>D342/D341</f>
        <v>-0.22413793103448276</v>
      </c>
      <c r="E343" s="137">
        <f>E342/E341</f>
        <v>0.5</v>
      </c>
      <c r="F343" s="137">
        <f>F342/F341</f>
        <v>0</v>
      </c>
      <c r="G343" s="137">
        <f>G342/G341</f>
        <v>0.875</v>
      </c>
      <c r="H343" s="137"/>
      <c r="I343" s="163"/>
      <c r="J343" s="137"/>
      <c r="K343" s="137"/>
      <c r="L343" s="163"/>
      <c r="M343" s="137"/>
      <c r="N343" s="137"/>
      <c r="O343" s="137"/>
      <c r="P343" s="137"/>
      <c r="Q343" s="137"/>
      <c r="R343" s="163"/>
      <c r="S343" s="137">
        <f>S342/S341</f>
        <v>0.05555555555555555</v>
      </c>
      <c r="T343" s="193"/>
    </row>
    <row r="344" spans="1:19" ht="13.5" thickBot="1">
      <c r="A344" s="174" t="s">
        <v>181</v>
      </c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</row>
    <row r="345" spans="1:19" ht="23.25" thickBot="1">
      <c r="A345" s="150"/>
      <c r="B345" s="151"/>
      <c r="C345" s="152" t="s">
        <v>182</v>
      </c>
      <c r="D345" s="153" t="s">
        <v>30</v>
      </c>
      <c r="E345" s="155" t="s">
        <v>183</v>
      </c>
      <c r="F345" s="153" t="s">
        <v>184</v>
      </c>
      <c r="G345" s="152" t="s">
        <v>185</v>
      </c>
      <c r="H345" s="152" t="s">
        <v>186</v>
      </c>
      <c r="I345" s="155" t="s">
        <v>187</v>
      </c>
      <c r="J345" s="158"/>
      <c r="K345" s="157"/>
      <c r="L345" s="158"/>
      <c r="M345" s="157"/>
      <c r="N345" s="157"/>
      <c r="O345" s="157"/>
      <c r="P345" s="157"/>
      <c r="Q345" s="157"/>
      <c r="R345" s="158"/>
      <c r="S345" s="157" t="s">
        <v>79</v>
      </c>
    </row>
    <row r="346" spans="1:19" ht="12.75">
      <c r="A346" s="159"/>
      <c r="B346" s="127">
        <v>2010</v>
      </c>
      <c r="C346" s="130">
        <f aca="true" t="shared" si="128" ref="C346:I347">C350+C354+C358+C362+C366+C370+C374</f>
        <v>359</v>
      </c>
      <c r="D346" s="130">
        <f t="shared" si="128"/>
        <v>554</v>
      </c>
      <c r="E346" s="130">
        <f t="shared" si="128"/>
        <v>181</v>
      </c>
      <c r="F346" s="130">
        <f t="shared" si="128"/>
        <v>315</v>
      </c>
      <c r="G346" s="130">
        <f t="shared" si="128"/>
        <v>183</v>
      </c>
      <c r="H346" s="130">
        <f t="shared" si="128"/>
        <v>113</v>
      </c>
      <c r="I346" s="130">
        <f t="shared" si="128"/>
        <v>359</v>
      </c>
      <c r="J346" s="160"/>
      <c r="K346" s="130"/>
      <c r="L346" s="130"/>
      <c r="M346" s="130"/>
      <c r="N346" s="130"/>
      <c r="O346" s="130"/>
      <c r="P346" s="130"/>
      <c r="Q346" s="130"/>
      <c r="R346" s="160"/>
      <c r="S346" s="130">
        <f>S350+S354+S358+S362+S366+S370+S374</f>
        <v>2064</v>
      </c>
    </row>
    <row r="347" spans="1:19" ht="12.75">
      <c r="A347" s="178" t="s">
        <v>1</v>
      </c>
      <c r="B347" s="127">
        <v>2009</v>
      </c>
      <c r="C347" s="130">
        <f t="shared" si="128"/>
        <v>314</v>
      </c>
      <c r="D347" s="130">
        <f t="shared" si="128"/>
        <v>471</v>
      </c>
      <c r="E347" s="130">
        <f t="shared" si="128"/>
        <v>189</v>
      </c>
      <c r="F347" s="130">
        <f t="shared" si="128"/>
        <v>241</v>
      </c>
      <c r="G347" s="130">
        <f t="shared" si="128"/>
        <v>199</v>
      </c>
      <c r="H347" s="130">
        <f t="shared" si="128"/>
        <v>123</v>
      </c>
      <c r="I347" s="130">
        <f t="shared" si="128"/>
        <v>528</v>
      </c>
      <c r="J347" s="160"/>
      <c r="K347" s="130"/>
      <c r="L347" s="130"/>
      <c r="M347" s="130"/>
      <c r="N347" s="130"/>
      <c r="O347" s="130"/>
      <c r="P347" s="130"/>
      <c r="Q347" s="130"/>
      <c r="R347" s="160"/>
      <c r="S347" s="130">
        <f>S351+S355+S359+S363+S367+S371+S375</f>
        <v>2065</v>
      </c>
    </row>
    <row r="348" spans="1:19" ht="12.75">
      <c r="A348" s="159"/>
      <c r="B348" s="132" t="s">
        <v>80</v>
      </c>
      <c r="C348" s="130">
        <f aca="true" t="shared" si="129" ref="C348:I348">C346-C347</f>
        <v>45</v>
      </c>
      <c r="D348" s="149">
        <f t="shared" si="129"/>
        <v>83</v>
      </c>
      <c r="E348" s="130">
        <f t="shared" si="129"/>
        <v>-8</v>
      </c>
      <c r="F348" s="149">
        <f t="shared" si="129"/>
        <v>74</v>
      </c>
      <c r="G348" s="130">
        <f t="shared" si="129"/>
        <v>-16</v>
      </c>
      <c r="H348" s="130">
        <f t="shared" si="129"/>
        <v>-10</v>
      </c>
      <c r="I348" s="130">
        <f t="shared" si="129"/>
        <v>-169</v>
      </c>
      <c r="J348" s="149"/>
      <c r="K348" s="130"/>
      <c r="L348" s="149"/>
      <c r="M348" s="130"/>
      <c r="N348" s="130"/>
      <c r="O348" s="130"/>
      <c r="P348" s="130"/>
      <c r="Q348" s="130"/>
      <c r="R348" s="149"/>
      <c r="S348" s="130">
        <f>S346-S347</f>
        <v>-1</v>
      </c>
    </row>
    <row r="349" spans="1:19" ht="13.5" thickBot="1">
      <c r="A349" s="162"/>
      <c r="B349" s="134" t="s">
        <v>10</v>
      </c>
      <c r="C349" s="137">
        <f aca="true" t="shared" si="130" ref="C349:I349">C348/C347</f>
        <v>0.14331210191082802</v>
      </c>
      <c r="D349" s="163">
        <f t="shared" si="130"/>
        <v>0.1762208067940552</v>
      </c>
      <c r="E349" s="137">
        <f t="shared" si="130"/>
        <v>-0.042328042328042326</v>
      </c>
      <c r="F349" s="163">
        <f t="shared" si="130"/>
        <v>0.3070539419087137</v>
      </c>
      <c r="G349" s="137">
        <f t="shared" si="130"/>
        <v>-0.08040201005025126</v>
      </c>
      <c r="H349" s="137">
        <f t="shared" si="130"/>
        <v>-0.08130081300813008</v>
      </c>
      <c r="I349" s="137">
        <f t="shared" si="130"/>
        <v>-0.32007575757575757</v>
      </c>
      <c r="J349" s="163"/>
      <c r="K349" s="137"/>
      <c r="L349" s="163"/>
      <c r="M349" s="137"/>
      <c r="N349" s="137"/>
      <c r="O349" s="137"/>
      <c r="P349" s="137"/>
      <c r="Q349" s="137"/>
      <c r="R349" s="163"/>
      <c r="S349" s="137">
        <f>S348/S347</f>
        <v>-0.00048426150121065375</v>
      </c>
    </row>
    <row r="350" spans="1:19" ht="12.75">
      <c r="A350" s="159"/>
      <c r="B350" s="127">
        <v>2010</v>
      </c>
      <c r="C350" s="130">
        <v>1</v>
      </c>
      <c r="D350" s="149">
        <v>3</v>
      </c>
      <c r="E350" s="130">
        <v>2</v>
      </c>
      <c r="F350" s="149">
        <v>3</v>
      </c>
      <c r="G350" s="130">
        <v>3</v>
      </c>
      <c r="H350" s="130">
        <v>2</v>
      </c>
      <c r="I350" s="130">
        <v>1</v>
      </c>
      <c r="J350" s="149"/>
      <c r="K350" s="130"/>
      <c r="L350" s="149"/>
      <c r="M350" s="130"/>
      <c r="N350" s="130"/>
      <c r="O350" s="130"/>
      <c r="P350" s="130"/>
      <c r="Q350" s="130"/>
      <c r="R350" s="149"/>
      <c r="S350" s="130">
        <f>C350+D350+E350+F350+G350+H350+I350</f>
        <v>15</v>
      </c>
    </row>
    <row r="351" spans="1:19" ht="12.75">
      <c r="A351" s="165" t="s">
        <v>81</v>
      </c>
      <c r="B351" s="127">
        <v>2009</v>
      </c>
      <c r="C351" s="130">
        <v>1</v>
      </c>
      <c r="D351" s="149">
        <v>4</v>
      </c>
      <c r="E351" s="130">
        <v>2</v>
      </c>
      <c r="F351" s="149">
        <v>1</v>
      </c>
      <c r="G351" s="130">
        <v>0</v>
      </c>
      <c r="H351" s="130">
        <v>0</v>
      </c>
      <c r="I351" s="130">
        <v>1</v>
      </c>
      <c r="J351" s="149"/>
      <c r="K351" s="130"/>
      <c r="L351" s="149"/>
      <c r="M351" s="130"/>
      <c r="N351" s="130"/>
      <c r="O351" s="130"/>
      <c r="P351" s="130"/>
      <c r="Q351" s="130"/>
      <c r="R351" s="149"/>
      <c r="S351" s="130">
        <f>C351+D351+E351+F351+G351+H351+I351</f>
        <v>9</v>
      </c>
    </row>
    <row r="352" spans="1:19" ht="12.75">
      <c r="A352" s="165" t="s">
        <v>82</v>
      </c>
      <c r="B352" s="132" t="s">
        <v>80</v>
      </c>
      <c r="C352" s="130">
        <f aca="true" t="shared" si="131" ref="C352:I352">C350-C351</f>
        <v>0</v>
      </c>
      <c r="D352" s="149">
        <f t="shared" si="131"/>
        <v>-1</v>
      </c>
      <c r="E352" s="130">
        <f t="shared" si="131"/>
        <v>0</v>
      </c>
      <c r="F352" s="149">
        <f t="shared" si="131"/>
        <v>2</v>
      </c>
      <c r="G352" s="130">
        <f t="shared" si="131"/>
        <v>3</v>
      </c>
      <c r="H352" s="130">
        <f t="shared" si="131"/>
        <v>2</v>
      </c>
      <c r="I352" s="130">
        <f t="shared" si="131"/>
        <v>0</v>
      </c>
      <c r="J352" s="149"/>
      <c r="K352" s="130"/>
      <c r="L352" s="149"/>
      <c r="M352" s="130"/>
      <c r="N352" s="130"/>
      <c r="O352" s="130"/>
      <c r="P352" s="130"/>
      <c r="Q352" s="130"/>
      <c r="R352" s="149"/>
      <c r="S352" s="130">
        <f>S350-S351</f>
        <v>6</v>
      </c>
    </row>
    <row r="353" spans="1:19" ht="13.5" thickBot="1">
      <c r="A353" s="166"/>
      <c r="B353" s="134" t="s">
        <v>10</v>
      </c>
      <c r="C353" s="167">
        <f>C352/C351</f>
        <v>0</v>
      </c>
      <c r="D353" s="167">
        <f>D352/D351</f>
        <v>-0.25</v>
      </c>
      <c r="E353" s="167">
        <v>0</v>
      </c>
      <c r="F353" s="167">
        <f>F352/F351</f>
        <v>2</v>
      </c>
      <c r="G353" s="167">
        <v>0</v>
      </c>
      <c r="H353" s="167">
        <v>0</v>
      </c>
      <c r="I353" s="167">
        <f>I352/I351</f>
        <v>0</v>
      </c>
      <c r="J353" s="167"/>
      <c r="K353" s="137"/>
      <c r="L353" s="163"/>
      <c r="M353" s="137"/>
      <c r="N353" s="137"/>
      <c r="O353" s="137"/>
      <c r="P353" s="137"/>
      <c r="Q353" s="137"/>
      <c r="R353" s="163"/>
      <c r="S353" s="137">
        <f>S352/S351</f>
        <v>0.6666666666666666</v>
      </c>
    </row>
    <row r="354" spans="1:19" ht="12.75">
      <c r="A354" s="168"/>
      <c r="B354" s="127">
        <v>2010</v>
      </c>
      <c r="C354" s="130">
        <v>1</v>
      </c>
      <c r="D354" s="149">
        <v>0</v>
      </c>
      <c r="E354" s="130">
        <v>0</v>
      </c>
      <c r="F354" s="149">
        <v>0</v>
      </c>
      <c r="G354" s="130">
        <v>0</v>
      </c>
      <c r="H354" s="130">
        <v>0</v>
      </c>
      <c r="I354" s="130">
        <v>1</v>
      </c>
      <c r="J354" s="149"/>
      <c r="K354" s="130"/>
      <c r="L354" s="149"/>
      <c r="M354" s="130"/>
      <c r="N354" s="130"/>
      <c r="O354" s="130"/>
      <c r="P354" s="130"/>
      <c r="Q354" s="130"/>
      <c r="R354" s="149"/>
      <c r="S354" s="130">
        <f>C354+D354+E354+F354+G354+H354+I354</f>
        <v>2</v>
      </c>
    </row>
    <row r="355" spans="1:19" ht="12.75">
      <c r="A355" s="165" t="s">
        <v>83</v>
      </c>
      <c r="B355" s="127">
        <v>2009</v>
      </c>
      <c r="C355" s="130">
        <v>0</v>
      </c>
      <c r="D355" s="149">
        <v>1</v>
      </c>
      <c r="E355" s="130">
        <v>0</v>
      </c>
      <c r="F355" s="149">
        <v>0</v>
      </c>
      <c r="G355" s="130">
        <v>0</v>
      </c>
      <c r="H355" s="130">
        <v>0</v>
      </c>
      <c r="I355" s="130">
        <v>0</v>
      </c>
      <c r="J355" s="149"/>
      <c r="K355" s="130"/>
      <c r="L355" s="149"/>
      <c r="M355" s="130"/>
      <c r="N355" s="130"/>
      <c r="O355" s="130"/>
      <c r="P355" s="130"/>
      <c r="Q355" s="130"/>
      <c r="R355" s="149"/>
      <c r="S355" s="130">
        <f>C355+D355+E355+F355+G355+H355+I355</f>
        <v>1</v>
      </c>
    </row>
    <row r="356" spans="1:19" ht="12.75">
      <c r="A356" s="165" t="s">
        <v>84</v>
      </c>
      <c r="B356" s="132" t="s">
        <v>80</v>
      </c>
      <c r="C356" s="130">
        <f aca="true" t="shared" si="132" ref="C356:I356">C354-C355</f>
        <v>1</v>
      </c>
      <c r="D356" s="149">
        <f t="shared" si="132"/>
        <v>-1</v>
      </c>
      <c r="E356" s="130">
        <f t="shared" si="132"/>
        <v>0</v>
      </c>
      <c r="F356" s="149">
        <f t="shared" si="132"/>
        <v>0</v>
      </c>
      <c r="G356" s="130">
        <f t="shared" si="132"/>
        <v>0</v>
      </c>
      <c r="H356" s="130">
        <f t="shared" si="132"/>
        <v>0</v>
      </c>
      <c r="I356" s="130">
        <f t="shared" si="132"/>
        <v>1</v>
      </c>
      <c r="J356" s="149"/>
      <c r="K356" s="130"/>
      <c r="L356" s="149"/>
      <c r="M356" s="130"/>
      <c r="N356" s="130"/>
      <c r="O356" s="130"/>
      <c r="P356" s="130"/>
      <c r="Q356" s="130"/>
      <c r="R356" s="149"/>
      <c r="S356" s="130">
        <f>S354-S355</f>
        <v>1</v>
      </c>
    </row>
    <row r="357" spans="1:19" ht="13.5" thickBot="1">
      <c r="A357" s="166"/>
      <c r="B357" s="134" t="s">
        <v>10</v>
      </c>
      <c r="C357" s="167">
        <v>0</v>
      </c>
      <c r="D357" s="167">
        <f>D356/D355</f>
        <v>-1</v>
      </c>
      <c r="E357" s="137">
        <v>0</v>
      </c>
      <c r="F357" s="163">
        <v>0</v>
      </c>
      <c r="G357" s="137">
        <v>0</v>
      </c>
      <c r="H357" s="167">
        <v>0</v>
      </c>
      <c r="I357" s="137">
        <v>0</v>
      </c>
      <c r="J357" s="163"/>
      <c r="K357" s="137"/>
      <c r="L357" s="163"/>
      <c r="M357" s="137"/>
      <c r="N357" s="137"/>
      <c r="O357" s="137"/>
      <c r="P357" s="137"/>
      <c r="Q357" s="137"/>
      <c r="R357" s="163"/>
      <c r="S357" s="137">
        <f>S356/S355</f>
        <v>1</v>
      </c>
    </row>
    <row r="358" spans="1:19" ht="12.75">
      <c r="A358" s="168"/>
      <c r="B358" s="127">
        <v>2010</v>
      </c>
      <c r="C358" s="130">
        <v>19</v>
      </c>
      <c r="D358" s="149">
        <v>46</v>
      </c>
      <c r="E358" s="130">
        <v>15</v>
      </c>
      <c r="F358" s="149">
        <v>11</v>
      </c>
      <c r="G358" s="130">
        <v>17</v>
      </c>
      <c r="H358" s="130">
        <v>3</v>
      </c>
      <c r="I358" s="130">
        <v>14</v>
      </c>
      <c r="J358" s="149"/>
      <c r="K358" s="130"/>
      <c r="L358" s="149"/>
      <c r="M358" s="130"/>
      <c r="N358" s="130"/>
      <c r="O358" s="130"/>
      <c r="P358" s="130"/>
      <c r="Q358" s="130"/>
      <c r="R358" s="149"/>
      <c r="S358" s="130">
        <f>C358+D358+E358+F358+G358+H358+I358</f>
        <v>125</v>
      </c>
    </row>
    <row r="359" spans="1:19" ht="12.75">
      <c r="A359" s="165" t="s">
        <v>85</v>
      </c>
      <c r="B359" s="127">
        <v>2009</v>
      </c>
      <c r="C359" s="130">
        <v>15</v>
      </c>
      <c r="D359" s="149">
        <v>24</v>
      </c>
      <c r="E359" s="130">
        <v>7</v>
      </c>
      <c r="F359" s="130">
        <v>16</v>
      </c>
      <c r="G359" s="130">
        <v>8</v>
      </c>
      <c r="H359" s="130">
        <v>3</v>
      </c>
      <c r="I359" s="130">
        <v>14</v>
      </c>
      <c r="J359" s="160"/>
      <c r="K359" s="130"/>
      <c r="L359" s="149"/>
      <c r="M359" s="130"/>
      <c r="N359" s="130"/>
      <c r="O359" s="130"/>
      <c r="P359" s="130"/>
      <c r="Q359" s="130"/>
      <c r="R359" s="149"/>
      <c r="S359" s="130">
        <f>C359+D359+E359+F359+G359+H359+I359</f>
        <v>87</v>
      </c>
    </row>
    <row r="360" spans="1:19" ht="12.75">
      <c r="A360" s="168"/>
      <c r="B360" s="132" t="s">
        <v>80</v>
      </c>
      <c r="C360" s="130">
        <f aca="true" t="shared" si="133" ref="C360:I360">C358-C359</f>
        <v>4</v>
      </c>
      <c r="D360" s="149">
        <f t="shared" si="133"/>
        <v>22</v>
      </c>
      <c r="E360" s="130">
        <f t="shared" si="133"/>
        <v>8</v>
      </c>
      <c r="F360" s="130">
        <f t="shared" si="133"/>
        <v>-5</v>
      </c>
      <c r="G360" s="130">
        <f t="shared" si="133"/>
        <v>9</v>
      </c>
      <c r="H360" s="130">
        <f t="shared" si="133"/>
        <v>0</v>
      </c>
      <c r="I360" s="130">
        <f t="shared" si="133"/>
        <v>0</v>
      </c>
      <c r="J360" s="160"/>
      <c r="K360" s="130"/>
      <c r="L360" s="149"/>
      <c r="M360" s="130"/>
      <c r="N360" s="130"/>
      <c r="O360" s="130"/>
      <c r="P360" s="130"/>
      <c r="Q360" s="130"/>
      <c r="R360" s="149"/>
      <c r="S360" s="130">
        <f>S358-S359</f>
        <v>38</v>
      </c>
    </row>
    <row r="361" spans="1:19" ht="13.5" thickBot="1">
      <c r="A361" s="166"/>
      <c r="B361" s="134" t="s">
        <v>10</v>
      </c>
      <c r="C361" s="137">
        <f aca="true" t="shared" si="134" ref="C361:I361">C360/C359</f>
        <v>0.26666666666666666</v>
      </c>
      <c r="D361" s="163">
        <f t="shared" si="134"/>
        <v>0.9166666666666666</v>
      </c>
      <c r="E361" s="137">
        <f t="shared" si="134"/>
        <v>1.1428571428571428</v>
      </c>
      <c r="F361" s="163">
        <f t="shared" si="134"/>
        <v>-0.3125</v>
      </c>
      <c r="G361" s="167">
        <f>G360/G359</f>
        <v>1.125</v>
      </c>
      <c r="H361" s="167">
        <f>H360/H359</f>
        <v>0</v>
      </c>
      <c r="I361" s="137">
        <f t="shared" si="134"/>
        <v>0</v>
      </c>
      <c r="J361" s="163"/>
      <c r="K361" s="137"/>
      <c r="L361" s="163"/>
      <c r="M361" s="137"/>
      <c r="N361" s="137"/>
      <c r="O361" s="137"/>
      <c r="P361" s="137"/>
      <c r="Q361" s="137"/>
      <c r="R361" s="163"/>
      <c r="S361" s="137">
        <f>S360/S359</f>
        <v>0.4367816091954023</v>
      </c>
    </row>
    <row r="362" spans="1:19" ht="12.75">
      <c r="A362" s="168"/>
      <c r="B362" s="127">
        <v>2010</v>
      </c>
      <c r="C362" s="130">
        <v>26</v>
      </c>
      <c r="D362" s="149">
        <v>24</v>
      </c>
      <c r="E362" s="130">
        <v>7</v>
      </c>
      <c r="F362" s="149">
        <v>14</v>
      </c>
      <c r="G362" s="130">
        <v>9</v>
      </c>
      <c r="H362" s="130">
        <v>2</v>
      </c>
      <c r="I362" s="130">
        <v>18</v>
      </c>
      <c r="J362" s="149"/>
      <c r="K362" s="130"/>
      <c r="L362" s="149"/>
      <c r="M362" s="130"/>
      <c r="N362" s="130"/>
      <c r="O362" s="130"/>
      <c r="P362" s="130"/>
      <c r="Q362" s="130"/>
      <c r="R362" s="149"/>
      <c r="S362" s="130">
        <f>C362+D362+E362+F362+G362+H362+I362</f>
        <v>100</v>
      </c>
    </row>
    <row r="363" spans="1:19" ht="12.75">
      <c r="A363" s="165" t="s">
        <v>86</v>
      </c>
      <c r="B363" s="127">
        <v>2009</v>
      </c>
      <c r="C363" s="130">
        <v>11</v>
      </c>
      <c r="D363" s="149">
        <v>35</v>
      </c>
      <c r="E363" s="130">
        <v>4</v>
      </c>
      <c r="F363" s="149">
        <v>16</v>
      </c>
      <c r="G363" s="130">
        <v>10</v>
      </c>
      <c r="H363" s="130">
        <v>5</v>
      </c>
      <c r="I363" s="130">
        <v>19</v>
      </c>
      <c r="J363" s="149"/>
      <c r="K363" s="130"/>
      <c r="L363" s="149"/>
      <c r="M363" s="130"/>
      <c r="N363" s="130"/>
      <c r="O363" s="130"/>
      <c r="P363" s="130"/>
      <c r="Q363" s="130"/>
      <c r="R363" s="149"/>
      <c r="S363" s="130">
        <f>C363+D363+E363+F363+G363+H363+I363</f>
        <v>100</v>
      </c>
    </row>
    <row r="364" spans="1:19" ht="12.75">
      <c r="A364" s="165" t="s">
        <v>87</v>
      </c>
      <c r="B364" s="132" t="s">
        <v>80</v>
      </c>
      <c r="C364" s="130">
        <f aca="true" t="shared" si="135" ref="C364:I364">C362-C363</f>
        <v>15</v>
      </c>
      <c r="D364" s="149">
        <f t="shared" si="135"/>
        <v>-11</v>
      </c>
      <c r="E364" s="130">
        <f t="shared" si="135"/>
        <v>3</v>
      </c>
      <c r="F364" s="149">
        <f t="shared" si="135"/>
        <v>-2</v>
      </c>
      <c r="G364" s="130">
        <f t="shared" si="135"/>
        <v>-1</v>
      </c>
      <c r="H364" s="130">
        <f t="shared" si="135"/>
        <v>-3</v>
      </c>
      <c r="I364" s="130">
        <f t="shared" si="135"/>
        <v>-1</v>
      </c>
      <c r="J364" s="149"/>
      <c r="K364" s="130"/>
      <c r="L364" s="149"/>
      <c r="M364" s="130"/>
      <c r="N364" s="130"/>
      <c r="O364" s="130"/>
      <c r="P364" s="130"/>
      <c r="Q364" s="130"/>
      <c r="R364" s="149"/>
      <c r="S364" s="130">
        <f>S362-S363</f>
        <v>0</v>
      </c>
    </row>
    <row r="365" spans="1:22" ht="13.5" thickBot="1">
      <c r="A365" s="166"/>
      <c r="B365" s="134" t="s">
        <v>10</v>
      </c>
      <c r="C365" s="137">
        <f aca="true" t="shared" si="136" ref="C365:I365">C364/C363</f>
        <v>1.3636363636363635</v>
      </c>
      <c r="D365" s="163">
        <f t="shared" si="136"/>
        <v>-0.3142857142857143</v>
      </c>
      <c r="E365" s="167">
        <f t="shared" si="136"/>
        <v>0.75</v>
      </c>
      <c r="F365" s="167">
        <f t="shared" si="136"/>
        <v>-0.125</v>
      </c>
      <c r="G365" s="167">
        <f t="shared" si="136"/>
        <v>-0.1</v>
      </c>
      <c r="H365" s="163">
        <f t="shared" si="136"/>
        <v>-0.6</v>
      </c>
      <c r="I365" s="167">
        <f t="shared" si="136"/>
        <v>-0.05263157894736842</v>
      </c>
      <c r="J365" s="163"/>
      <c r="K365" s="137"/>
      <c r="L365" s="163"/>
      <c r="M365" s="137"/>
      <c r="N365" s="137"/>
      <c r="O365" s="137"/>
      <c r="P365" s="137"/>
      <c r="Q365" s="137"/>
      <c r="R365" s="163"/>
      <c r="S365" s="137">
        <f>S364/S363</f>
        <v>0</v>
      </c>
      <c r="T365" s="193"/>
      <c r="U365" s="193"/>
      <c r="V365" s="193"/>
    </row>
    <row r="366" spans="1:19" ht="12.75">
      <c r="A366" s="168"/>
      <c r="B366" s="127">
        <v>2010</v>
      </c>
      <c r="C366" s="130">
        <v>141</v>
      </c>
      <c r="D366" s="149">
        <v>210</v>
      </c>
      <c r="E366" s="130">
        <v>87</v>
      </c>
      <c r="F366" s="149">
        <v>107</v>
      </c>
      <c r="G366" s="130">
        <v>75</v>
      </c>
      <c r="H366" s="130">
        <v>41</v>
      </c>
      <c r="I366" s="130">
        <v>202</v>
      </c>
      <c r="J366" s="149"/>
      <c r="K366" s="130"/>
      <c r="L366" s="149"/>
      <c r="M366" s="130"/>
      <c r="N366" s="130"/>
      <c r="O366" s="130"/>
      <c r="P366" s="130"/>
      <c r="Q366" s="130"/>
      <c r="R366" s="149"/>
      <c r="S366" s="130">
        <f>C366+D366+E366+F366+G366+H366+I366</f>
        <v>863</v>
      </c>
    </row>
    <row r="367" spans="1:19" ht="12.75">
      <c r="A367" s="171" t="s">
        <v>88</v>
      </c>
      <c r="B367" s="127">
        <v>2009</v>
      </c>
      <c r="C367" s="130">
        <v>118</v>
      </c>
      <c r="D367" s="149">
        <v>186</v>
      </c>
      <c r="E367" s="130">
        <v>83</v>
      </c>
      <c r="F367" s="149">
        <v>68</v>
      </c>
      <c r="G367" s="130">
        <v>90</v>
      </c>
      <c r="H367" s="130">
        <v>41</v>
      </c>
      <c r="I367" s="130">
        <v>282</v>
      </c>
      <c r="J367" s="149"/>
      <c r="K367" s="130"/>
      <c r="L367" s="149"/>
      <c r="M367" s="130"/>
      <c r="N367" s="130"/>
      <c r="O367" s="130"/>
      <c r="P367" s="130"/>
      <c r="Q367" s="130"/>
      <c r="R367" s="149"/>
      <c r="S367" s="130">
        <f>C367+D367+E367+F367+G367+H367+I367</f>
        <v>868</v>
      </c>
    </row>
    <row r="368" spans="1:19" ht="12.75">
      <c r="A368" s="168"/>
      <c r="B368" s="132" t="s">
        <v>80</v>
      </c>
      <c r="C368" s="130">
        <f aca="true" t="shared" si="137" ref="C368:I368">C366-C367</f>
        <v>23</v>
      </c>
      <c r="D368" s="149">
        <f t="shared" si="137"/>
        <v>24</v>
      </c>
      <c r="E368" s="130">
        <f t="shared" si="137"/>
        <v>4</v>
      </c>
      <c r="F368" s="149">
        <f t="shared" si="137"/>
        <v>39</v>
      </c>
      <c r="G368" s="130">
        <f t="shared" si="137"/>
        <v>-15</v>
      </c>
      <c r="H368" s="130">
        <f t="shared" si="137"/>
        <v>0</v>
      </c>
      <c r="I368" s="130">
        <f t="shared" si="137"/>
        <v>-80</v>
      </c>
      <c r="J368" s="149"/>
      <c r="K368" s="130"/>
      <c r="L368" s="149"/>
      <c r="M368" s="130"/>
      <c r="N368" s="130"/>
      <c r="O368" s="130"/>
      <c r="P368" s="130"/>
      <c r="Q368" s="130"/>
      <c r="R368" s="149"/>
      <c r="S368" s="130">
        <f>S366-S367</f>
        <v>-5</v>
      </c>
    </row>
    <row r="369" spans="1:20" ht="13.5" thickBot="1">
      <c r="A369" s="166"/>
      <c r="B369" s="134" t="s">
        <v>10</v>
      </c>
      <c r="C369" s="137">
        <f aca="true" t="shared" si="138" ref="C369:I369">C368/C367</f>
        <v>0.19491525423728814</v>
      </c>
      <c r="D369" s="163">
        <f t="shared" si="138"/>
        <v>0.12903225806451613</v>
      </c>
      <c r="E369" s="137">
        <f t="shared" si="138"/>
        <v>0.04819277108433735</v>
      </c>
      <c r="F369" s="163">
        <f t="shared" si="138"/>
        <v>0.5735294117647058</v>
      </c>
      <c r="G369" s="137">
        <f t="shared" si="138"/>
        <v>-0.16666666666666666</v>
      </c>
      <c r="H369" s="137">
        <f t="shared" si="138"/>
        <v>0</v>
      </c>
      <c r="I369" s="137">
        <f t="shared" si="138"/>
        <v>-0.28368794326241137</v>
      </c>
      <c r="J369" s="163"/>
      <c r="K369" s="137"/>
      <c r="L369" s="163"/>
      <c r="M369" s="137"/>
      <c r="N369" s="137"/>
      <c r="O369" s="137"/>
      <c r="P369" s="137"/>
      <c r="Q369" s="137"/>
      <c r="R369" s="163"/>
      <c r="S369" s="137">
        <f>S368/S367</f>
        <v>-0.00576036866359447</v>
      </c>
      <c r="T369" s="193"/>
    </row>
    <row r="370" spans="1:19" ht="12.75">
      <c r="A370" s="168"/>
      <c r="B370" s="127">
        <v>2010</v>
      </c>
      <c r="C370" s="130">
        <v>149</v>
      </c>
      <c r="D370" s="149">
        <v>239</v>
      </c>
      <c r="E370" s="130">
        <v>67</v>
      </c>
      <c r="F370" s="149">
        <v>164</v>
      </c>
      <c r="G370" s="130">
        <v>66</v>
      </c>
      <c r="H370" s="130">
        <v>56</v>
      </c>
      <c r="I370" s="130">
        <v>107</v>
      </c>
      <c r="J370" s="149"/>
      <c r="K370" s="130"/>
      <c r="L370" s="149"/>
      <c r="M370" s="130"/>
      <c r="N370" s="130"/>
      <c r="O370" s="130"/>
      <c r="P370" s="130"/>
      <c r="Q370" s="130"/>
      <c r="R370" s="149"/>
      <c r="S370" s="130">
        <f>C370+D370+E370+F370+G370+H370+I370</f>
        <v>848</v>
      </c>
    </row>
    <row r="371" spans="1:19" ht="12.75">
      <c r="A371" s="165" t="s">
        <v>89</v>
      </c>
      <c r="B371" s="127">
        <v>2009</v>
      </c>
      <c r="C371" s="130">
        <v>140</v>
      </c>
      <c r="D371" s="149">
        <v>204</v>
      </c>
      <c r="E371" s="130">
        <v>91</v>
      </c>
      <c r="F371" s="149">
        <v>118</v>
      </c>
      <c r="G371" s="130">
        <v>74</v>
      </c>
      <c r="H371" s="130">
        <v>73</v>
      </c>
      <c r="I371" s="130">
        <v>192</v>
      </c>
      <c r="J371" s="149"/>
      <c r="K371" s="130"/>
      <c r="L371" s="149"/>
      <c r="M371" s="130"/>
      <c r="N371" s="130"/>
      <c r="O371" s="130"/>
      <c r="P371" s="130"/>
      <c r="Q371" s="130"/>
      <c r="R371" s="149"/>
      <c r="S371" s="130">
        <f>C371+D371+E371+F371+G371+H371+I371</f>
        <v>892</v>
      </c>
    </row>
    <row r="372" spans="1:19" ht="12.75">
      <c r="A372" s="165" t="s">
        <v>90</v>
      </c>
      <c r="B372" s="132" t="s">
        <v>80</v>
      </c>
      <c r="C372" s="130">
        <f aca="true" t="shared" si="139" ref="C372:I372">C370-C371</f>
        <v>9</v>
      </c>
      <c r="D372" s="149">
        <f t="shared" si="139"/>
        <v>35</v>
      </c>
      <c r="E372" s="130">
        <f t="shared" si="139"/>
        <v>-24</v>
      </c>
      <c r="F372" s="149">
        <f t="shared" si="139"/>
        <v>46</v>
      </c>
      <c r="G372" s="130">
        <f t="shared" si="139"/>
        <v>-8</v>
      </c>
      <c r="H372" s="130">
        <f t="shared" si="139"/>
        <v>-17</v>
      </c>
      <c r="I372" s="130">
        <f t="shared" si="139"/>
        <v>-85</v>
      </c>
      <c r="J372" s="149"/>
      <c r="K372" s="130"/>
      <c r="L372" s="149"/>
      <c r="M372" s="130"/>
      <c r="N372" s="130"/>
      <c r="O372" s="130"/>
      <c r="P372" s="130"/>
      <c r="Q372" s="130"/>
      <c r="R372" s="149"/>
      <c r="S372" s="130">
        <f>S370-S371</f>
        <v>-44</v>
      </c>
    </row>
    <row r="373" spans="1:20" ht="13.5" thickBot="1">
      <c r="A373" s="166"/>
      <c r="B373" s="134" t="s">
        <v>10</v>
      </c>
      <c r="C373" s="137">
        <f aca="true" t="shared" si="140" ref="C373:I373">C372/C371</f>
        <v>0.06428571428571428</v>
      </c>
      <c r="D373" s="163">
        <f t="shared" si="140"/>
        <v>0.1715686274509804</v>
      </c>
      <c r="E373" s="137">
        <f t="shared" si="140"/>
        <v>-0.26373626373626374</v>
      </c>
      <c r="F373" s="163">
        <f t="shared" si="140"/>
        <v>0.3898305084745763</v>
      </c>
      <c r="G373" s="137">
        <f t="shared" si="140"/>
        <v>-0.10810810810810811</v>
      </c>
      <c r="H373" s="137">
        <f t="shared" si="140"/>
        <v>-0.2328767123287671</v>
      </c>
      <c r="I373" s="137">
        <f t="shared" si="140"/>
        <v>-0.4427083333333333</v>
      </c>
      <c r="J373" s="163"/>
      <c r="K373" s="137"/>
      <c r="L373" s="163"/>
      <c r="M373" s="137"/>
      <c r="N373" s="137"/>
      <c r="O373" s="137"/>
      <c r="P373" s="137"/>
      <c r="Q373" s="137"/>
      <c r="R373" s="163"/>
      <c r="S373" s="137">
        <f>S372/S371</f>
        <v>-0.04932735426008968</v>
      </c>
      <c r="T373" s="193"/>
    </row>
    <row r="374" spans="1:19" ht="12.75">
      <c r="A374" s="168"/>
      <c r="B374" s="127">
        <v>2010</v>
      </c>
      <c r="C374" s="130">
        <v>22</v>
      </c>
      <c r="D374" s="149">
        <v>32</v>
      </c>
      <c r="E374" s="130">
        <v>3</v>
      </c>
      <c r="F374" s="149">
        <v>16</v>
      </c>
      <c r="G374" s="130">
        <v>13</v>
      </c>
      <c r="H374" s="130">
        <v>9</v>
      </c>
      <c r="I374" s="130">
        <v>16</v>
      </c>
      <c r="J374" s="149"/>
      <c r="K374" s="130"/>
      <c r="L374" s="149"/>
      <c r="M374" s="130"/>
      <c r="N374" s="130"/>
      <c r="O374" s="130"/>
      <c r="P374" s="130"/>
      <c r="Q374" s="130"/>
      <c r="R374" s="149"/>
      <c r="S374" s="130">
        <f>C374+D374+E374+F374+G374+H374+I374</f>
        <v>111</v>
      </c>
    </row>
    <row r="375" spans="1:19" ht="12.75">
      <c r="A375" s="165" t="s">
        <v>91</v>
      </c>
      <c r="B375" s="127">
        <v>2009</v>
      </c>
      <c r="C375" s="130">
        <v>29</v>
      </c>
      <c r="D375" s="149">
        <v>17</v>
      </c>
      <c r="E375" s="130">
        <v>2</v>
      </c>
      <c r="F375" s="149">
        <v>22</v>
      </c>
      <c r="G375" s="130">
        <v>17</v>
      </c>
      <c r="H375" s="130">
        <v>1</v>
      </c>
      <c r="I375" s="130">
        <v>20</v>
      </c>
      <c r="J375" s="149"/>
      <c r="K375" s="130"/>
      <c r="L375" s="149"/>
      <c r="M375" s="130"/>
      <c r="N375" s="130"/>
      <c r="O375" s="130"/>
      <c r="P375" s="130"/>
      <c r="Q375" s="130"/>
      <c r="R375" s="149"/>
      <c r="S375" s="130">
        <f>C375+D375+E375+F375+G375+H375+I375</f>
        <v>108</v>
      </c>
    </row>
    <row r="376" spans="1:19" ht="12.75">
      <c r="A376" s="165" t="s">
        <v>92</v>
      </c>
      <c r="B376" s="132" t="s">
        <v>80</v>
      </c>
      <c r="C376" s="130">
        <f aca="true" t="shared" si="141" ref="C376:I376">C374-C375</f>
        <v>-7</v>
      </c>
      <c r="D376" s="149">
        <f t="shared" si="141"/>
        <v>15</v>
      </c>
      <c r="E376" s="130">
        <f t="shared" si="141"/>
        <v>1</v>
      </c>
      <c r="F376" s="149">
        <f t="shared" si="141"/>
        <v>-6</v>
      </c>
      <c r="G376" s="130">
        <f t="shared" si="141"/>
        <v>-4</v>
      </c>
      <c r="H376" s="130">
        <f t="shared" si="141"/>
        <v>8</v>
      </c>
      <c r="I376" s="130">
        <f t="shared" si="141"/>
        <v>-4</v>
      </c>
      <c r="J376" s="149"/>
      <c r="K376" s="130"/>
      <c r="L376" s="149"/>
      <c r="M376" s="130"/>
      <c r="N376" s="130"/>
      <c r="O376" s="130"/>
      <c r="P376" s="130"/>
      <c r="Q376" s="130"/>
      <c r="R376" s="149"/>
      <c r="S376" s="130">
        <f>S374-S375</f>
        <v>3</v>
      </c>
    </row>
    <row r="377" spans="1:20" ht="13.5" thickBot="1">
      <c r="A377" s="166"/>
      <c r="B377" s="134" t="s">
        <v>10</v>
      </c>
      <c r="C377" s="137">
        <f aca="true" t="shared" si="142" ref="C377:I377">C376/C375</f>
        <v>-0.2413793103448276</v>
      </c>
      <c r="D377" s="137">
        <f t="shared" si="142"/>
        <v>0.8823529411764706</v>
      </c>
      <c r="E377" s="137">
        <f t="shared" si="142"/>
        <v>0.5</v>
      </c>
      <c r="F377" s="163">
        <f t="shared" si="142"/>
        <v>-0.2727272727272727</v>
      </c>
      <c r="G377" s="137">
        <f t="shared" si="142"/>
        <v>-0.23529411764705882</v>
      </c>
      <c r="H377" s="137">
        <f t="shared" si="142"/>
        <v>8</v>
      </c>
      <c r="I377" s="137">
        <f t="shared" si="142"/>
        <v>-0.2</v>
      </c>
      <c r="J377" s="163"/>
      <c r="K377" s="137"/>
      <c r="L377" s="163"/>
      <c r="M377" s="137"/>
      <c r="N377" s="137"/>
      <c r="O377" s="137"/>
      <c r="P377" s="137"/>
      <c r="Q377" s="137"/>
      <c r="R377" s="163"/>
      <c r="S377" s="137">
        <f>S376/S375</f>
        <v>0.027777777777777776</v>
      </c>
      <c r="T377" s="193"/>
    </row>
    <row r="378" spans="1:20" ht="12.75">
      <c r="A378" s="186"/>
      <c r="B378" s="187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93"/>
    </row>
    <row r="379" spans="1:19" ht="13.5" thickBot="1">
      <c r="A379" s="174" t="s">
        <v>188</v>
      </c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</row>
    <row r="380" spans="1:19" ht="13.5" thickBot="1">
      <c r="A380" s="150"/>
      <c r="B380" s="151"/>
      <c r="C380" s="152" t="s">
        <v>189</v>
      </c>
      <c r="D380" s="152" t="s">
        <v>190</v>
      </c>
      <c r="E380" s="152" t="s">
        <v>191</v>
      </c>
      <c r="F380" s="153" t="s">
        <v>192</v>
      </c>
      <c r="G380" s="152" t="s">
        <v>31</v>
      </c>
      <c r="H380" s="152" t="s">
        <v>193</v>
      </c>
      <c r="I380" s="152" t="s">
        <v>194</v>
      </c>
      <c r="J380" s="158"/>
      <c r="K380" s="157"/>
      <c r="L380" s="158"/>
      <c r="M380" s="157"/>
      <c r="N380" s="157"/>
      <c r="O380" s="157"/>
      <c r="P380" s="157"/>
      <c r="Q380" s="157"/>
      <c r="R380" s="158"/>
      <c r="S380" s="157" t="s">
        <v>79</v>
      </c>
    </row>
    <row r="381" spans="1:19" ht="12.75">
      <c r="A381" s="159"/>
      <c r="B381" s="127">
        <v>2010</v>
      </c>
      <c r="C381" s="130">
        <f aca="true" t="shared" si="143" ref="C381:I382">C385+C389+C393+C397+C401+C405+C409</f>
        <v>237</v>
      </c>
      <c r="D381" s="130">
        <f t="shared" si="143"/>
        <v>92</v>
      </c>
      <c r="E381" s="130">
        <f t="shared" si="143"/>
        <v>239</v>
      </c>
      <c r="F381" s="160">
        <f t="shared" si="143"/>
        <v>69</v>
      </c>
      <c r="G381" s="130">
        <f t="shared" si="143"/>
        <v>377</v>
      </c>
      <c r="H381" s="130">
        <f t="shared" si="143"/>
        <v>110</v>
      </c>
      <c r="I381" s="130">
        <f t="shared" si="143"/>
        <v>83</v>
      </c>
      <c r="J381" s="160"/>
      <c r="K381" s="130"/>
      <c r="L381" s="130"/>
      <c r="M381" s="130"/>
      <c r="N381" s="130"/>
      <c r="O381" s="130"/>
      <c r="P381" s="130"/>
      <c r="Q381" s="130"/>
      <c r="R381" s="160"/>
      <c r="S381" s="130">
        <f>S385+S389+S393+S397+S401+S405+S409</f>
        <v>1207</v>
      </c>
    </row>
    <row r="382" spans="1:19" ht="12.75">
      <c r="A382" s="178" t="s">
        <v>1</v>
      </c>
      <c r="B382" s="127">
        <v>2009</v>
      </c>
      <c r="C382" s="130">
        <f t="shared" si="143"/>
        <v>206</v>
      </c>
      <c r="D382" s="130">
        <f t="shared" si="143"/>
        <v>102</v>
      </c>
      <c r="E382" s="130">
        <f t="shared" si="143"/>
        <v>318</v>
      </c>
      <c r="F382" s="160">
        <f t="shared" si="143"/>
        <v>78</v>
      </c>
      <c r="G382" s="130">
        <f t="shared" si="143"/>
        <v>284</v>
      </c>
      <c r="H382" s="130">
        <f t="shared" si="143"/>
        <v>79</v>
      </c>
      <c r="I382" s="130">
        <f t="shared" si="143"/>
        <v>83</v>
      </c>
      <c r="J382" s="160"/>
      <c r="K382" s="130"/>
      <c r="L382" s="130"/>
      <c r="M382" s="130"/>
      <c r="N382" s="130"/>
      <c r="O382" s="130"/>
      <c r="P382" s="130"/>
      <c r="Q382" s="130"/>
      <c r="R382" s="160"/>
      <c r="S382" s="130">
        <f>S386+S390+S394+S398+S402+S406+S410</f>
        <v>1150</v>
      </c>
    </row>
    <row r="383" spans="1:19" ht="12.75">
      <c r="A383" s="159"/>
      <c r="B383" s="132" t="s">
        <v>80</v>
      </c>
      <c r="C383" s="130">
        <f aca="true" t="shared" si="144" ref="C383:I383">C381-C382</f>
        <v>31</v>
      </c>
      <c r="D383" s="130">
        <f t="shared" si="144"/>
        <v>-10</v>
      </c>
      <c r="E383" s="130">
        <f t="shared" si="144"/>
        <v>-79</v>
      </c>
      <c r="F383" s="149">
        <f t="shared" si="144"/>
        <v>-9</v>
      </c>
      <c r="G383" s="130">
        <f t="shared" si="144"/>
        <v>93</v>
      </c>
      <c r="H383" s="130">
        <f t="shared" si="144"/>
        <v>31</v>
      </c>
      <c r="I383" s="130">
        <f t="shared" si="144"/>
        <v>0</v>
      </c>
      <c r="J383" s="149"/>
      <c r="K383" s="130"/>
      <c r="L383" s="149"/>
      <c r="M383" s="130"/>
      <c r="N383" s="130"/>
      <c r="O383" s="130"/>
      <c r="P383" s="130"/>
      <c r="Q383" s="130"/>
      <c r="R383" s="149"/>
      <c r="S383" s="130">
        <f>S381-S382</f>
        <v>57</v>
      </c>
    </row>
    <row r="384" spans="1:21" ht="13.5" thickBot="1">
      <c r="A384" s="162"/>
      <c r="B384" s="134" t="s">
        <v>10</v>
      </c>
      <c r="C384" s="137">
        <f aca="true" t="shared" si="145" ref="C384:I384">C383/C382</f>
        <v>0.15048543689320387</v>
      </c>
      <c r="D384" s="137">
        <f t="shared" si="145"/>
        <v>-0.09803921568627451</v>
      </c>
      <c r="E384" s="137">
        <f t="shared" si="145"/>
        <v>-0.24842767295597484</v>
      </c>
      <c r="F384" s="163">
        <f t="shared" si="145"/>
        <v>-0.11538461538461539</v>
      </c>
      <c r="G384" s="137">
        <f t="shared" si="145"/>
        <v>0.3274647887323944</v>
      </c>
      <c r="H384" s="137">
        <f t="shared" si="145"/>
        <v>0.3924050632911392</v>
      </c>
      <c r="I384" s="137">
        <f t="shared" si="145"/>
        <v>0</v>
      </c>
      <c r="J384" s="163"/>
      <c r="K384" s="137"/>
      <c r="L384" s="163"/>
      <c r="M384" s="137"/>
      <c r="N384" s="137"/>
      <c r="O384" s="137"/>
      <c r="P384" s="137"/>
      <c r="Q384" s="137"/>
      <c r="R384" s="163"/>
      <c r="S384" s="137">
        <f>S383/S382</f>
        <v>0.049565217391304345</v>
      </c>
      <c r="T384" s="193"/>
      <c r="U384" s="193"/>
    </row>
    <row r="385" spans="1:19" ht="12.75">
      <c r="A385" s="159"/>
      <c r="B385" s="127">
        <v>2010</v>
      </c>
      <c r="C385" s="130">
        <v>0</v>
      </c>
      <c r="D385" s="130">
        <v>0</v>
      </c>
      <c r="E385" s="130">
        <v>0</v>
      </c>
      <c r="F385" s="149">
        <v>0</v>
      </c>
      <c r="G385" s="130">
        <v>0</v>
      </c>
      <c r="H385" s="130">
        <v>0</v>
      </c>
      <c r="I385" s="130">
        <v>0</v>
      </c>
      <c r="J385" s="149"/>
      <c r="K385" s="130"/>
      <c r="L385" s="149"/>
      <c r="M385" s="130"/>
      <c r="N385" s="130"/>
      <c r="O385" s="130"/>
      <c r="P385" s="130"/>
      <c r="Q385" s="130"/>
      <c r="R385" s="149"/>
      <c r="S385" s="130">
        <f>C385+D385+E385+F385+G385+H385+I385</f>
        <v>0</v>
      </c>
    </row>
    <row r="386" spans="1:19" ht="12.75">
      <c r="A386" s="165" t="s">
        <v>81</v>
      </c>
      <c r="B386" s="127">
        <v>2009</v>
      </c>
      <c r="C386" s="130">
        <v>1</v>
      </c>
      <c r="D386" s="130">
        <v>0</v>
      </c>
      <c r="E386" s="130">
        <v>0</v>
      </c>
      <c r="F386" s="149">
        <v>0</v>
      </c>
      <c r="G386" s="130">
        <v>2</v>
      </c>
      <c r="H386" s="130">
        <v>0</v>
      </c>
      <c r="I386" s="130">
        <v>0</v>
      </c>
      <c r="J386" s="149"/>
      <c r="K386" s="130"/>
      <c r="L386" s="149"/>
      <c r="M386" s="130"/>
      <c r="N386" s="130"/>
      <c r="O386" s="130"/>
      <c r="P386" s="130"/>
      <c r="Q386" s="130"/>
      <c r="R386" s="149"/>
      <c r="S386" s="130">
        <f>C386+D386+E386+F386+G386+H386+I386</f>
        <v>3</v>
      </c>
    </row>
    <row r="387" spans="1:19" ht="12.75">
      <c r="A387" s="165" t="s">
        <v>82</v>
      </c>
      <c r="B387" s="132" t="s">
        <v>80</v>
      </c>
      <c r="C387" s="130">
        <f aca="true" t="shared" si="146" ref="C387:I387">C385-C386</f>
        <v>-1</v>
      </c>
      <c r="D387" s="130">
        <f t="shared" si="146"/>
        <v>0</v>
      </c>
      <c r="E387" s="130">
        <f t="shared" si="146"/>
        <v>0</v>
      </c>
      <c r="F387" s="149">
        <f t="shared" si="146"/>
        <v>0</v>
      </c>
      <c r="G387" s="130">
        <f t="shared" si="146"/>
        <v>-2</v>
      </c>
      <c r="H387" s="130">
        <f t="shared" si="146"/>
        <v>0</v>
      </c>
      <c r="I387" s="130">
        <f t="shared" si="146"/>
        <v>0</v>
      </c>
      <c r="J387" s="149"/>
      <c r="K387" s="130"/>
      <c r="L387" s="149"/>
      <c r="M387" s="130"/>
      <c r="N387" s="130"/>
      <c r="O387" s="130"/>
      <c r="P387" s="130"/>
      <c r="Q387" s="130"/>
      <c r="R387" s="149"/>
      <c r="S387" s="130">
        <f>S385-S386</f>
        <v>-3</v>
      </c>
    </row>
    <row r="388" spans="1:20" ht="13.5" thickBot="1">
      <c r="A388" s="166"/>
      <c r="B388" s="134" t="s">
        <v>10</v>
      </c>
      <c r="C388" s="137">
        <f>C387/C386</f>
        <v>-1</v>
      </c>
      <c r="D388" s="137">
        <v>0</v>
      </c>
      <c r="E388" s="137">
        <v>0</v>
      </c>
      <c r="F388" s="137">
        <v>0</v>
      </c>
      <c r="G388" s="137">
        <f>G387/G386</f>
        <v>-1</v>
      </c>
      <c r="H388" s="137">
        <v>0</v>
      </c>
      <c r="I388" s="137">
        <v>0</v>
      </c>
      <c r="J388" s="163"/>
      <c r="K388" s="137"/>
      <c r="L388" s="163"/>
      <c r="M388" s="137"/>
      <c r="N388" s="137"/>
      <c r="O388" s="137"/>
      <c r="P388" s="137"/>
      <c r="Q388" s="137"/>
      <c r="R388" s="163"/>
      <c r="S388" s="137">
        <f>S387/S386</f>
        <v>-1</v>
      </c>
      <c r="T388" s="193"/>
    </row>
    <row r="389" spans="1:19" ht="12.75">
      <c r="A389" s="168"/>
      <c r="B389" s="127">
        <v>2010</v>
      </c>
      <c r="C389" s="130">
        <v>0</v>
      </c>
      <c r="D389" s="130">
        <v>0</v>
      </c>
      <c r="E389" s="130">
        <v>0</v>
      </c>
      <c r="F389" s="149">
        <v>0</v>
      </c>
      <c r="G389" s="130">
        <v>0</v>
      </c>
      <c r="H389" s="130">
        <v>0</v>
      </c>
      <c r="I389" s="130">
        <v>0</v>
      </c>
      <c r="J389" s="149"/>
      <c r="K389" s="130"/>
      <c r="L389" s="149"/>
      <c r="M389" s="130"/>
      <c r="N389" s="130"/>
      <c r="O389" s="130"/>
      <c r="P389" s="130"/>
      <c r="Q389" s="130"/>
      <c r="R389" s="149"/>
      <c r="S389" s="130">
        <f>C389+D389+E389+F389+G389+H389+I389</f>
        <v>0</v>
      </c>
    </row>
    <row r="390" spans="1:19" ht="12.75">
      <c r="A390" s="165" t="s">
        <v>83</v>
      </c>
      <c r="B390" s="127">
        <v>2009</v>
      </c>
      <c r="C390" s="130">
        <v>0</v>
      </c>
      <c r="D390" s="130">
        <v>0</v>
      </c>
      <c r="E390" s="130">
        <v>0</v>
      </c>
      <c r="F390" s="149">
        <v>0</v>
      </c>
      <c r="G390" s="130">
        <v>2</v>
      </c>
      <c r="H390" s="130">
        <v>0</v>
      </c>
      <c r="I390" s="130">
        <v>0</v>
      </c>
      <c r="J390" s="149"/>
      <c r="K390" s="130"/>
      <c r="L390" s="149"/>
      <c r="M390" s="130"/>
      <c r="N390" s="130"/>
      <c r="O390" s="130"/>
      <c r="P390" s="130"/>
      <c r="Q390" s="130"/>
      <c r="R390" s="149"/>
      <c r="S390" s="130">
        <f>C390+D390+E390+F390+G390+H390+I390</f>
        <v>2</v>
      </c>
    </row>
    <row r="391" spans="1:19" ht="12.75">
      <c r="A391" s="165" t="s">
        <v>84</v>
      </c>
      <c r="B391" s="132" t="s">
        <v>80</v>
      </c>
      <c r="C391" s="130">
        <f aca="true" t="shared" si="147" ref="C391:I391">C389-C390</f>
        <v>0</v>
      </c>
      <c r="D391" s="130">
        <f t="shared" si="147"/>
        <v>0</v>
      </c>
      <c r="E391" s="130">
        <f t="shared" si="147"/>
        <v>0</v>
      </c>
      <c r="F391" s="149">
        <f t="shared" si="147"/>
        <v>0</v>
      </c>
      <c r="G391" s="130">
        <f t="shared" si="147"/>
        <v>-2</v>
      </c>
      <c r="H391" s="130">
        <f t="shared" si="147"/>
        <v>0</v>
      </c>
      <c r="I391" s="130">
        <f t="shared" si="147"/>
        <v>0</v>
      </c>
      <c r="J391" s="149"/>
      <c r="K391" s="130"/>
      <c r="L391" s="149"/>
      <c r="M391" s="130"/>
      <c r="N391" s="130"/>
      <c r="O391" s="130"/>
      <c r="P391" s="130"/>
      <c r="Q391" s="130"/>
      <c r="R391" s="149"/>
      <c r="S391" s="130">
        <f>S389-S390</f>
        <v>-2</v>
      </c>
    </row>
    <row r="392" spans="1:21" ht="13.5" thickBot="1">
      <c r="A392" s="166"/>
      <c r="B392" s="134" t="s">
        <v>10</v>
      </c>
      <c r="C392" s="137">
        <v>0</v>
      </c>
      <c r="D392" s="137">
        <v>0</v>
      </c>
      <c r="E392" s="137">
        <v>0</v>
      </c>
      <c r="F392" s="137">
        <v>0</v>
      </c>
      <c r="G392" s="137">
        <f>G391/G390</f>
        <v>-1</v>
      </c>
      <c r="H392" s="137">
        <v>0</v>
      </c>
      <c r="I392" s="137">
        <v>0</v>
      </c>
      <c r="J392" s="163"/>
      <c r="K392" s="137"/>
      <c r="L392" s="163"/>
      <c r="M392" s="137"/>
      <c r="N392" s="137"/>
      <c r="O392" s="137"/>
      <c r="P392" s="137"/>
      <c r="Q392" s="137"/>
      <c r="R392" s="163"/>
      <c r="S392" s="137">
        <f>S391/S390</f>
        <v>-1</v>
      </c>
      <c r="T392" s="193"/>
      <c r="U392" s="193"/>
    </row>
    <row r="393" spans="1:19" ht="12.75">
      <c r="A393" s="168"/>
      <c r="B393" s="127">
        <v>2010</v>
      </c>
      <c r="C393" s="130">
        <v>15</v>
      </c>
      <c r="D393" s="130">
        <v>5</v>
      </c>
      <c r="E393" s="130">
        <v>15</v>
      </c>
      <c r="F393" s="149">
        <v>1</v>
      </c>
      <c r="G393" s="130">
        <v>13</v>
      </c>
      <c r="H393" s="130">
        <v>2</v>
      </c>
      <c r="I393" s="130">
        <v>1</v>
      </c>
      <c r="J393" s="149"/>
      <c r="K393" s="130"/>
      <c r="L393" s="149"/>
      <c r="M393" s="130"/>
      <c r="N393" s="130"/>
      <c r="O393" s="130"/>
      <c r="P393" s="130"/>
      <c r="Q393" s="130"/>
      <c r="R393" s="149"/>
      <c r="S393" s="130">
        <f>C393+D393+E393+F393+G393+H393+I393</f>
        <v>52</v>
      </c>
    </row>
    <row r="394" spans="1:19" ht="12.75">
      <c r="A394" s="165" t="s">
        <v>85</v>
      </c>
      <c r="B394" s="127">
        <v>2009</v>
      </c>
      <c r="C394" s="130">
        <v>9</v>
      </c>
      <c r="D394" s="130">
        <v>7</v>
      </c>
      <c r="E394" s="130">
        <v>9</v>
      </c>
      <c r="F394" s="149">
        <v>1</v>
      </c>
      <c r="G394" s="130">
        <v>13</v>
      </c>
      <c r="H394" s="130">
        <v>2</v>
      </c>
      <c r="I394" s="130">
        <v>3</v>
      </c>
      <c r="J394" s="149"/>
      <c r="K394" s="130"/>
      <c r="L394" s="149"/>
      <c r="M394" s="130"/>
      <c r="N394" s="130"/>
      <c r="O394" s="130"/>
      <c r="P394" s="130"/>
      <c r="Q394" s="130"/>
      <c r="R394" s="149"/>
      <c r="S394" s="130">
        <f>C394+D394+E394+F394+G394+H394+I394</f>
        <v>44</v>
      </c>
    </row>
    <row r="395" spans="1:19" ht="12.75">
      <c r="A395" s="168"/>
      <c r="B395" s="132" t="s">
        <v>80</v>
      </c>
      <c r="C395" s="130">
        <f aca="true" t="shared" si="148" ref="C395:I395">C393-C394</f>
        <v>6</v>
      </c>
      <c r="D395" s="130">
        <f t="shared" si="148"/>
        <v>-2</v>
      </c>
      <c r="E395" s="130">
        <f t="shared" si="148"/>
        <v>6</v>
      </c>
      <c r="F395" s="149">
        <f t="shared" si="148"/>
        <v>0</v>
      </c>
      <c r="G395" s="130">
        <f t="shared" si="148"/>
        <v>0</v>
      </c>
      <c r="H395" s="130">
        <f t="shared" si="148"/>
        <v>0</v>
      </c>
      <c r="I395" s="130">
        <f t="shared" si="148"/>
        <v>-2</v>
      </c>
      <c r="J395" s="149"/>
      <c r="K395" s="130"/>
      <c r="L395" s="149"/>
      <c r="M395" s="130"/>
      <c r="N395" s="130"/>
      <c r="O395" s="130"/>
      <c r="P395" s="130"/>
      <c r="Q395" s="130"/>
      <c r="R395" s="149"/>
      <c r="S395" s="130">
        <f>S393-S394</f>
        <v>8</v>
      </c>
    </row>
    <row r="396" spans="1:19" ht="13.5" thickBot="1">
      <c r="A396" s="166"/>
      <c r="B396" s="134" t="s">
        <v>10</v>
      </c>
      <c r="C396" s="137">
        <f aca="true" t="shared" si="149" ref="C396:I396">C395/C394</f>
        <v>0.6666666666666666</v>
      </c>
      <c r="D396" s="137">
        <f t="shared" si="149"/>
        <v>-0.2857142857142857</v>
      </c>
      <c r="E396" s="137">
        <f t="shared" si="149"/>
        <v>0.6666666666666666</v>
      </c>
      <c r="F396" s="137">
        <f t="shared" si="149"/>
        <v>0</v>
      </c>
      <c r="G396" s="137">
        <f t="shared" si="149"/>
        <v>0</v>
      </c>
      <c r="H396" s="137">
        <f t="shared" si="149"/>
        <v>0</v>
      </c>
      <c r="I396" s="137">
        <f t="shared" si="149"/>
        <v>-0.6666666666666666</v>
      </c>
      <c r="J396" s="163"/>
      <c r="K396" s="137"/>
      <c r="L396" s="163"/>
      <c r="M396" s="137"/>
      <c r="N396" s="137"/>
      <c r="O396" s="137"/>
      <c r="P396" s="137"/>
      <c r="Q396" s="137"/>
      <c r="R396" s="163"/>
      <c r="S396" s="137">
        <f>S395/S394</f>
        <v>0.18181818181818182</v>
      </c>
    </row>
    <row r="397" spans="1:19" ht="12.75">
      <c r="A397" s="168"/>
      <c r="B397" s="127">
        <v>2010</v>
      </c>
      <c r="C397" s="130">
        <v>8</v>
      </c>
      <c r="D397" s="196">
        <v>12</v>
      </c>
      <c r="E397" s="130">
        <v>5</v>
      </c>
      <c r="F397" s="149">
        <v>5</v>
      </c>
      <c r="G397" s="130">
        <v>12</v>
      </c>
      <c r="H397" s="130">
        <v>3</v>
      </c>
      <c r="I397" s="130">
        <v>4</v>
      </c>
      <c r="J397" s="149"/>
      <c r="K397" s="130"/>
      <c r="L397" s="149"/>
      <c r="M397" s="130"/>
      <c r="N397" s="130"/>
      <c r="O397" s="130"/>
      <c r="P397" s="130"/>
      <c r="Q397" s="130"/>
      <c r="R397" s="149"/>
      <c r="S397" s="130">
        <f>C397+D397+E397+F397+G397+H397+I397</f>
        <v>49</v>
      </c>
    </row>
    <row r="398" spans="1:20" ht="12.75">
      <c r="A398" s="165" t="s">
        <v>86</v>
      </c>
      <c r="B398" s="127">
        <v>2009</v>
      </c>
      <c r="C398" s="130">
        <v>15</v>
      </c>
      <c r="D398" s="130">
        <v>16</v>
      </c>
      <c r="E398" s="130">
        <v>15</v>
      </c>
      <c r="F398" s="149">
        <v>3</v>
      </c>
      <c r="G398" s="130">
        <v>18</v>
      </c>
      <c r="H398" s="130">
        <v>6</v>
      </c>
      <c r="I398" s="130">
        <v>7</v>
      </c>
      <c r="J398" s="149"/>
      <c r="K398" s="130"/>
      <c r="L398" s="149"/>
      <c r="M398" s="130"/>
      <c r="N398" s="130"/>
      <c r="O398" s="130"/>
      <c r="P398" s="130"/>
      <c r="Q398" s="130"/>
      <c r="R398" s="149"/>
      <c r="S398" s="130">
        <f>C398+D398+E398+F398+G398+H398+I398</f>
        <v>80</v>
      </c>
      <c r="T398" s="2" t="s">
        <v>195</v>
      </c>
    </row>
    <row r="399" spans="1:19" ht="12.75">
      <c r="A399" s="165" t="s">
        <v>87</v>
      </c>
      <c r="B399" s="132" t="s">
        <v>80</v>
      </c>
      <c r="C399" s="130">
        <f aca="true" t="shared" si="150" ref="C399:I399">C397-C398</f>
        <v>-7</v>
      </c>
      <c r="D399" s="130">
        <f t="shared" si="150"/>
        <v>-4</v>
      </c>
      <c r="E399" s="130">
        <f t="shared" si="150"/>
        <v>-10</v>
      </c>
      <c r="F399" s="149">
        <f t="shared" si="150"/>
        <v>2</v>
      </c>
      <c r="G399" s="130">
        <f t="shared" si="150"/>
        <v>-6</v>
      </c>
      <c r="H399" s="130">
        <f t="shared" si="150"/>
        <v>-3</v>
      </c>
      <c r="I399" s="130">
        <f t="shared" si="150"/>
        <v>-3</v>
      </c>
      <c r="J399" s="149"/>
      <c r="K399" s="130"/>
      <c r="L399" s="149"/>
      <c r="M399" s="130"/>
      <c r="N399" s="130"/>
      <c r="O399" s="130"/>
      <c r="P399" s="130"/>
      <c r="Q399" s="130"/>
      <c r="R399" s="149"/>
      <c r="S399" s="130">
        <f>S397-S398</f>
        <v>-31</v>
      </c>
    </row>
    <row r="400" spans="1:19" ht="13.5" thickBot="1">
      <c r="A400" s="166"/>
      <c r="B400" s="134" t="s">
        <v>10</v>
      </c>
      <c r="C400" s="137">
        <f aca="true" t="shared" si="151" ref="C400:I400">C399/C398</f>
        <v>-0.4666666666666667</v>
      </c>
      <c r="D400" s="137">
        <f t="shared" si="151"/>
        <v>-0.25</v>
      </c>
      <c r="E400" s="137">
        <f t="shared" si="151"/>
        <v>-0.6666666666666666</v>
      </c>
      <c r="F400" s="137">
        <f t="shared" si="151"/>
        <v>0.6666666666666666</v>
      </c>
      <c r="G400" s="137">
        <f t="shared" si="151"/>
        <v>-0.3333333333333333</v>
      </c>
      <c r="H400" s="137">
        <f t="shared" si="151"/>
        <v>-0.5</v>
      </c>
      <c r="I400" s="137">
        <f t="shared" si="151"/>
        <v>-0.42857142857142855</v>
      </c>
      <c r="J400" s="163"/>
      <c r="K400" s="137"/>
      <c r="L400" s="163"/>
      <c r="M400" s="137"/>
      <c r="N400" s="137"/>
      <c r="O400" s="137"/>
      <c r="P400" s="137"/>
      <c r="Q400" s="137"/>
      <c r="R400" s="163"/>
      <c r="S400" s="137">
        <f>S399/S398</f>
        <v>-0.3875</v>
      </c>
    </row>
    <row r="401" spans="1:19" ht="12.75">
      <c r="A401" s="168"/>
      <c r="B401" s="127">
        <v>2010</v>
      </c>
      <c r="C401" s="130">
        <v>113</v>
      </c>
      <c r="D401" s="130">
        <v>40</v>
      </c>
      <c r="E401" s="130">
        <v>118</v>
      </c>
      <c r="F401" s="149">
        <v>28</v>
      </c>
      <c r="G401" s="130">
        <v>140</v>
      </c>
      <c r="H401" s="130">
        <v>76</v>
      </c>
      <c r="I401" s="130">
        <v>41</v>
      </c>
      <c r="J401" s="149"/>
      <c r="K401" s="130"/>
      <c r="L401" s="149"/>
      <c r="M401" s="130"/>
      <c r="N401" s="130"/>
      <c r="O401" s="130"/>
      <c r="P401" s="130"/>
      <c r="Q401" s="130"/>
      <c r="R401" s="149"/>
      <c r="S401" s="130">
        <f>C401+D401+E401+F401+G401+H401+I401</f>
        <v>556</v>
      </c>
    </row>
    <row r="402" spans="1:19" ht="12.75">
      <c r="A402" s="171" t="s">
        <v>88</v>
      </c>
      <c r="B402" s="127">
        <v>2009</v>
      </c>
      <c r="C402" s="130">
        <v>61</v>
      </c>
      <c r="D402" s="130">
        <v>41</v>
      </c>
      <c r="E402" s="130">
        <v>133</v>
      </c>
      <c r="F402" s="149">
        <v>40</v>
      </c>
      <c r="G402" s="130">
        <v>86</v>
      </c>
      <c r="H402" s="130">
        <v>41</v>
      </c>
      <c r="I402" s="130">
        <v>25</v>
      </c>
      <c r="J402" s="149"/>
      <c r="K402" s="130"/>
      <c r="L402" s="149"/>
      <c r="M402" s="130"/>
      <c r="N402" s="130"/>
      <c r="O402" s="130"/>
      <c r="P402" s="130"/>
      <c r="Q402" s="130"/>
      <c r="R402" s="149"/>
      <c r="S402" s="130">
        <f>C402+D402+E402+F402+G402+H402+I402</f>
        <v>427</v>
      </c>
    </row>
    <row r="403" spans="1:19" ht="12.75">
      <c r="A403" s="168"/>
      <c r="B403" s="132" t="s">
        <v>80</v>
      </c>
      <c r="C403" s="130">
        <f aca="true" t="shared" si="152" ref="C403:I403">C401-C402</f>
        <v>52</v>
      </c>
      <c r="D403" s="130">
        <f t="shared" si="152"/>
        <v>-1</v>
      </c>
      <c r="E403" s="130">
        <f t="shared" si="152"/>
        <v>-15</v>
      </c>
      <c r="F403" s="149">
        <f t="shared" si="152"/>
        <v>-12</v>
      </c>
      <c r="G403" s="130">
        <f t="shared" si="152"/>
        <v>54</v>
      </c>
      <c r="H403" s="130">
        <f t="shared" si="152"/>
        <v>35</v>
      </c>
      <c r="I403" s="130">
        <f t="shared" si="152"/>
        <v>16</v>
      </c>
      <c r="J403" s="149"/>
      <c r="K403" s="130"/>
      <c r="L403" s="149"/>
      <c r="M403" s="130"/>
      <c r="N403" s="130"/>
      <c r="O403" s="130"/>
      <c r="P403" s="130"/>
      <c r="Q403" s="130"/>
      <c r="R403" s="149"/>
      <c r="S403" s="130">
        <f>S401-S402</f>
        <v>129</v>
      </c>
    </row>
    <row r="404" spans="1:20" ht="13.5" thickBot="1">
      <c r="A404" s="166"/>
      <c r="B404" s="134" t="s">
        <v>10</v>
      </c>
      <c r="C404" s="137">
        <f aca="true" t="shared" si="153" ref="C404:I404">C403/C402</f>
        <v>0.8524590163934426</v>
      </c>
      <c r="D404" s="137">
        <f t="shared" si="153"/>
        <v>-0.024390243902439025</v>
      </c>
      <c r="E404" s="137">
        <f t="shared" si="153"/>
        <v>-0.11278195488721804</v>
      </c>
      <c r="F404" s="137">
        <f t="shared" si="153"/>
        <v>-0.3</v>
      </c>
      <c r="G404" s="137">
        <f t="shared" si="153"/>
        <v>0.627906976744186</v>
      </c>
      <c r="H404" s="137">
        <f t="shared" si="153"/>
        <v>0.8536585365853658</v>
      </c>
      <c r="I404" s="137">
        <f t="shared" si="153"/>
        <v>0.64</v>
      </c>
      <c r="J404" s="163"/>
      <c r="K404" s="137"/>
      <c r="L404" s="163"/>
      <c r="M404" s="137"/>
      <c r="N404" s="137"/>
      <c r="O404" s="137"/>
      <c r="P404" s="137"/>
      <c r="Q404" s="137"/>
      <c r="R404" s="163"/>
      <c r="S404" s="137">
        <f>S403/S402</f>
        <v>0.30210772833723654</v>
      </c>
      <c r="T404" s="193"/>
    </row>
    <row r="405" spans="1:19" ht="12.75">
      <c r="A405" s="199"/>
      <c r="B405" s="127">
        <v>2010</v>
      </c>
      <c r="C405" s="130">
        <v>93</v>
      </c>
      <c r="D405" s="130">
        <v>33</v>
      </c>
      <c r="E405" s="130">
        <v>90</v>
      </c>
      <c r="F405" s="149">
        <v>33</v>
      </c>
      <c r="G405" s="130">
        <v>201</v>
      </c>
      <c r="H405" s="130">
        <v>25</v>
      </c>
      <c r="I405" s="130">
        <v>34</v>
      </c>
      <c r="J405" s="149"/>
      <c r="K405" s="130"/>
      <c r="L405" s="149"/>
      <c r="M405" s="130"/>
      <c r="N405" s="130"/>
      <c r="O405" s="130"/>
      <c r="P405" s="130"/>
      <c r="Q405" s="130"/>
      <c r="R405" s="149"/>
      <c r="S405" s="130">
        <f>C405+D405+E405+F405+G405+H405+I405</f>
        <v>509</v>
      </c>
    </row>
    <row r="406" spans="1:19" ht="12.75">
      <c r="A406" s="165" t="s">
        <v>89</v>
      </c>
      <c r="B406" s="127">
        <v>2009</v>
      </c>
      <c r="C406" s="130">
        <v>115</v>
      </c>
      <c r="D406" s="130">
        <v>33</v>
      </c>
      <c r="E406" s="130">
        <v>146</v>
      </c>
      <c r="F406" s="149">
        <v>31</v>
      </c>
      <c r="G406" s="130">
        <v>157</v>
      </c>
      <c r="H406" s="130">
        <v>27</v>
      </c>
      <c r="I406" s="130">
        <v>43</v>
      </c>
      <c r="J406" s="149"/>
      <c r="K406" s="130"/>
      <c r="L406" s="149"/>
      <c r="M406" s="130"/>
      <c r="N406" s="130"/>
      <c r="O406" s="130"/>
      <c r="P406" s="130"/>
      <c r="Q406" s="130"/>
      <c r="R406" s="149"/>
      <c r="S406" s="130">
        <f>C406+D406+E406+F406+G406+H406+I406</f>
        <v>552</v>
      </c>
    </row>
    <row r="407" spans="1:19" ht="12.75">
      <c r="A407" s="165" t="s">
        <v>90</v>
      </c>
      <c r="B407" s="132" t="s">
        <v>80</v>
      </c>
      <c r="C407" s="130">
        <f aca="true" t="shared" si="154" ref="C407:I407">C405-C406</f>
        <v>-22</v>
      </c>
      <c r="D407" s="130">
        <f t="shared" si="154"/>
        <v>0</v>
      </c>
      <c r="E407" s="130">
        <f t="shared" si="154"/>
        <v>-56</v>
      </c>
      <c r="F407" s="149">
        <f t="shared" si="154"/>
        <v>2</v>
      </c>
      <c r="G407" s="130">
        <f t="shared" si="154"/>
        <v>44</v>
      </c>
      <c r="H407" s="130">
        <f t="shared" si="154"/>
        <v>-2</v>
      </c>
      <c r="I407" s="130">
        <f t="shared" si="154"/>
        <v>-9</v>
      </c>
      <c r="J407" s="149"/>
      <c r="K407" s="130"/>
      <c r="L407" s="149"/>
      <c r="M407" s="130"/>
      <c r="N407" s="130"/>
      <c r="O407" s="130"/>
      <c r="P407" s="130"/>
      <c r="Q407" s="130"/>
      <c r="R407" s="149"/>
      <c r="S407" s="130">
        <f>S405-S406</f>
        <v>-43</v>
      </c>
    </row>
    <row r="408" spans="1:20" ht="13.5" thickBot="1">
      <c r="A408" s="166"/>
      <c r="B408" s="134" t="s">
        <v>10</v>
      </c>
      <c r="C408" s="137">
        <f>C407/C406</f>
        <v>-0.19130434782608696</v>
      </c>
      <c r="D408" s="137">
        <v>0.1</v>
      </c>
      <c r="E408" s="137">
        <v>0.15</v>
      </c>
      <c r="F408" s="137">
        <v>0.15</v>
      </c>
      <c r="G408" s="137">
        <v>0.22</v>
      </c>
      <c r="H408" s="137">
        <v>0.04</v>
      </c>
      <c r="I408" s="137">
        <v>0.15</v>
      </c>
      <c r="J408" s="163"/>
      <c r="K408" s="137"/>
      <c r="L408" s="163"/>
      <c r="M408" s="137"/>
      <c r="N408" s="137"/>
      <c r="O408" s="137"/>
      <c r="P408" s="137"/>
      <c r="Q408" s="137"/>
      <c r="R408" s="163"/>
      <c r="S408" s="137">
        <f>S407/S406</f>
        <v>-0.07789855072463768</v>
      </c>
      <c r="T408" s="193"/>
    </row>
    <row r="409" spans="1:19" ht="12.75">
      <c r="A409" s="168"/>
      <c r="B409" s="127">
        <v>2010</v>
      </c>
      <c r="C409" s="130">
        <v>8</v>
      </c>
      <c r="D409" s="130">
        <v>2</v>
      </c>
      <c r="E409" s="130">
        <v>11</v>
      </c>
      <c r="F409" s="149">
        <v>2</v>
      </c>
      <c r="G409" s="130">
        <v>11</v>
      </c>
      <c r="H409" s="130">
        <v>4</v>
      </c>
      <c r="I409" s="130">
        <v>3</v>
      </c>
      <c r="J409" s="149"/>
      <c r="K409" s="130"/>
      <c r="L409" s="149"/>
      <c r="M409" s="130"/>
      <c r="N409" s="130"/>
      <c r="O409" s="130"/>
      <c r="P409" s="130"/>
      <c r="Q409" s="130"/>
      <c r="R409" s="149"/>
      <c r="S409" s="130">
        <f>C409+D409+E409+F409+G409+H409+I409</f>
        <v>41</v>
      </c>
    </row>
    <row r="410" spans="1:19" ht="12.75">
      <c r="A410" s="165" t="s">
        <v>91</v>
      </c>
      <c r="B410" s="127">
        <v>2009</v>
      </c>
      <c r="C410" s="130">
        <v>5</v>
      </c>
      <c r="D410" s="130">
        <v>5</v>
      </c>
      <c r="E410" s="130">
        <v>15</v>
      </c>
      <c r="F410" s="149">
        <v>3</v>
      </c>
      <c r="G410" s="130">
        <v>6</v>
      </c>
      <c r="H410" s="130">
        <v>3</v>
      </c>
      <c r="I410" s="130">
        <v>5</v>
      </c>
      <c r="J410" s="149"/>
      <c r="K410" s="130"/>
      <c r="L410" s="149"/>
      <c r="M410" s="130"/>
      <c r="N410" s="130"/>
      <c r="O410" s="130"/>
      <c r="P410" s="130"/>
      <c r="Q410" s="130"/>
      <c r="R410" s="149"/>
      <c r="S410" s="130">
        <f>C410+D410+E410+F410+G410+H410+I410</f>
        <v>42</v>
      </c>
    </row>
    <row r="411" spans="1:19" ht="12.75">
      <c r="A411" s="165" t="s">
        <v>92</v>
      </c>
      <c r="B411" s="132" t="s">
        <v>80</v>
      </c>
      <c r="C411" s="130">
        <f aca="true" t="shared" si="155" ref="C411:I411">C409-C410</f>
        <v>3</v>
      </c>
      <c r="D411" s="130">
        <f t="shared" si="155"/>
        <v>-3</v>
      </c>
      <c r="E411" s="130">
        <f t="shared" si="155"/>
        <v>-4</v>
      </c>
      <c r="F411" s="149">
        <f t="shared" si="155"/>
        <v>-1</v>
      </c>
      <c r="G411" s="130">
        <f t="shared" si="155"/>
        <v>5</v>
      </c>
      <c r="H411" s="130">
        <f t="shared" si="155"/>
        <v>1</v>
      </c>
      <c r="I411" s="130">
        <f t="shared" si="155"/>
        <v>-2</v>
      </c>
      <c r="J411" s="149"/>
      <c r="K411" s="130"/>
      <c r="L411" s="149"/>
      <c r="M411" s="130"/>
      <c r="N411" s="130"/>
      <c r="O411" s="130"/>
      <c r="P411" s="130"/>
      <c r="Q411" s="130"/>
      <c r="R411" s="149"/>
      <c r="S411" s="130">
        <f>S409-S410</f>
        <v>-1</v>
      </c>
    </row>
    <row r="412" spans="1:19" ht="13.5" thickBot="1">
      <c r="A412" s="166"/>
      <c r="B412" s="134" t="s">
        <v>10</v>
      </c>
      <c r="C412" s="137">
        <f aca="true" t="shared" si="156" ref="C412:I412">C411/C410</f>
        <v>0.6</v>
      </c>
      <c r="D412" s="137">
        <f t="shared" si="156"/>
        <v>-0.6</v>
      </c>
      <c r="E412" s="137">
        <f t="shared" si="156"/>
        <v>-0.26666666666666666</v>
      </c>
      <c r="F412" s="137">
        <f t="shared" si="156"/>
        <v>-0.3333333333333333</v>
      </c>
      <c r="G412" s="137">
        <f t="shared" si="156"/>
        <v>0.8333333333333334</v>
      </c>
      <c r="H412" s="137">
        <f t="shared" si="156"/>
        <v>0.3333333333333333</v>
      </c>
      <c r="I412" s="137">
        <f t="shared" si="156"/>
        <v>-0.4</v>
      </c>
      <c r="J412" s="163"/>
      <c r="K412" s="137"/>
      <c r="L412" s="163"/>
      <c r="M412" s="137"/>
      <c r="N412" s="137"/>
      <c r="O412" s="137"/>
      <c r="P412" s="137"/>
      <c r="Q412" s="137"/>
      <c r="R412" s="163"/>
      <c r="S412" s="137">
        <f>S411/S410</f>
        <v>-0.023809523809523808</v>
      </c>
    </row>
    <row r="413" spans="1:19" ht="12.75">
      <c r="A413" s="186"/>
      <c r="B413" s="187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</row>
    <row r="414" spans="1:19" ht="13.5" thickBot="1">
      <c r="A414" s="174" t="s">
        <v>196</v>
      </c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</row>
    <row r="415" spans="1:19" ht="13.5" thickBot="1">
      <c r="A415" s="150"/>
      <c r="B415" s="151"/>
      <c r="C415" s="152" t="s">
        <v>197</v>
      </c>
      <c r="D415" s="153" t="s">
        <v>198</v>
      </c>
      <c r="E415" s="152" t="s">
        <v>32</v>
      </c>
      <c r="F415" s="153" t="s">
        <v>199</v>
      </c>
      <c r="G415" s="152" t="s">
        <v>200</v>
      </c>
      <c r="H415" s="153" t="s">
        <v>201</v>
      </c>
      <c r="I415" s="157"/>
      <c r="J415" s="158"/>
      <c r="K415" s="157"/>
      <c r="L415" s="158"/>
      <c r="M415" s="157"/>
      <c r="N415" s="157"/>
      <c r="O415" s="157"/>
      <c r="P415" s="157"/>
      <c r="Q415" s="157"/>
      <c r="R415" s="158"/>
      <c r="S415" s="157" t="s">
        <v>79</v>
      </c>
    </row>
    <row r="416" spans="1:20" ht="12.75">
      <c r="A416" s="159"/>
      <c r="B416" s="127">
        <v>2010</v>
      </c>
      <c r="C416" s="130">
        <f aca="true" t="shared" si="157" ref="C416:H417">C420+C424+C428+C432+C436+C440+C444</f>
        <v>157</v>
      </c>
      <c r="D416" s="130">
        <f t="shared" si="157"/>
        <v>59</v>
      </c>
      <c r="E416" s="130">
        <f t="shared" si="157"/>
        <v>454</v>
      </c>
      <c r="F416" s="130">
        <f t="shared" si="157"/>
        <v>307</v>
      </c>
      <c r="G416" s="130">
        <f t="shared" si="157"/>
        <v>464</v>
      </c>
      <c r="H416" s="130">
        <f t="shared" si="157"/>
        <v>270</v>
      </c>
      <c r="I416" s="130"/>
      <c r="J416" s="130"/>
      <c r="K416" s="130"/>
      <c r="L416" s="130"/>
      <c r="M416" s="130"/>
      <c r="N416" s="130"/>
      <c r="O416" s="130"/>
      <c r="P416" s="130"/>
      <c r="Q416" s="130"/>
      <c r="R416" s="160"/>
      <c r="S416" s="130">
        <f>S420+S424+S428+S432+S436+S440+S444</f>
        <v>1711</v>
      </c>
      <c r="T416" s="2" t="s">
        <v>16</v>
      </c>
    </row>
    <row r="417" spans="1:19" ht="12.75">
      <c r="A417" s="178" t="s">
        <v>1</v>
      </c>
      <c r="B417" s="127">
        <v>2009</v>
      </c>
      <c r="C417" s="130">
        <f t="shared" si="157"/>
        <v>137</v>
      </c>
      <c r="D417" s="130">
        <f t="shared" si="157"/>
        <v>62</v>
      </c>
      <c r="E417" s="130">
        <f t="shared" si="157"/>
        <v>401</v>
      </c>
      <c r="F417" s="130">
        <f t="shared" si="157"/>
        <v>428</v>
      </c>
      <c r="G417" s="130">
        <f t="shared" si="157"/>
        <v>596</v>
      </c>
      <c r="H417" s="130">
        <f t="shared" si="157"/>
        <v>253</v>
      </c>
      <c r="I417" s="130"/>
      <c r="J417" s="130"/>
      <c r="K417" s="130"/>
      <c r="L417" s="130"/>
      <c r="M417" s="130"/>
      <c r="N417" s="130"/>
      <c r="O417" s="130"/>
      <c r="P417" s="130"/>
      <c r="Q417" s="130"/>
      <c r="R417" s="160"/>
      <c r="S417" s="130">
        <f>S421+S425+S429+S433+S437+S441+S445</f>
        <v>1877</v>
      </c>
    </row>
    <row r="418" spans="1:19" ht="12.75">
      <c r="A418" s="159"/>
      <c r="B418" s="132" t="s">
        <v>80</v>
      </c>
      <c r="C418" s="130">
        <f aca="true" t="shared" si="158" ref="C418:H418">C416-C417</f>
        <v>20</v>
      </c>
      <c r="D418" s="149">
        <f t="shared" si="158"/>
        <v>-3</v>
      </c>
      <c r="E418" s="130">
        <f t="shared" si="158"/>
        <v>53</v>
      </c>
      <c r="F418" s="149">
        <f t="shared" si="158"/>
        <v>-121</v>
      </c>
      <c r="G418" s="130">
        <f t="shared" si="158"/>
        <v>-132</v>
      </c>
      <c r="H418" s="149">
        <f t="shared" si="158"/>
        <v>17</v>
      </c>
      <c r="I418" s="130"/>
      <c r="J418" s="149"/>
      <c r="K418" s="130"/>
      <c r="L418" s="149"/>
      <c r="M418" s="130"/>
      <c r="N418" s="130"/>
      <c r="O418" s="130"/>
      <c r="P418" s="130"/>
      <c r="Q418" s="130"/>
      <c r="R418" s="149"/>
      <c r="S418" s="130">
        <f>S416-S417</f>
        <v>-166</v>
      </c>
    </row>
    <row r="419" spans="1:19" ht="13.5" thickBot="1">
      <c r="A419" s="162"/>
      <c r="B419" s="134" t="s">
        <v>10</v>
      </c>
      <c r="C419" s="137">
        <f aca="true" t="shared" si="159" ref="C419:H419">C418/C417</f>
        <v>0.145985401459854</v>
      </c>
      <c r="D419" s="163">
        <f t="shared" si="159"/>
        <v>-0.04838709677419355</v>
      </c>
      <c r="E419" s="137">
        <f t="shared" si="159"/>
        <v>0.13216957605985039</v>
      </c>
      <c r="F419" s="163">
        <f t="shared" si="159"/>
        <v>-0.2827102803738318</v>
      </c>
      <c r="G419" s="137">
        <f t="shared" si="159"/>
        <v>-0.2214765100671141</v>
      </c>
      <c r="H419" s="163">
        <f t="shared" si="159"/>
        <v>0.06719367588932806</v>
      </c>
      <c r="I419" s="137"/>
      <c r="J419" s="163"/>
      <c r="K419" s="137"/>
      <c r="L419" s="163"/>
      <c r="M419" s="137"/>
      <c r="N419" s="137"/>
      <c r="O419" s="137"/>
      <c r="P419" s="137"/>
      <c r="Q419" s="137"/>
      <c r="R419" s="163"/>
      <c r="S419" s="137">
        <f>S418/S417</f>
        <v>-0.08843899840170485</v>
      </c>
    </row>
    <row r="420" spans="1:19" ht="12.75">
      <c r="A420" s="159"/>
      <c r="B420" s="127">
        <v>2010</v>
      </c>
      <c r="C420" s="130">
        <v>2</v>
      </c>
      <c r="D420" s="149">
        <v>0</v>
      </c>
      <c r="E420" s="130">
        <v>6</v>
      </c>
      <c r="F420" s="149">
        <v>7</v>
      </c>
      <c r="G420" s="130">
        <v>16</v>
      </c>
      <c r="H420" s="149">
        <v>6</v>
      </c>
      <c r="I420" s="130"/>
      <c r="J420" s="149"/>
      <c r="K420" s="130"/>
      <c r="L420" s="149"/>
      <c r="M420" s="130"/>
      <c r="N420" s="130"/>
      <c r="O420" s="130"/>
      <c r="P420" s="130"/>
      <c r="Q420" s="130"/>
      <c r="R420" s="149"/>
      <c r="S420" s="130">
        <f>C420+D420+E420+F420+G420+H420</f>
        <v>37</v>
      </c>
    </row>
    <row r="421" spans="1:19" ht="12.75">
      <c r="A421" s="165" t="s">
        <v>81</v>
      </c>
      <c r="B421" s="127">
        <v>2009</v>
      </c>
      <c r="C421" s="130">
        <v>6</v>
      </c>
      <c r="D421" s="149">
        <v>0</v>
      </c>
      <c r="E421" s="130">
        <v>9</v>
      </c>
      <c r="F421" s="149">
        <v>3</v>
      </c>
      <c r="G421" s="130">
        <v>15</v>
      </c>
      <c r="H421" s="149">
        <v>1</v>
      </c>
      <c r="I421" s="130"/>
      <c r="J421" s="149"/>
      <c r="K421" s="130"/>
      <c r="L421" s="149"/>
      <c r="M421" s="130"/>
      <c r="N421" s="130"/>
      <c r="O421" s="130"/>
      <c r="P421" s="130"/>
      <c r="Q421" s="130"/>
      <c r="R421" s="149"/>
      <c r="S421" s="130">
        <f>C421+D421+E421+F421+G421+H421</f>
        <v>34</v>
      </c>
    </row>
    <row r="422" spans="1:19" ht="12.75">
      <c r="A422" s="165" t="s">
        <v>82</v>
      </c>
      <c r="B422" s="132" t="s">
        <v>80</v>
      </c>
      <c r="C422" s="130">
        <f aca="true" t="shared" si="160" ref="C422:H422">C420-C421</f>
        <v>-4</v>
      </c>
      <c r="D422" s="149">
        <f t="shared" si="160"/>
        <v>0</v>
      </c>
      <c r="E422" s="130">
        <f t="shared" si="160"/>
        <v>-3</v>
      </c>
      <c r="F422" s="149">
        <f t="shared" si="160"/>
        <v>4</v>
      </c>
      <c r="G422" s="130">
        <f t="shared" si="160"/>
        <v>1</v>
      </c>
      <c r="H422" s="149">
        <f t="shared" si="160"/>
        <v>5</v>
      </c>
      <c r="I422" s="130"/>
      <c r="J422" s="149"/>
      <c r="K422" s="130"/>
      <c r="L422" s="149"/>
      <c r="M422" s="130"/>
      <c r="N422" s="130"/>
      <c r="O422" s="130"/>
      <c r="P422" s="130"/>
      <c r="Q422" s="130"/>
      <c r="R422" s="149"/>
      <c r="S422" s="130">
        <f>S420-S421</f>
        <v>3</v>
      </c>
    </row>
    <row r="423" spans="1:19" ht="13.5" thickBot="1">
      <c r="A423" s="166"/>
      <c r="B423" s="134" t="s">
        <v>10</v>
      </c>
      <c r="C423" s="137">
        <f>C422/C421</f>
        <v>-0.6666666666666666</v>
      </c>
      <c r="D423" s="137">
        <v>0</v>
      </c>
      <c r="E423" s="137">
        <f>E422/E421</f>
        <v>-0.3333333333333333</v>
      </c>
      <c r="F423" s="137">
        <f>F422/F421</f>
        <v>1.3333333333333333</v>
      </c>
      <c r="G423" s="137">
        <f>G422/G421</f>
        <v>0.06666666666666667</v>
      </c>
      <c r="H423" s="137">
        <f>H422/H421</f>
        <v>5</v>
      </c>
      <c r="I423" s="137"/>
      <c r="J423" s="163"/>
      <c r="K423" s="137"/>
      <c r="L423" s="163"/>
      <c r="M423" s="137"/>
      <c r="N423" s="137"/>
      <c r="O423" s="137"/>
      <c r="P423" s="137"/>
      <c r="Q423" s="137"/>
      <c r="R423" s="163"/>
      <c r="S423" s="137">
        <f>S422/S421</f>
        <v>0.08823529411764706</v>
      </c>
    </row>
    <row r="424" spans="1:19" ht="12.75">
      <c r="A424" s="168"/>
      <c r="B424" s="127">
        <v>2010</v>
      </c>
      <c r="C424" s="130">
        <v>1</v>
      </c>
      <c r="D424" s="149">
        <v>0</v>
      </c>
      <c r="E424" s="130">
        <v>0</v>
      </c>
      <c r="F424" s="149">
        <v>1</v>
      </c>
      <c r="G424" s="130">
        <v>0</v>
      </c>
      <c r="H424" s="149">
        <v>0</v>
      </c>
      <c r="I424" s="130" t="s">
        <v>202</v>
      </c>
      <c r="J424" s="149"/>
      <c r="K424" s="130"/>
      <c r="L424" s="149"/>
      <c r="M424" s="130"/>
      <c r="N424" s="130"/>
      <c r="O424" s="130"/>
      <c r="P424" s="130"/>
      <c r="Q424" s="130"/>
      <c r="R424" s="149"/>
      <c r="S424" s="130">
        <f>C424+D424+E424+F424+G424+H424</f>
        <v>2</v>
      </c>
    </row>
    <row r="425" spans="1:19" ht="12.75">
      <c r="A425" s="165" t="s">
        <v>83</v>
      </c>
      <c r="B425" s="127">
        <v>2009</v>
      </c>
      <c r="C425" s="130">
        <v>0</v>
      </c>
      <c r="D425" s="149">
        <v>0</v>
      </c>
      <c r="E425" s="130">
        <v>0</v>
      </c>
      <c r="F425" s="149">
        <v>3</v>
      </c>
      <c r="G425" s="130">
        <v>0</v>
      </c>
      <c r="H425" s="149">
        <v>0</v>
      </c>
      <c r="I425" s="130"/>
      <c r="J425" s="149"/>
      <c r="K425" s="130"/>
      <c r="L425" s="149"/>
      <c r="M425" s="130"/>
      <c r="N425" s="130"/>
      <c r="O425" s="130"/>
      <c r="P425" s="130"/>
      <c r="Q425" s="130"/>
      <c r="R425" s="149"/>
      <c r="S425" s="130">
        <f>C425+D425+E425+F425+G425+H425</f>
        <v>3</v>
      </c>
    </row>
    <row r="426" spans="1:19" ht="12.75">
      <c r="A426" s="165" t="s">
        <v>84</v>
      </c>
      <c r="B426" s="132" t="s">
        <v>80</v>
      </c>
      <c r="C426" s="130">
        <f aca="true" t="shared" si="161" ref="C426:H426">C424-C425</f>
        <v>1</v>
      </c>
      <c r="D426" s="149">
        <f t="shared" si="161"/>
        <v>0</v>
      </c>
      <c r="E426" s="130">
        <f t="shared" si="161"/>
        <v>0</v>
      </c>
      <c r="F426" s="149">
        <f t="shared" si="161"/>
        <v>-2</v>
      </c>
      <c r="G426" s="130">
        <f t="shared" si="161"/>
        <v>0</v>
      </c>
      <c r="H426" s="149">
        <f t="shared" si="161"/>
        <v>0</v>
      </c>
      <c r="I426" s="130"/>
      <c r="J426" s="149"/>
      <c r="K426" s="130"/>
      <c r="L426" s="149"/>
      <c r="M426" s="130"/>
      <c r="N426" s="130"/>
      <c r="O426" s="130"/>
      <c r="P426" s="130"/>
      <c r="Q426" s="130"/>
      <c r="R426" s="149"/>
      <c r="S426" s="130">
        <f>S424-S425</f>
        <v>-1</v>
      </c>
    </row>
    <row r="427" spans="1:19" ht="13.5" thickBot="1">
      <c r="A427" s="166"/>
      <c r="B427" s="134" t="s">
        <v>10</v>
      </c>
      <c r="C427" s="137">
        <v>0</v>
      </c>
      <c r="D427" s="163">
        <v>0</v>
      </c>
      <c r="E427" s="137">
        <v>0</v>
      </c>
      <c r="F427" s="137">
        <f>F426/F425</f>
        <v>-0.6666666666666666</v>
      </c>
      <c r="G427" s="137">
        <v>0</v>
      </c>
      <c r="H427" s="163">
        <v>0</v>
      </c>
      <c r="I427" s="137"/>
      <c r="J427" s="163"/>
      <c r="K427" s="137"/>
      <c r="L427" s="163"/>
      <c r="M427" s="137"/>
      <c r="N427" s="137"/>
      <c r="O427" s="137"/>
      <c r="P427" s="137"/>
      <c r="Q427" s="137"/>
      <c r="R427" s="163"/>
      <c r="S427" s="137">
        <f>S426/S425</f>
        <v>-0.3333333333333333</v>
      </c>
    </row>
    <row r="428" spans="1:19" ht="12.75">
      <c r="A428" s="168" t="s">
        <v>203</v>
      </c>
      <c r="B428" s="127">
        <v>2010</v>
      </c>
      <c r="C428" s="130">
        <v>11</v>
      </c>
      <c r="D428" s="149">
        <v>0</v>
      </c>
      <c r="E428" s="130">
        <v>51</v>
      </c>
      <c r="F428" s="149">
        <v>9</v>
      </c>
      <c r="G428" s="130">
        <v>70</v>
      </c>
      <c r="H428" s="149">
        <v>4</v>
      </c>
      <c r="I428" s="130"/>
      <c r="J428" s="149"/>
      <c r="K428" s="130"/>
      <c r="L428" s="149"/>
      <c r="M428" s="130"/>
      <c r="N428" s="130"/>
      <c r="O428" s="130"/>
      <c r="P428" s="130"/>
      <c r="Q428" s="130"/>
      <c r="R428" s="149"/>
      <c r="S428" s="130">
        <f>C428+D428+E428+F428+G428+H428</f>
        <v>145</v>
      </c>
    </row>
    <row r="429" spans="1:19" ht="12.75">
      <c r="A429" s="165" t="s">
        <v>85</v>
      </c>
      <c r="B429" s="127">
        <v>2009</v>
      </c>
      <c r="C429" s="130">
        <v>7</v>
      </c>
      <c r="D429" s="149">
        <v>0</v>
      </c>
      <c r="E429" s="130">
        <v>26</v>
      </c>
      <c r="F429" s="149">
        <v>23</v>
      </c>
      <c r="G429" s="130">
        <v>58</v>
      </c>
      <c r="H429" s="149">
        <v>11</v>
      </c>
      <c r="I429" s="130"/>
      <c r="J429" s="149"/>
      <c r="K429" s="130"/>
      <c r="L429" s="149"/>
      <c r="M429" s="130"/>
      <c r="N429" s="130"/>
      <c r="O429" s="130"/>
      <c r="P429" s="130"/>
      <c r="Q429" s="130"/>
      <c r="R429" s="149"/>
      <c r="S429" s="130">
        <f>C429+D429+E429+F429+G429+H429</f>
        <v>125</v>
      </c>
    </row>
    <row r="430" spans="1:19" ht="12.75">
      <c r="A430" s="168"/>
      <c r="B430" s="132" t="s">
        <v>80</v>
      </c>
      <c r="C430" s="130">
        <f aca="true" t="shared" si="162" ref="C430:H430">C428-C429</f>
        <v>4</v>
      </c>
      <c r="D430" s="149">
        <f t="shared" si="162"/>
        <v>0</v>
      </c>
      <c r="E430" s="130">
        <f t="shared" si="162"/>
        <v>25</v>
      </c>
      <c r="F430" s="149">
        <f t="shared" si="162"/>
        <v>-14</v>
      </c>
      <c r="G430" s="130">
        <f t="shared" si="162"/>
        <v>12</v>
      </c>
      <c r="H430" s="130">
        <f t="shared" si="162"/>
        <v>-7</v>
      </c>
      <c r="I430" s="130"/>
      <c r="J430" s="149"/>
      <c r="K430" s="130"/>
      <c r="L430" s="149"/>
      <c r="M430" s="130"/>
      <c r="N430" s="130"/>
      <c r="O430" s="130"/>
      <c r="P430" s="130"/>
      <c r="Q430" s="130"/>
      <c r="R430" s="149"/>
      <c r="S430" s="130">
        <f>S428-S429</f>
        <v>20</v>
      </c>
    </row>
    <row r="431" spans="1:19" ht="13.5" thickBot="1">
      <c r="A431" s="166"/>
      <c r="B431" s="134" t="s">
        <v>10</v>
      </c>
      <c r="C431" s="137">
        <f aca="true" t="shared" si="163" ref="C431:H431">C430/C429</f>
        <v>0.5714285714285714</v>
      </c>
      <c r="D431" s="137">
        <v>0</v>
      </c>
      <c r="E431" s="137">
        <f t="shared" si="163"/>
        <v>0.9615384615384616</v>
      </c>
      <c r="F431" s="137">
        <f t="shared" si="163"/>
        <v>-0.6086956521739131</v>
      </c>
      <c r="G431" s="137">
        <f t="shared" si="163"/>
        <v>0.20689655172413793</v>
      </c>
      <c r="H431" s="137">
        <f t="shared" si="163"/>
        <v>-0.6363636363636364</v>
      </c>
      <c r="I431" s="137"/>
      <c r="J431" s="163"/>
      <c r="K431" s="137"/>
      <c r="L431" s="163"/>
      <c r="M431" s="137"/>
      <c r="N431" s="137"/>
      <c r="O431" s="137"/>
      <c r="P431" s="137"/>
      <c r="Q431" s="137"/>
      <c r="R431" s="163"/>
      <c r="S431" s="137">
        <f>S430/S429</f>
        <v>0.16</v>
      </c>
    </row>
    <row r="432" spans="1:19" ht="12.75">
      <c r="A432" s="168"/>
      <c r="B432" s="127">
        <v>2010</v>
      </c>
      <c r="C432" s="130">
        <v>14</v>
      </c>
      <c r="D432" s="149">
        <v>2</v>
      </c>
      <c r="E432" s="130">
        <v>35</v>
      </c>
      <c r="F432" s="149">
        <v>25</v>
      </c>
      <c r="G432" s="130">
        <v>25</v>
      </c>
      <c r="H432" s="149">
        <v>13</v>
      </c>
      <c r="I432" s="130"/>
      <c r="J432" s="149"/>
      <c r="K432" s="130"/>
      <c r="L432" s="149"/>
      <c r="M432" s="130"/>
      <c r="N432" s="130"/>
      <c r="O432" s="130"/>
      <c r="P432" s="130"/>
      <c r="Q432" s="130"/>
      <c r="R432" s="149"/>
      <c r="S432" s="130">
        <f>C432+D432+E432+F432+G432+H432</f>
        <v>114</v>
      </c>
    </row>
    <row r="433" spans="1:19" ht="12.75">
      <c r="A433" s="165" t="s">
        <v>86</v>
      </c>
      <c r="B433" s="127">
        <v>2009</v>
      </c>
      <c r="C433" s="130">
        <v>14</v>
      </c>
      <c r="D433" s="149">
        <v>8</v>
      </c>
      <c r="E433" s="130">
        <v>40</v>
      </c>
      <c r="F433" s="149">
        <v>30</v>
      </c>
      <c r="G433" s="130">
        <v>40</v>
      </c>
      <c r="H433" s="149">
        <v>18</v>
      </c>
      <c r="I433" s="130"/>
      <c r="J433" s="149"/>
      <c r="K433" s="130"/>
      <c r="L433" s="149"/>
      <c r="M433" s="130"/>
      <c r="N433" s="130"/>
      <c r="O433" s="130"/>
      <c r="P433" s="130"/>
      <c r="Q433" s="130"/>
      <c r="R433" s="149"/>
      <c r="S433" s="130">
        <f>C433+D433+E433+F433+G433+H433</f>
        <v>150</v>
      </c>
    </row>
    <row r="434" spans="1:19" ht="12.75">
      <c r="A434" s="165" t="s">
        <v>87</v>
      </c>
      <c r="B434" s="132" t="s">
        <v>80</v>
      </c>
      <c r="C434" s="130">
        <f aca="true" t="shared" si="164" ref="C434:H434">C432-C433</f>
        <v>0</v>
      </c>
      <c r="D434" s="149">
        <f t="shared" si="164"/>
        <v>-6</v>
      </c>
      <c r="E434" s="130">
        <f t="shared" si="164"/>
        <v>-5</v>
      </c>
      <c r="F434" s="149">
        <f t="shared" si="164"/>
        <v>-5</v>
      </c>
      <c r="G434" s="130">
        <f t="shared" si="164"/>
        <v>-15</v>
      </c>
      <c r="H434" s="149">
        <f t="shared" si="164"/>
        <v>-5</v>
      </c>
      <c r="I434" s="130"/>
      <c r="J434" s="149"/>
      <c r="K434" s="130"/>
      <c r="L434" s="149"/>
      <c r="M434" s="130"/>
      <c r="N434" s="130"/>
      <c r="O434" s="130"/>
      <c r="P434" s="130"/>
      <c r="Q434" s="130"/>
      <c r="R434" s="149"/>
      <c r="S434" s="130">
        <f>S432-S433</f>
        <v>-36</v>
      </c>
    </row>
    <row r="435" spans="1:19" ht="13.5" thickBot="1">
      <c r="A435" s="166"/>
      <c r="B435" s="134" t="s">
        <v>10</v>
      </c>
      <c r="C435" s="137">
        <f aca="true" t="shared" si="165" ref="C435:H435">C434/C433</f>
        <v>0</v>
      </c>
      <c r="D435" s="137">
        <f t="shared" si="165"/>
        <v>-0.75</v>
      </c>
      <c r="E435" s="137">
        <f t="shared" si="165"/>
        <v>-0.125</v>
      </c>
      <c r="F435" s="137">
        <f t="shared" si="165"/>
        <v>-0.16666666666666666</v>
      </c>
      <c r="G435" s="137">
        <f t="shared" si="165"/>
        <v>-0.375</v>
      </c>
      <c r="H435" s="137">
        <f t="shared" si="165"/>
        <v>-0.2777777777777778</v>
      </c>
      <c r="I435" s="137"/>
      <c r="J435" s="163"/>
      <c r="K435" s="137"/>
      <c r="L435" s="163"/>
      <c r="M435" s="137"/>
      <c r="N435" s="137"/>
      <c r="O435" s="137"/>
      <c r="P435" s="137"/>
      <c r="Q435" s="137"/>
      <c r="R435" s="163"/>
      <c r="S435" s="137">
        <f>S434/S433</f>
        <v>-0.24</v>
      </c>
    </row>
    <row r="436" spans="1:19" ht="12.75">
      <c r="A436" s="168"/>
      <c r="B436" s="127">
        <v>2010</v>
      </c>
      <c r="C436" s="130">
        <v>69</v>
      </c>
      <c r="D436" s="149">
        <v>17</v>
      </c>
      <c r="E436" s="130">
        <v>127</v>
      </c>
      <c r="F436" s="149">
        <v>125</v>
      </c>
      <c r="G436" s="130">
        <v>162</v>
      </c>
      <c r="H436" s="149">
        <v>145</v>
      </c>
      <c r="I436" s="130"/>
      <c r="J436" s="149"/>
      <c r="K436" s="130"/>
      <c r="L436" s="149"/>
      <c r="M436" s="130"/>
      <c r="N436" s="130"/>
      <c r="O436" s="130"/>
      <c r="P436" s="130"/>
      <c r="Q436" s="130"/>
      <c r="R436" s="149"/>
      <c r="S436" s="130">
        <f>C436+D436+E436+F436+G436+H436</f>
        <v>645</v>
      </c>
    </row>
    <row r="437" spans="1:19" ht="12.75">
      <c r="A437" s="171" t="s">
        <v>88</v>
      </c>
      <c r="B437" s="127">
        <v>2009</v>
      </c>
      <c r="C437" s="130">
        <v>58</v>
      </c>
      <c r="D437" s="149">
        <v>19</v>
      </c>
      <c r="E437" s="130">
        <v>120</v>
      </c>
      <c r="F437" s="149">
        <v>182</v>
      </c>
      <c r="G437" s="130">
        <v>211</v>
      </c>
      <c r="H437" s="149">
        <v>114</v>
      </c>
      <c r="I437" s="130"/>
      <c r="J437" s="149"/>
      <c r="K437" s="130"/>
      <c r="L437" s="149"/>
      <c r="M437" s="130"/>
      <c r="N437" s="130"/>
      <c r="O437" s="130"/>
      <c r="P437" s="130"/>
      <c r="Q437" s="130"/>
      <c r="R437" s="149"/>
      <c r="S437" s="130">
        <f>C437+D437+E437+F437+G437+H437</f>
        <v>704</v>
      </c>
    </row>
    <row r="438" spans="1:19" ht="12.75">
      <c r="A438" s="168"/>
      <c r="B438" s="132" t="s">
        <v>80</v>
      </c>
      <c r="C438" s="130">
        <f aca="true" t="shared" si="166" ref="C438:H438">C436-C437</f>
        <v>11</v>
      </c>
      <c r="D438" s="149">
        <f t="shared" si="166"/>
        <v>-2</v>
      </c>
      <c r="E438" s="130">
        <f t="shared" si="166"/>
        <v>7</v>
      </c>
      <c r="F438" s="149">
        <f t="shared" si="166"/>
        <v>-57</v>
      </c>
      <c r="G438" s="130">
        <f t="shared" si="166"/>
        <v>-49</v>
      </c>
      <c r="H438" s="149">
        <f t="shared" si="166"/>
        <v>31</v>
      </c>
      <c r="I438" s="130"/>
      <c r="J438" s="149"/>
      <c r="K438" s="130"/>
      <c r="L438" s="149"/>
      <c r="M438" s="130"/>
      <c r="N438" s="130"/>
      <c r="O438" s="130"/>
      <c r="P438" s="130"/>
      <c r="Q438" s="130"/>
      <c r="R438" s="149"/>
      <c r="S438" s="130">
        <f>S436-S437</f>
        <v>-59</v>
      </c>
    </row>
    <row r="439" spans="1:19" ht="13.5" thickBot="1">
      <c r="A439" s="166"/>
      <c r="B439" s="134" t="s">
        <v>10</v>
      </c>
      <c r="C439" s="137">
        <f aca="true" t="shared" si="167" ref="C439:H439">C438/C437</f>
        <v>0.1896551724137931</v>
      </c>
      <c r="D439" s="163">
        <f t="shared" si="167"/>
        <v>-0.10526315789473684</v>
      </c>
      <c r="E439" s="137">
        <f t="shared" si="167"/>
        <v>0.058333333333333334</v>
      </c>
      <c r="F439" s="163">
        <f t="shared" si="167"/>
        <v>-0.3131868131868132</v>
      </c>
      <c r="G439" s="137">
        <f t="shared" si="167"/>
        <v>-0.23222748815165878</v>
      </c>
      <c r="H439" s="163">
        <f t="shared" si="167"/>
        <v>0.2719298245614035</v>
      </c>
      <c r="I439" s="137"/>
      <c r="J439" s="163"/>
      <c r="K439" s="137"/>
      <c r="L439" s="163"/>
      <c r="M439" s="137"/>
      <c r="N439" s="137"/>
      <c r="O439" s="137"/>
      <c r="P439" s="137"/>
      <c r="Q439" s="137"/>
      <c r="R439" s="163"/>
      <c r="S439" s="137">
        <f>S438/S437</f>
        <v>-0.08380681818181818</v>
      </c>
    </row>
    <row r="440" spans="1:19" ht="12.75">
      <c r="A440" s="168"/>
      <c r="B440" s="127">
        <v>2010</v>
      </c>
      <c r="C440" s="130">
        <v>58</v>
      </c>
      <c r="D440" s="149">
        <v>40</v>
      </c>
      <c r="E440" s="130">
        <v>210</v>
      </c>
      <c r="F440" s="149">
        <v>128</v>
      </c>
      <c r="G440" s="130">
        <v>173</v>
      </c>
      <c r="H440" s="149">
        <v>96</v>
      </c>
      <c r="I440" s="130"/>
      <c r="J440" s="149"/>
      <c r="K440" s="130"/>
      <c r="L440" s="149"/>
      <c r="M440" s="130"/>
      <c r="N440" s="130"/>
      <c r="O440" s="130"/>
      <c r="P440" s="130"/>
      <c r="Q440" s="130"/>
      <c r="R440" s="149"/>
      <c r="S440" s="130">
        <f>C440+D440+E440+F440+G440+H440</f>
        <v>705</v>
      </c>
    </row>
    <row r="441" spans="1:19" ht="12.75">
      <c r="A441" s="165" t="s">
        <v>89</v>
      </c>
      <c r="B441" s="127">
        <v>2009</v>
      </c>
      <c r="C441" s="130">
        <v>52</v>
      </c>
      <c r="D441" s="149">
        <v>33</v>
      </c>
      <c r="E441" s="130">
        <v>182</v>
      </c>
      <c r="F441" s="149">
        <v>178</v>
      </c>
      <c r="G441" s="130">
        <v>249</v>
      </c>
      <c r="H441" s="149">
        <v>103</v>
      </c>
      <c r="I441" s="130"/>
      <c r="J441" s="149"/>
      <c r="K441" s="130"/>
      <c r="L441" s="149"/>
      <c r="M441" s="130"/>
      <c r="N441" s="130"/>
      <c r="O441" s="130"/>
      <c r="P441" s="130"/>
      <c r="Q441" s="130"/>
      <c r="R441" s="149"/>
      <c r="S441" s="130">
        <f>C441+D441+E441+F441+G441+H441</f>
        <v>797</v>
      </c>
    </row>
    <row r="442" spans="1:19" ht="12.75">
      <c r="A442" s="165" t="s">
        <v>90</v>
      </c>
      <c r="B442" s="132" t="s">
        <v>80</v>
      </c>
      <c r="C442" s="130">
        <f aca="true" t="shared" si="168" ref="C442:H442">C440-C441</f>
        <v>6</v>
      </c>
      <c r="D442" s="149">
        <f t="shared" si="168"/>
        <v>7</v>
      </c>
      <c r="E442" s="130">
        <f t="shared" si="168"/>
        <v>28</v>
      </c>
      <c r="F442" s="149">
        <f t="shared" si="168"/>
        <v>-50</v>
      </c>
      <c r="G442" s="130">
        <f t="shared" si="168"/>
        <v>-76</v>
      </c>
      <c r="H442" s="149">
        <f t="shared" si="168"/>
        <v>-7</v>
      </c>
      <c r="I442" s="130"/>
      <c r="J442" s="149"/>
      <c r="K442" s="130"/>
      <c r="L442" s="149"/>
      <c r="M442" s="130"/>
      <c r="N442" s="130"/>
      <c r="O442" s="130"/>
      <c r="P442" s="130"/>
      <c r="Q442" s="130"/>
      <c r="R442" s="149"/>
      <c r="S442" s="130">
        <f>S440-S441</f>
        <v>-92</v>
      </c>
    </row>
    <row r="443" spans="1:19" ht="13.5" thickBot="1">
      <c r="A443" s="166"/>
      <c r="B443" s="134" t="s">
        <v>10</v>
      </c>
      <c r="C443" s="137">
        <f aca="true" t="shared" si="169" ref="C443:H443">C442/C441</f>
        <v>0.11538461538461539</v>
      </c>
      <c r="D443" s="163">
        <f t="shared" si="169"/>
        <v>0.21212121212121213</v>
      </c>
      <c r="E443" s="137">
        <f t="shared" si="169"/>
        <v>0.15384615384615385</v>
      </c>
      <c r="F443" s="163">
        <f t="shared" si="169"/>
        <v>-0.2808988764044944</v>
      </c>
      <c r="G443" s="137">
        <f t="shared" si="169"/>
        <v>-0.30522088353413657</v>
      </c>
      <c r="H443" s="163">
        <f t="shared" si="169"/>
        <v>-0.06796116504854369</v>
      </c>
      <c r="I443" s="137"/>
      <c r="J443" s="163"/>
      <c r="K443" s="137"/>
      <c r="L443" s="163"/>
      <c r="M443" s="137"/>
      <c r="N443" s="137"/>
      <c r="O443" s="137"/>
      <c r="P443" s="137"/>
      <c r="Q443" s="137"/>
      <c r="R443" s="163"/>
      <c r="S443" s="137">
        <f>S442/S441</f>
        <v>-0.11543287327478043</v>
      </c>
    </row>
    <row r="444" spans="1:19" ht="12.75">
      <c r="A444" s="168"/>
      <c r="B444" s="127">
        <v>2010</v>
      </c>
      <c r="C444" s="130">
        <v>2</v>
      </c>
      <c r="D444" s="149">
        <v>0</v>
      </c>
      <c r="E444" s="130">
        <v>25</v>
      </c>
      <c r="F444" s="149">
        <v>12</v>
      </c>
      <c r="G444" s="130">
        <v>18</v>
      </c>
      <c r="H444" s="149">
        <v>6</v>
      </c>
      <c r="I444" s="130"/>
      <c r="J444" s="149"/>
      <c r="K444" s="130"/>
      <c r="L444" s="149"/>
      <c r="M444" s="130"/>
      <c r="N444" s="130"/>
      <c r="O444" s="130"/>
      <c r="P444" s="130"/>
      <c r="Q444" s="130"/>
      <c r="R444" s="149"/>
      <c r="S444" s="130">
        <f>C444+D444+E444+F444+G444+H444</f>
        <v>63</v>
      </c>
    </row>
    <row r="445" spans="1:19" ht="12.75">
      <c r="A445" s="165" t="s">
        <v>91</v>
      </c>
      <c r="B445" s="127">
        <v>2009</v>
      </c>
      <c r="C445" s="130">
        <v>0</v>
      </c>
      <c r="D445" s="149">
        <v>2</v>
      </c>
      <c r="E445" s="130">
        <v>24</v>
      </c>
      <c r="F445" s="149">
        <v>9</v>
      </c>
      <c r="G445" s="130">
        <v>23</v>
      </c>
      <c r="H445" s="149">
        <v>6</v>
      </c>
      <c r="I445" s="130"/>
      <c r="J445" s="149"/>
      <c r="K445" s="130"/>
      <c r="L445" s="149"/>
      <c r="M445" s="130"/>
      <c r="N445" s="130"/>
      <c r="O445" s="130"/>
      <c r="P445" s="130"/>
      <c r="Q445" s="130"/>
      <c r="R445" s="149"/>
      <c r="S445" s="130">
        <f>C445+D445+E445+F445+G445+H445</f>
        <v>64</v>
      </c>
    </row>
    <row r="446" spans="1:19" ht="12.75">
      <c r="A446" s="165" t="s">
        <v>92</v>
      </c>
      <c r="B446" s="132" t="s">
        <v>80</v>
      </c>
      <c r="C446" s="130">
        <f aca="true" t="shared" si="170" ref="C446:H446">C444-C445</f>
        <v>2</v>
      </c>
      <c r="D446" s="149">
        <f t="shared" si="170"/>
        <v>-2</v>
      </c>
      <c r="E446" s="130">
        <f t="shared" si="170"/>
        <v>1</v>
      </c>
      <c r="F446" s="149">
        <f t="shared" si="170"/>
        <v>3</v>
      </c>
      <c r="G446" s="130">
        <f t="shared" si="170"/>
        <v>-5</v>
      </c>
      <c r="H446" s="149">
        <f t="shared" si="170"/>
        <v>0</v>
      </c>
      <c r="I446" s="130"/>
      <c r="J446" s="149"/>
      <c r="K446" s="130"/>
      <c r="L446" s="149"/>
      <c r="M446" s="130"/>
      <c r="N446" s="130"/>
      <c r="O446" s="130"/>
      <c r="P446" s="130"/>
      <c r="Q446" s="130"/>
      <c r="R446" s="149"/>
      <c r="S446" s="130">
        <f>S444-S445</f>
        <v>-1</v>
      </c>
    </row>
    <row r="447" spans="1:19" ht="13.5" thickBot="1">
      <c r="A447" s="166"/>
      <c r="B447" s="134" t="s">
        <v>10</v>
      </c>
      <c r="C447" s="167">
        <v>0</v>
      </c>
      <c r="D447" s="163">
        <f>D446/D445</f>
        <v>-1</v>
      </c>
      <c r="E447" s="167">
        <f>E446/E445</f>
        <v>0.041666666666666664</v>
      </c>
      <c r="F447" s="167">
        <f>F446/F445</f>
        <v>0.3333333333333333</v>
      </c>
      <c r="G447" s="137">
        <f>G446/G445</f>
        <v>-0.21739130434782608</v>
      </c>
      <c r="H447" s="163">
        <f>H446/H445</f>
        <v>0</v>
      </c>
      <c r="I447" s="137"/>
      <c r="J447" s="163"/>
      <c r="K447" s="137"/>
      <c r="L447" s="163"/>
      <c r="M447" s="137"/>
      <c r="N447" s="137"/>
      <c r="O447" s="137"/>
      <c r="P447" s="137"/>
      <c r="Q447" s="137"/>
      <c r="R447" s="163"/>
      <c r="S447" s="137">
        <f>S446/S445</f>
        <v>-0.015625</v>
      </c>
    </row>
    <row r="448" spans="1:19" ht="12.75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</row>
    <row r="449" spans="1:19" ht="13.5" thickBot="1">
      <c r="A449" s="174" t="s">
        <v>204</v>
      </c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</row>
    <row r="450" spans="1:19" ht="13.5" thickBot="1">
      <c r="A450" s="150"/>
      <c r="B450" s="151"/>
      <c r="C450" s="152" t="s">
        <v>33</v>
      </c>
      <c r="D450" s="152" t="s">
        <v>205</v>
      </c>
      <c r="E450" s="153" t="s">
        <v>206</v>
      </c>
      <c r="F450" s="152" t="s">
        <v>207</v>
      </c>
      <c r="G450" s="152" t="s">
        <v>208</v>
      </c>
      <c r="H450" s="158" t="s">
        <v>16</v>
      </c>
      <c r="I450" s="157"/>
      <c r="J450" s="158"/>
      <c r="K450" s="157"/>
      <c r="L450" s="158"/>
      <c r="M450" s="157"/>
      <c r="N450" s="157"/>
      <c r="O450" s="157"/>
      <c r="P450" s="157"/>
      <c r="Q450" s="157"/>
      <c r="R450" s="158"/>
      <c r="S450" s="157" t="s">
        <v>79</v>
      </c>
    </row>
    <row r="451" spans="1:19" ht="12.75">
      <c r="A451" s="159"/>
      <c r="B451" s="127">
        <v>2010</v>
      </c>
      <c r="C451" s="130">
        <f aca="true" t="shared" si="171" ref="C451:G452">C455+C459+C463+C467+C471+C475+C479</f>
        <v>355</v>
      </c>
      <c r="D451" s="130">
        <f t="shared" si="171"/>
        <v>423</v>
      </c>
      <c r="E451" s="130">
        <f t="shared" si="171"/>
        <v>443</v>
      </c>
      <c r="F451" s="130">
        <f t="shared" si="171"/>
        <v>282</v>
      </c>
      <c r="G451" s="130">
        <f t="shared" si="171"/>
        <v>270</v>
      </c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60"/>
      <c r="S451" s="130">
        <f>S455+S459+S463+S467+S471+S475+S479</f>
        <v>1773</v>
      </c>
    </row>
    <row r="452" spans="1:19" ht="12.75">
      <c r="A452" s="178" t="s">
        <v>1</v>
      </c>
      <c r="B452" s="127">
        <v>2009</v>
      </c>
      <c r="C452" s="130">
        <f t="shared" si="171"/>
        <v>358</v>
      </c>
      <c r="D452" s="130">
        <f t="shared" si="171"/>
        <v>477</v>
      </c>
      <c r="E452" s="130">
        <f t="shared" si="171"/>
        <v>479</v>
      </c>
      <c r="F452" s="130">
        <f t="shared" si="171"/>
        <v>243</v>
      </c>
      <c r="G452" s="130">
        <f t="shared" si="171"/>
        <v>280</v>
      </c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60"/>
      <c r="S452" s="130">
        <f>S456+S460+S464+S468+S472+S476+S480</f>
        <v>1837</v>
      </c>
    </row>
    <row r="453" spans="1:19" ht="12.75">
      <c r="A453" s="159"/>
      <c r="B453" s="132" t="s">
        <v>80</v>
      </c>
      <c r="C453" s="130">
        <f>C451-C452</f>
        <v>-3</v>
      </c>
      <c r="D453" s="130">
        <f>D451-D452</f>
        <v>-54</v>
      </c>
      <c r="E453" s="149">
        <f>E451-E452</f>
        <v>-36</v>
      </c>
      <c r="F453" s="130">
        <f>F451-F452</f>
        <v>39</v>
      </c>
      <c r="G453" s="130">
        <f>G451-G452</f>
        <v>-10</v>
      </c>
      <c r="H453" s="149"/>
      <c r="I453" s="130"/>
      <c r="J453" s="149"/>
      <c r="K453" s="130"/>
      <c r="L453" s="149"/>
      <c r="M453" s="130"/>
      <c r="N453" s="130"/>
      <c r="O453" s="130"/>
      <c r="P453" s="130"/>
      <c r="Q453" s="130"/>
      <c r="R453" s="149"/>
      <c r="S453" s="130">
        <f>S451-S452</f>
        <v>-64</v>
      </c>
    </row>
    <row r="454" spans="1:19" ht="13.5" thickBot="1">
      <c r="A454" s="162"/>
      <c r="B454" s="134" t="s">
        <v>10</v>
      </c>
      <c r="C454" s="137">
        <f>C453/C452</f>
        <v>-0.008379888268156424</v>
      </c>
      <c r="D454" s="137">
        <f>D453/D452</f>
        <v>-0.11320754716981132</v>
      </c>
      <c r="E454" s="163">
        <f>E453/E452</f>
        <v>-0.07515657620041753</v>
      </c>
      <c r="F454" s="137">
        <f>F453/F452</f>
        <v>0.16049382716049382</v>
      </c>
      <c r="G454" s="137">
        <f>G453/G452</f>
        <v>-0.03571428571428571</v>
      </c>
      <c r="H454" s="163"/>
      <c r="I454" s="137"/>
      <c r="J454" s="163"/>
      <c r="K454" s="137"/>
      <c r="L454" s="163"/>
      <c r="M454" s="137"/>
      <c r="N454" s="137"/>
      <c r="O454" s="137"/>
      <c r="P454" s="137"/>
      <c r="Q454" s="137"/>
      <c r="R454" s="163"/>
      <c r="S454" s="137">
        <f>S453/S452</f>
        <v>-0.03483941208492107</v>
      </c>
    </row>
    <row r="455" spans="1:19" ht="12.75">
      <c r="A455" s="159"/>
      <c r="B455" s="127">
        <v>2010</v>
      </c>
      <c r="C455" s="130">
        <v>4</v>
      </c>
      <c r="D455" s="130">
        <v>6</v>
      </c>
      <c r="E455" s="149">
        <v>6</v>
      </c>
      <c r="F455" s="130">
        <v>2</v>
      </c>
      <c r="G455" s="130">
        <v>3</v>
      </c>
      <c r="H455" s="149"/>
      <c r="I455" s="130"/>
      <c r="J455" s="149"/>
      <c r="K455" s="130"/>
      <c r="L455" s="149"/>
      <c r="M455" s="130"/>
      <c r="N455" s="130"/>
      <c r="O455" s="130"/>
      <c r="P455" s="130"/>
      <c r="Q455" s="130"/>
      <c r="R455" s="149"/>
      <c r="S455" s="130">
        <f>C455+D455+E455+F455+G455</f>
        <v>21</v>
      </c>
    </row>
    <row r="456" spans="1:19" ht="12.75">
      <c r="A456" s="165" t="s">
        <v>81</v>
      </c>
      <c r="B456" s="127">
        <v>2009</v>
      </c>
      <c r="C456" s="130">
        <v>3</v>
      </c>
      <c r="D456" s="130">
        <v>6</v>
      </c>
      <c r="E456" s="149">
        <v>3</v>
      </c>
      <c r="F456" s="130">
        <v>2</v>
      </c>
      <c r="G456" s="130">
        <v>0</v>
      </c>
      <c r="H456" s="149"/>
      <c r="I456" s="130"/>
      <c r="J456" s="149"/>
      <c r="K456" s="130"/>
      <c r="L456" s="149"/>
      <c r="M456" s="130"/>
      <c r="N456" s="130"/>
      <c r="O456" s="130"/>
      <c r="P456" s="130"/>
      <c r="Q456" s="130"/>
      <c r="R456" s="149"/>
      <c r="S456" s="130">
        <f>C456+D456+E456+F456+G456</f>
        <v>14</v>
      </c>
    </row>
    <row r="457" spans="1:19" ht="12.75">
      <c r="A457" s="165" t="s">
        <v>82</v>
      </c>
      <c r="B457" s="132" t="s">
        <v>80</v>
      </c>
      <c r="C457" s="130">
        <f>C455-C456</f>
        <v>1</v>
      </c>
      <c r="D457" s="130">
        <f>D455-D456</f>
        <v>0</v>
      </c>
      <c r="E457" s="149">
        <f>E455-E456</f>
        <v>3</v>
      </c>
      <c r="F457" s="130">
        <f>F455-F456</f>
        <v>0</v>
      </c>
      <c r="G457" s="130">
        <f>G455-G456</f>
        <v>3</v>
      </c>
      <c r="H457" s="149"/>
      <c r="I457" s="130"/>
      <c r="J457" s="149"/>
      <c r="K457" s="130"/>
      <c r="L457" s="149"/>
      <c r="M457" s="130"/>
      <c r="N457" s="130"/>
      <c r="O457" s="130"/>
      <c r="P457" s="130"/>
      <c r="Q457" s="130"/>
      <c r="R457" s="149"/>
      <c r="S457" s="130">
        <f>S455-S456</f>
        <v>7</v>
      </c>
    </row>
    <row r="458" spans="1:19" ht="13.5" thickBot="1">
      <c r="A458" s="166"/>
      <c r="B458" s="134" t="s">
        <v>10</v>
      </c>
      <c r="C458" s="137">
        <f>C457/C456</f>
        <v>0.3333333333333333</v>
      </c>
      <c r="D458" s="163">
        <f>D457/D456</f>
        <v>0</v>
      </c>
      <c r="E458" s="167">
        <f>E457/E456</f>
        <v>1</v>
      </c>
      <c r="F458" s="167">
        <f>F457/F456</f>
        <v>0</v>
      </c>
      <c r="G458" s="137">
        <v>0</v>
      </c>
      <c r="H458" s="163"/>
      <c r="I458" s="137"/>
      <c r="J458" s="163"/>
      <c r="K458" s="137"/>
      <c r="L458" s="163"/>
      <c r="M458" s="137"/>
      <c r="N458" s="137"/>
      <c r="O458" s="137"/>
      <c r="P458" s="137"/>
      <c r="Q458" s="137"/>
      <c r="R458" s="163"/>
      <c r="S458" s="167">
        <f>S457/S456</f>
        <v>0.5</v>
      </c>
    </row>
    <row r="459" spans="1:19" ht="12.75">
      <c r="A459" s="168"/>
      <c r="B459" s="127">
        <v>2010</v>
      </c>
      <c r="C459" s="130">
        <v>0</v>
      </c>
      <c r="D459" s="130">
        <v>1</v>
      </c>
      <c r="E459" s="149">
        <v>1</v>
      </c>
      <c r="F459" s="130">
        <v>0</v>
      </c>
      <c r="G459" s="130">
        <v>0</v>
      </c>
      <c r="H459" s="149"/>
      <c r="I459" s="130" t="s">
        <v>202</v>
      </c>
      <c r="J459" s="149"/>
      <c r="K459" s="130"/>
      <c r="L459" s="149"/>
      <c r="M459" s="130"/>
      <c r="N459" s="130"/>
      <c r="O459" s="130"/>
      <c r="P459" s="130"/>
      <c r="Q459" s="130"/>
      <c r="R459" s="149"/>
      <c r="S459" s="130">
        <f>C459+D459+E459+F459+G459</f>
        <v>2</v>
      </c>
    </row>
    <row r="460" spans="1:19" ht="12.75">
      <c r="A460" s="165" t="s">
        <v>83</v>
      </c>
      <c r="B460" s="127">
        <v>2009</v>
      </c>
      <c r="C460" s="130">
        <v>1</v>
      </c>
      <c r="D460" s="130">
        <v>1</v>
      </c>
      <c r="E460" s="149">
        <v>4</v>
      </c>
      <c r="F460" s="130">
        <v>0</v>
      </c>
      <c r="G460" s="130">
        <v>0</v>
      </c>
      <c r="H460" s="149"/>
      <c r="I460" s="130"/>
      <c r="J460" s="149"/>
      <c r="K460" s="130"/>
      <c r="L460" s="149"/>
      <c r="M460" s="130"/>
      <c r="N460" s="130"/>
      <c r="O460" s="130"/>
      <c r="P460" s="130"/>
      <c r="Q460" s="130"/>
      <c r="R460" s="149"/>
      <c r="S460" s="130">
        <f>C460+D460+E460+F460+G460</f>
        <v>6</v>
      </c>
    </row>
    <row r="461" spans="1:19" ht="12.75">
      <c r="A461" s="165" t="s">
        <v>84</v>
      </c>
      <c r="B461" s="132" t="s">
        <v>80</v>
      </c>
      <c r="C461" s="130">
        <f>C459-C460</f>
        <v>-1</v>
      </c>
      <c r="D461" s="130">
        <f>D459-D460</f>
        <v>0</v>
      </c>
      <c r="E461" s="173">
        <f>E459-E460</f>
        <v>-3</v>
      </c>
      <c r="F461" s="130">
        <f>F459-F460</f>
        <v>0</v>
      </c>
      <c r="G461" s="130">
        <f>G459-G460</f>
        <v>0</v>
      </c>
      <c r="H461" s="149"/>
      <c r="I461" s="130"/>
      <c r="J461" s="149"/>
      <c r="K461" s="130"/>
      <c r="L461" s="149"/>
      <c r="M461" s="130"/>
      <c r="N461" s="130"/>
      <c r="O461" s="130"/>
      <c r="P461" s="130"/>
      <c r="Q461" s="130"/>
      <c r="R461" s="149"/>
      <c r="S461" s="130">
        <f>S459-S460</f>
        <v>-4</v>
      </c>
    </row>
    <row r="462" spans="1:19" ht="13.5" thickBot="1">
      <c r="A462" s="166"/>
      <c r="B462" s="134" t="s">
        <v>10</v>
      </c>
      <c r="C462" s="137">
        <f>C461/C460</f>
        <v>-1</v>
      </c>
      <c r="D462" s="137">
        <f>D461/D460</f>
        <v>0</v>
      </c>
      <c r="E462" s="137">
        <f>E461/E460</f>
        <v>-0.75</v>
      </c>
      <c r="F462" s="137">
        <v>0</v>
      </c>
      <c r="G462" s="137">
        <v>0</v>
      </c>
      <c r="H462" s="163"/>
      <c r="I462" s="137"/>
      <c r="J462" s="163"/>
      <c r="K462" s="137"/>
      <c r="L462" s="163"/>
      <c r="M462" s="137"/>
      <c r="N462" s="137"/>
      <c r="O462" s="137"/>
      <c r="P462" s="137"/>
      <c r="Q462" s="137"/>
      <c r="R462" s="163"/>
      <c r="S462" s="137">
        <f>S461/S460</f>
        <v>-0.6666666666666666</v>
      </c>
    </row>
    <row r="463" spans="1:19" ht="12.75">
      <c r="A463" s="168"/>
      <c r="B463" s="127">
        <v>2010</v>
      </c>
      <c r="C463" s="130">
        <v>15</v>
      </c>
      <c r="D463" s="130">
        <v>16</v>
      </c>
      <c r="E463" s="149">
        <v>23</v>
      </c>
      <c r="F463" s="130">
        <v>16</v>
      </c>
      <c r="G463" s="130">
        <v>4</v>
      </c>
      <c r="H463" s="149"/>
      <c r="I463" s="130"/>
      <c r="J463" s="149"/>
      <c r="K463" s="130"/>
      <c r="L463" s="149"/>
      <c r="M463" s="130"/>
      <c r="N463" s="130"/>
      <c r="O463" s="130"/>
      <c r="P463" s="130"/>
      <c r="Q463" s="130"/>
      <c r="R463" s="149"/>
      <c r="S463" s="130">
        <f>C463+D463+E463+F463+G463</f>
        <v>74</v>
      </c>
    </row>
    <row r="464" spans="1:19" ht="12.75">
      <c r="A464" s="165" t="s">
        <v>85</v>
      </c>
      <c r="B464" s="127">
        <v>2009</v>
      </c>
      <c r="C464" s="130">
        <v>20</v>
      </c>
      <c r="D464" s="130">
        <v>12</v>
      </c>
      <c r="E464" s="149">
        <v>29</v>
      </c>
      <c r="F464" s="130">
        <v>12</v>
      </c>
      <c r="G464" s="130">
        <v>10</v>
      </c>
      <c r="H464" s="149"/>
      <c r="I464" s="130"/>
      <c r="J464" s="149"/>
      <c r="K464" s="130"/>
      <c r="L464" s="149"/>
      <c r="M464" s="130"/>
      <c r="N464" s="130"/>
      <c r="O464" s="130"/>
      <c r="P464" s="130"/>
      <c r="Q464" s="130"/>
      <c r="R464" s="149"/>
      <c r="S464" s="130">
        <f>C464+D464+E464+F464+G464</f>
        <v>83</v>
      </c>
    </row>
    <row r="465" spans="1:19" ht="12.75">
      <c r="A465" s="168"/>
      <c r="B465" s="132" t="s">
        <v>80</v>
      </c>
      <c r="C465" s="130">
        <f>C463-C464</f>
        <v>-5</v>
      </c>
      <c r="D465" s="130">
        <f>D463-D464</f>
        <v>4</v>
      </c>
      <c r="E465" s="149">
        <f>E463-E464</f>
        <v>-6</v>
      </c>
      <c r="F465" s="130">
        <f>F463-F464</f>
        <v>4</v>
      </c>
      <c r="G465" s="130">
        <f>G463-G464</f>
        <v>-6</v>
      </c>
      <c r="H465" s="149"/>
      <c r="I465" s="130"/>
      <c r="J465" s="149"/>
      <c r="K465" s="130"/>
      <c r="L465" s="149"/>
      <c r="M465" s="130"/>
      <c r="N465" s="130"/>
      <c r="O465" s="130"/>
      <c r="P465" s="130"/>
      <c r="Q465" s="130"/>
      <c r="R465" s="149"/>
      <c r="S465" s="130">
        <f>S463-S464</f>
        <v>-9</v>
      </c>
    </row>
    <row r="466" spans="1:19" ht="13.5" thickBot="1">
      <c r="A466" s="166"/>
      <c r="B466" s="134" t="s">
        <v>10</v>
      </c>
      <c r="C466" s="137">
        <f>C465/C464</f>
        <v>-0.25</v>
      </c>
      <c r="D466" s="163">
        <f>D465/D464</f>
        <v>0.3333333333333333</v>
      </c>
      <c r="E466" s="167">
        <f>E465/E464</f>
        <v>-0.20689655172413793</v>
      </c>
      <c r="F466" s="137">
        <f>F465/F464</f>
        <v>0.3333333333333333</v>
      </c>
      <c r="G466" s="137">
        <f>G465/G464</f>
        <v>-0.6</v>
      </c>
      <c r="H466" s="163"/>
      <c r="I466" s="137"/>
      <c r="J466" s="163"/>
      <c r="K466" s="137"/>
      <c r="L466" s="163"/>
      <c r="M466" s="137"/>
      <c r="N466" s="137"/>
      <c r="O466" s="137"/>
      <c r="P466" s="137"/>
      <c r="Q466" s="137"/>
      <c r="R466" s="163"/>
      <c r="S466" s="137">
        <f>S465/S464</f>
        <v>-0.10843373493975904</v>
      </c>
    </row>
    <row r="467" spans="1:19" ht="12.75">
      <c r="A467" s="168"/>
      <c r="B467" s="127">
        <v>2010</v>
      </c>
      <c r="C467" s="130">
        <v>30</v>
      </c>
      <c r="D467" s="130">
        <v>37</v>
      </c>
      <c r="E467" s="149">
        <v>25</v>
      </c>
      <c r="F467" s="130">
        <v>30</v>
      </c>
      <c r="G467" s="130">
        <v>16</v>
      </c>
      <c r="H467" s="149"/>
      <c r="I467" s="130"/>
      <c r="J467" s="149"/>
      <c r="K467" s="130"/>
      <c r="L467" s="149"/>
      <c r="M467" s="130"/>
      <c r="N467" s="130"/>
      <c r="O467" s="130"/>
      <c r="P467" s="130"/>
      <c r="Q467" s="130"/>
      <c r="R467" s="149"/>
      <c r="S467" s="130">
        <f>C467+D467+E467+F467+G467</f>
        <v>138</v>
      </c>
    </row>
    <row r="468" spans="1:19" ht="12.75">
      <c r="A468" s="165" t="s">
        <v>86</v>
      </c>
      <c r="B468" s="127">
        <v>2009</v>
      </c>
      <c r="C468" s="130">
        <v>37</v>
      </c>
      <c r="D468" s="130">
        <v>49</v>
      </c>
      <c r="E468" s="149">
        <v>21</v>
      </c>
      <c r="F468" s="130">
        <v>31</v>
      </c>
      <c r="G468" s="130">
        <v>32</v>
      </c>
      <c r="H468" s="149"/>
      <c r="I468" s="130"/>
      <c r="J468" s="149"/>
      <c r="K468" s="130"/>
      <c r="L468" s="149"/>
      <c r="M468" s="130"/>
      <c r="N468" s="130"/>
      <c r="O468" s="130"/>
      <c r="P468" s="130"/>
      <c r="Q468" s="130"/>
      <c r="R468" s="149"/>
      <c r="S468" s="130">
        <f>C468+D468+E468+F468+G468</f>
        <v>170</v>
      </c>
    </row>
    <row r="469" spans="1:19" ht="12.75">
      <c r="A469" s="165" t="s">
        <v>87</v>
      </c>
      <c r="B469" s="132" t="s">
        <v>80</v>
      </c>
      <c r="C469" s="130">
        <f>C467-C468</f>
        <v>-7</v>
      </c>
      <c r="D469" s="130">
        <f>D467-D468</f>
        <v>-12</v>
      </c>
      <c r="E469" s="130">
        <f>E467-E468</f>
        <v>4</v>
      </c>
      <c r="F469" s="130">
        <f>F467-F468</f>
        <v>-1</v>
      </c>
      <c r="G469" s="130">
        <f>G467-G468</f>
        <v>-16</v>
      </c>
      <c r="H469" s="149"/>
      <c r="I469" s="130"/>
      <c r="J469" s="149"/>
      <c r="K469" s="130"/>
      <c r="L469" s="149"/>
      <c r="M469" s="130"/>
      <c r="N469" s="130"/>
      <c r="O469" s="130"/>
      <c r="P469" s="130"/>
      <c r="Q469" s="130"/>
      <c r="R469" s="149"/>
      <c r="S469" s="130">
        <f>S467-S468</f>
        <v>-32</v>
      </c>
    </row>
    <row r="470" spans="1:19" ht="13.5" thickBot="1">
      <c r="A470" s="166"/>
      <c r="B470" s="134" t="s">
        <v>10</v>
      </c>
      <c r="C470" s="137">
        <f>C469/C468</f>
        <v>-0.1891891891891892</v>
      </c>
      <c r="D470" s="137">
        <f>D469/D468</f>
        <v>-0.24489795918367346</v>
      </c>
      <c r="E470" s="137">
        <f>E469/E468</f>
        <v>0.19047619047619047</v>
      </c>
      <c r="F470" s="137">
        <f>F469/F468</f>
        <v>-0.03225806451612903</v>
      </c>
      <c r="G470" s="137">
        <f>G469/G468</f>
        <v>-0.5</v>
      </c>
      <c r="H470" s="163"/>
      <c r="I470" s="137"/>
      <c r="J470" s="163"/>
      <c r="K470" s="137"/>
      <c r="L470" s="163"/>
      <c r="M470" s="137"/>
      <c r="N470" s="137"/>
      <c r="O470" s="137"/>
      <c r="P470" s="137"/>
      <c r="Q470" s="137"/>
      <c r="R470" s="163"/>
      <c r="S470" s="137">
        <f>S469/S468</f>
        <v>-0.18823529411764706</v>
      </c>
    </row>
    <row r="471" spans="1:19" ht="12.75">
      <c r="A471" s="168"/>
      <c r="B471" s="127">
        <v>2010</v>
      </c>
      <c r="C471" s="130">
        <v>128</v>
      </c>
      <c r="D471" s="130">
        <v>168</v>
      </c>
      <c r="E471" s="149">
        <v>201</v>
      </c>
      <c r="F471" s="130">
        <v>98</v>
      </c>
      <c r="G471" s="130">
        <v>128</v>
      </c>
      <c r="H471" s="149"/>
      <c r="I471" s="130"/>
      <c r="J471" s="149"/>
      <c r="K471" s="130"/>
      <c r="L471" s="149"/>
      <c r="M471" s="130"/>
      <c r="N471" s="130"/>
      <c r="O471" s="130"/>
      <c r="P471" s="130"/>
      <c r="Q471" s="130"/>
      <c r="R471" s="149"/>
      <c r="S471" s="130">
        <f>C471+D471+E471+F471+G471</f>
        <v>723</v>
      </c>
    </row>
    <row r="472" spans="1:19" ht="12.75">
      <c r="A472" s="171" t="s">
        <v>88</v>
      </c>
      <c r="B472" s="127">
        <v>2009</v>
      </c>
      <c r="C472" s="130">
        <v>107</v>
      </c>
      <c r="D472" s="130">
        <v>182</v>
      </c>
      <c r="E472" s="149">
        <v>184</v>
      </c>
      <c r="F472" s="130">
        <v>90</v>
      </c>
      <c r="G472" s="130">
        <v>106</v>
      </c>
      <c r="H472" s="149"/>
      <c r="I472" s="130"/>
      <c r="J472" s="149"/>
      <c r="K472" s="130"/>
      <c r="L472" s="149"/>
      <c r="M472" s="130"/>
      <c r="N472" s="130"/>
      <c r="O472" s="130"/>
      <c r="P472" s="130"/>
      <c r="Q472" s="130"/>
      <c r="R472" s="149"/>
      <c r="S472" s="130">
        <f>C472+D472+E472+F472+G472</f>
        <v>669</v>
      </c>
    </row>
    <row r="473" spans="1:19" ht="12.75">
      <c r="A473" s="168"/>
      <c r="B473" s="132" t="s">
        <v>80</v>
      </c>
      <c r="C473" s="130">
        <f>C471-C472</f>
        <v>21</v>
      </c>
      <c r="D473" s="130">
        <f>D471-D472</f>
        <v>-14</v>
      </c>
      <c r="E473" s="149">
        <f>E471-E472</f>
        <v>17</v>
      </c>
      <c r="F473" s="130">
        <f>F471-F472</f>
        <v>8</v>
      </c>
      <c r="G473" s="130">
        <f>G471-G472</f>
        <v>22</v>
      </c>
      <c r="H473" s="149"/>
      <c r="I473" s="130"/>
      <c r="J473" s="149"/>
      <c r="K473" s="130"/>
      <c r="L473" s="149"/>
      <c r="M473" s="130"/>
      <c r="N473" s="130"/>
      <c r="O473" s="130"/>
      <c r="P473" s="130"/>
      <c r="Q473" s="130"/>
      <c r="R473" s="149"/>
      <c r="S473" s="130">
        <f>S471-S472</f>
        <v>54</v>
      </c>
    </row>
    <row r="474" spans="1:19" ht="13.5" thickBot="1">
      <c r="A474" s="166"/>
      <c r="B474" s="134" t="s">
        <v>10</v>
      </c>
      <c r="C474" s="137">
        <f>C473/C472</f>
        <v>0.19626168224299065</v>
      </c>
      <c r="D474" s="137">
        <f>D473/D472</f>
        <v>-0.07692307692307693</v>
      </c>
      <c r="E474" s="163">
        <f>E473/E472</f>
        <v>0.09239130434782608</v>
      </c>
      <c r="F474" s="137">
        <f>F473/F472</f>
        <v>0.08888888888888889</v>
      </c>
      <c r="G474" s="137">
        <f>G473/G472</f>
        <v>0.20754716981132076</v>
      </c>
      <c r="H474" s="163"/>
      <c r="I474" s="137"/>
      <c r="J474" s="163"/>
      <c r="K474" s="137"/>
      <c r="L474" s="163"/>
      <c r="M474" s="137"/>
      <c r="N474" s="137"/>
      <c r="O474" s="137"/>
      <c r="P474" s="137"/>
      <c r="Q474" s="137"/>
      <c r="R474" s="163"/>
      <c r="S474" s="137">
        <f>S473/S472</f>
        <v>0.08071748878923767</v>
      </c>
    </row>
    <row r="475" spans="1:19" ht="12.75">
      <c r="A475" s="168"/>
      <c r="B475" s="127">
        <v>2010</v>
      </c>
      <c r="C475" s="130">
        <v>145</v>
      </c>
      <c r="D475" s="130">
        <v>154</v>
      </c>
      <c r="E475" s="149">
        <v>161</v>
      </c>
      <c r="F475" s="130">
        <v>109</v>
      </c>
      <c r="G475" s="130">
        <v>96</v>
      </c>
      <c r="H475" s="149"/>
      <c r="I475" s="130"/>
      <c r="J475" s="149"/>
      <c r="K475" s="130"/>
      <c r="L475" s="149"/>
      <c r="M475" s="130"/>
      <c r="N475" s="130"/>
      <c r="O475" s="130"/>
      <c r="P475" s="130"/>
      <c r="Q475" s="130"/>
      <c r="R475" s="149"/>
      <c r="S475" s="130">
        <f>C475+D475+E475+F475+G475</f>
        <v>665</v>
      </c>
    </row>
    <row r="476" spans="1:19" ht="12.75">
      <c r="A476" s="165" t="s">
        <v>89</v>
      </c>
      <c r="B476" s="127">
        <v>2009</v>
      </c>
      <c r="C476" s="130">
        <v>170</v>
      </c>
      <c r="D476" s="130">
        <v>190</v>
      </c>
      <c r="E476" s="149">
        <v>203</v>
      </c>
      <c r="F476" s="130">
        <v>75</v>
      </c>
      <c r="G476" s="130">
        <v>123</v>
      </c>
      <c r="H476" s="149"/>
      <c r="I476" s="130"/>
      <c r="J476" s="149"/>
      <c r="K476" s="130"/>
      <c r="L476" s="149"/>
      <c r="M476" s="130"/>
      <c r="N476" s="130"/>
      <c r="O476" s="130"/>
      <c r="P476" s="130"/>
      <c r="Q476" s="130"/>
      <c r="R476" s="149"/>
      <c r="S476" s="130">
        <f>C476+D476+E476+F476+G476</f>
        <v>761</v>
      </c>
    </row>
    <row r="477" spans="1:19" ht="12.75">
      <c r="A477" s="165" t="s">
        <v>90</v>
      </c>
      <c r="B477" s="132" t="s">
        <v>80</v>
      </c>
      <c r="C477" s="130">
        <f>C475-C476</f>
        <v>-25</v>
      </c>
      <c r="D477" s="130">
        <f>D475-D476</f>
        <v>-36</v>
      </c>
      <c r="E477" s="149">
        <f>E475-E476</f>
        <v>-42</v>
      </c>
      <c r="F477" s="130">
        <f>F475-F476</f>
        <v>34</v>
      </c>
      <c r="G477" s="130">
        <f>G475-G476</f>
        <v>-27</v>
      </c>
      <c r="H477" s="149"/>
      <c r="I477" s="130"/>
      <c r="J477" s="149"/>
      <c r="K477" s="130"/>
      <c r="L477" s="149"/>
      <c r="M477" s="130"/>
      <c r="N477" s="130"/>
      <c r="O477" s="130"/>
      <c r="P477" s="130"/>
      <c r="Q477" s="130"/>
      <c r="R477" s="149"/>
      <c r="S477" s="130">
        <f>S475-S476</f>
        <v>-96</v>
      </c>
    </row>
    <row r="478" spans="1:19" ht="13.5" thickBot="1">
      <c r="A478" s="166"/>
      <c r="B478" s="134" t="s">
        <v>10</v>
      </c>
      <c r="C478" s="137">
        <f>C477/C476</f>
        <v>-0.14705882352941177</v>
      </c>
      <c r="D478" s="137">
        <f>D477/D476</f>
        <v>-0.18947368421052632</v>
      </c>
      <c r="E478" s="163">
        <f>E477/E476</f>
        <v>-0.20689655172413793</v>
      </c>
      <c r="F478" s="137">
        <f>F477/F476</f>
        <v>0.4533333333333333</v>
      </c>
      <c r="G478" s="137">
        <f>G477/G476</f>
        <v>-0.21951219512195122</v>
      </c>
      <c r="H478" s="163"/>
      <c r="I478" s="137"/>
      <c r="J478" s="163"/>
      <c r="K478" s="137"/>
      <c r="L478" s="163"/>
      <c r="M478" s="137"/>
      <c r="N478" s="137"/>
      <c r="O478" s="137"/>
      <c r="P478" s="137"/>
      <c r="Q478" s="137"/>
      <c r="R478" s="163"/>
      <c r="S478" s="137">
        <f>S477/S476</f>
        <v>-0.12614980289093297</v>
      </c>
    </row>
    <row r="479" spans="1:19" ht="12.75">
      <c r="A479" s="168"/>
      <c r="B479" s="127">
        <v>2010</v>
      </c>
      <c r="C479" s="130">
        <v>33</v>
      </c>
      <c r="D479" s="130">
        <v>41</v>
      </c>
      <c r="E479" s="149">
        <v>26</v>
      </c>
      <c r="F479" s="130">
        <v>27</v>
      </c>
      <c r="G479" s="130">
        <v>23</v>
      </c>
      <c r="H479" s="149"/>
      <c r="I479" s="130"/>
      <c r="J479" s="149"/>
      <c r="K479" s="130"/>
      <c r="L479" s="149"/>
      <c r="M479" s="130"/>
      <c r="N479" s="130"/>
      <c r="O479" s="130"/>
      <c r="P479" s="130"/>
      <c r="Q479" s="130"/>
      <c r="R479" s="149"/>
      <c r="S479" s="130">
        <f>C479+D479+E479+F479+G479</f>
        <v>150</v>
      </c>
    </row>
    <row r="480" spans="1:19" ht="12.75">
      <c r="A480" s="165" t="s">
        <v>91</v>
      </c>
      <c r="B480" s="127">
        <v>2009</v>
      </c>
      <c r="C480" s="130">
        <v>20</v>
      </c>
      <c r="D480" s="130">
        <v>37</v>
      </c>
      <c r="E480" s="149">
        <v>35</v>
      </c>
      <c r="F480" s="130">
        <v>33</v>
      </c>
      <c r="G480" s="130">
        <v>9</v>
      </c>
      <c r="H480" s="149"/>
      <c r="I480" s="130"/>
      <c r="J480" s="149"/>
      <c r="K480" s="130"/>
      <c r="L480" s="149"/>
      <c r="M480" s="130"/>
      <c r="N480" s="130"/>
      <c r="O480" s="130"/>
      <c r="P480" s="130"/>
      <c r="Q480" s="130"/>
      <c r="R480" s="149"/>
      <c r="S480" s="130">
        <f>C480+D480+E480+F480+G480</f>
        <v>134</v>
      </c>
    </row>
    <row r="481" spans="1:19" ht="12.75">
      <c r="A481" s="165" t="s">
        <v>92</v>
      </c>
      <c r="B481" s="132" t="s">
        <v>80</v>
      </c>
      <c r="C481" s="130">
        <f>C479-C480</f>
        <v>13</v>
      </c>
      <c r="D481" s="130">
        <f>D479-D480</f>
        <v>4</v>
      </c>
      <c r="E481" s="149">
        <f>E479-E480</f>
        <v>-9</v>
      </c>
      <c r="F481" s="130">
        <f>F479-F480</f>
        <v>-6</v>
      </c>
      <c r="G481" s="130">
        <f>G479-G480</f>
        <v>14</v>
      </c>
      <c r="H481" s="149"/>
      <c r="I481" s="130"/>
      <c r="J481" s="149"/>
      <c r="K481" s="130"/>
      <c r="L481" s="149"/>
      <c r="M481" s="130"/>
      <c r="N481" s="130"/>
      <c r="O481" s="130"/>
      <c r="P481" s="130"/>
      <c r="Q481" s="130"/>
      <c r="R481" s="149"/>
      <c r="S481" s="130">
        <f>S479-S480</f>
        <v>16</v>
      </c>
    </row>
    <row r="482" spans="1:19" ht="13.5" thickBot="1">
      <c r="A482" s="166"/>
      <c r="B482" s="134" t="s">
        <v>10</v>
      </c>
      <c r="C482" s="137">
        <f>C481/C480</f>
        <v>0.65</v>
      </c>
      <c r="D482" s="137">
        <f>D481/D480</f>
        <v>0.10810810810810811</v>
      </c>
      <c r="E482" s="163">
        <f>E481/E480</f>
        <v>-0.2571428571428571</v>
      </c>
      <c r="F482" s="137">
        <f>F481/F480</f>
        <v>-0.18181818181818182</v>
      </c>
      <c r="G482" s="137">
        <f>G481/G480</f>
        <v>1.5555555555555556</v>
      </c>
      <c r="H482" s="163"/>
      <c r="I482" s="137"/>
      <c r="J482" s="163"/>
      <c r="K482" s="137"/>
      <c r="L482" s="163"/>
      <c r="M482" s="137"/>
      <c r="N482" s="137"/>
      <c r="O482" s="137"/>
      <c r="P482" s="137"/>
      <c r="Q482" s="137"/>
      <c r="R482" s="163"/>
      <c r="S482" s="137">
        <f>S481/S480</f>
        <v>0.11940298507462686</v>
      </c>
    </row>
    <row r="483" spans="1:19" ht="12.75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200"/>
    </row>
    <row r="484" ht="12.75">
      <c r="S484" s="147"/>
    </row>
    <row r="485" spans="4:19" ht="12.75">
      <c r="D485" s="201"/>
      <c r="S485" s="147"/>
    </row>
    <row r="486" spans="4:19" ht="12.75">
      <c r="D486" s="201"/>
      <c r="S486" s="188"/>
    </row>
    <row r="487" ht="12.75">
      <c r="D487" s="144"/>
    </row>
    <row r="488" ht="12.75">
      <c r="D488" s="144"/>
    </row>
    <row r="489" ht="12.75">
      <c r="D489" s="201"/>
    </row>
    <row r="490" ht="12.75">
      <c r="D490" s="201"/>
    </row>
    <row r="491" ht="12.75">
      <c r="D491" s="144"/>
    </row>
    <row r="492" ht="12.75">
      <c r="D492" s="144"/>
    </row>
    <row r="493" ht="12.75">
      <c r="D493" s="201"/>
    </row>
    <row r="494" ht="12.75">
      <c r="D494" s="201"/>
    </row>
    <row r="495" ht="12.75">
      <c r="D495" s="144"/>
    </row>
    <row r="496" ht="12.75">
      <c r="D496" s="144"/>
    </row>
    <row r="497" ht="12.75">
      <c r="D497" s="201"/>
    </row>
    <row r="498" ht="12.75">
      <c r="D498" s="201"/>
    </row>
    <row r="499" ht="12.75">
      <c r="D499" s="144"/>
    </row>
    <row r="500" ht="12.75">
      <c r="D500" s="144"/>
    </row>
    <row r="501" ht="12.75">
      <c r="D501" s="201"/>
    </row>
    <row r="502" ht="12.75">
      <c r="D502" s="201"/>
    </row>
    <row r="503" ht="12.75">
      <c r="D503" s="144"/>
    </row>
    <row r="504" ht="12.75">
      <c r="D504" s="144"/>
    </row>
    <row r="505" ht="12.75">
      <c r="D505" s="201"/>
    </row>
    <row r="506" ht="12.75">
      <c r="D506" s="201"/>
    </row>
    <row r="507" ht="12.75">
      <c r="D507" s="144"/>
    </row>
    <row r="508" ht="12.75">
      <c r="D508" s="144"/>
    </row>
    <row r="509" ht="12.75">
      <c r="D509" s="201"/>
    </row>
    <row r="510" ht="12.75">
      <c r="D510" s="201"/>
    </row>
    <row r="511" ht="12.75">
      <c r="D511" s="144"/>
    </row>
    <row r="512" ht="12.75">
      <c r="D512" s="144"/>
    </row>
    <row r="513" ht="12.75">
      <c r="D513" s="201"/>
    </row>
    <row r="514" ht="12.75">
      <c r="D514" s="201"/>
    </row>
    <row r="515" ht="12.75">
      <c r="D515" s="144"/>
    </row>
    <row r="516" ht="12.75">
      <c r="D516" s="144"/>
    </row>
    <row r="517" ht="12.75">
      <c r="D517" s="22"/>
    </row>
    <row r="518" ht="12.75">
      <c r="D518" s="22"/>
    </row>
    <row r="519" ht="12.75">
      <c r="D519" s="22"/>
    </row>
    <row r="520" ht="12.75">
      <c r="D520" s="22"/>
    </row>
    <row r="521" ht="12.75">
      <c r="D521" s="22"/>
    </row>
    <row r="522" ht="12.75">
      <c r="D522" s="22"/>
    </row>
    <row r="523" ht="12.75">
      <c r="D523" s="22"/>
    </row>
    <row r="524" ht="12.75">
      <c r="D524" s="22"/>
    </row>
    <row r="525" ht="12.75">
      <c r="D525" s="22"/>
    </row>
    <row r="526" ht="12.75">
      <c r="D526" s="22"/>
    </row>
    <row r="527" ht="12.75">
      <c r="D527" s="22"/>
    </row>
    <row r="528" ht="12.75">
      <c r="D528" s="22"/>
    </row>
  </sheetData>
  <sheetProtection/>
  <printOptions/>
  <pageMargins left="0" right="0" top="1.34" bottom="1.01" header="0.5" footer="0.5"/>
  <pageSetup horizontalDpi="600" verticalDpi="600" orientation="landscape" paperSize="5" r:id="rId1"/>
  <headerFooter alignWithMargins="0">
    <oddHeader>&amp;L
 Datos Preliminares
 Del 1ro. de enero al 30 de septiembre de 2010&amp;C&amp;12POLICIA DE PUERTO RICO
DELITOS TIPO I COMETIDOS EN PUERTO RICO
AÑOS 2009 Y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5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14" width="8.7109375" style="2" customWidth="1"/>
    <col min="15" max="16384" width="9.140625" style="2" customWidth="1"/>
  </cols>
  <sheetData>
    <row r="1" ht="13.5" thickBot="1">
      <c r="A1" s="2" t="s">
        <v>16</v>
      </c>
    </row>
    <row r="2" spans="1:15" ht="13.5" thickBot="1">
      <c r="A2" s="2" t="s">
        <v>16</v>
      </c>
      <c r="B2" s="202" t="s">
        <v>3</v>
      </c>
      <c r="C2" s="202" t="s">
        <v>209</v>
      </c>
      <c r="D2" s="202" t="s">
        <v>210</v>
      </c>
      <c r="E2" s="202" t="s">
        <v>211</v>
      </c>
      <c r="F2" s="202" t="s">
        <v>212</v>
      </c>
      <c r="G2" s="202" t="s">
        <v>213</v>
      </c>
      <c r="H2" s="202" t="s">
        <v>214</v>
      </c>
      <c r="I2" s="202" t="s">
        <v>215</v>
      </c>
      <c r="J2" s="202" t="s">
        <v>216</v>
      </c>
      <c r="K2" s="202" t="s">
        <v>217</v>
      </c>
      <c r="L2" s="202" t="s">
        <v>218</v>
      </c>
      <c r="M2" s="202" t="s">
        <v>219</v>
      </c>
      <c r="N2" s="202" t="s">
        <v>220</v>
      </c>
      <c r="O2" s="202" t="s">
        <v>1</v>
      </c>
    </row>
    <row r="3" spans="1:15" ht="12.75">
      <c r="A3" s="12"/>
      <c r="B3" s="11">
        <v>2010</v>
      </c>
      <c r="C3" s="11">
        <f aca="true" t="shared" si="0" ref="C3:H3">SUM(C39+C75+C111+C147+C183+C219+C255+C291+C327+C363+C399+C435+C471)</f>
        <v>5731</v>
      </c>
      <c r="D3" s="11">
        <f t="shared" si="0"/>
        <v>4821</v>
      </c>
      <c r="E3" s="11">
        <f t="shared" si="0"/>
        <v>5235</v>
      </c>
      <c r="F3" s="11">
        <f t="shared" si="0"/>
        <v>5186</v>
      </c>
      <c r="G3" s="11">
        <f t="shared" si="0"/>
        <v>5336</v>
      </c>
      <c r="H3" s="11">
        <f t="shared" si="0"/>
        <v>5128</v>
      </c>
      <c r="I3" s="11">
        <f>SUM(I39+I75+I111+I147+I183+I219+I255+I291+I327+I363+I399+I435+I471)</f>
        <v>5221</v>
      </c>
      <c r="J3" s="11">
        <f>SUM(J39+J75+J111+J147+J183+J219+J255+J291+J327+J363+J399+J435+J471)</f>
        <v>4953</v>
      </c>
      <c r="K3" s="11">
        <f>SUM(K39+K75+K111+K147+K183+K219+K255+K291+K327+K363+K399+K435+K471)</f>
        <v>4798</v>
      </c>
      <c r="L3" s="11"/>
      <c r="M3" s="11"/>
      <c r="N3" s="11"/>
      <c r="O3" s="12">
        <f>SUM(C3:N3)</f>
        <v>46409</v>
      </c>
    </row>
    <row r="4" spans="1:15" ht="12.75">
      <c r="A4" s="203" t="s">
        <v>1</v>
      </c>
      <c r="B4" s="15">
        <v>2009</v>
      </c>
      <c r="C4" s="15">
        <f aca="true" t="shared" si="1" ref="C4:H4">SUM(C8+C12+C16+C20+C24+C28+C32)</f>
        <v>5984</v>
      </c>
      <c r="D4" s="15">
        <f t="shared" si="1"/>
        <v>5117</v>
      </c>
      <c r="E4" s="15">
        <f t="shared" si="1"/>
        <v>5503</v>
      </c>
      <c r="F4" s="15">
        <f t="shared" si="1"/>
        <v>5405</v>
      </c>
      <c r="G4" s="15">
        <f t="shared" si="1"/>
        <v>5444</v>
      </c>
      <c r="H4" s="15">
        <f t="shared" si="1"/>
        <v>5412</v>
      </c>
      <c r="I4" s="15">
        <f>SUM(I8+I12+I16+I20+I24+I28+I32)</f>
        <v>5802</v>
      </c>
      <c r="J4" s="15">
        <f>SUM(J8+J12+J16+J20+J24+J28+J32)</f>
        <v>5723</v>
      </c>
      <c r="K4" s="15">
        <f>SUM(K8+K12+K16+K20+K24+K28+K32)</f>
        <v>5566</v>
      </c>
      <c r="L4" s="15"/>
      <c r="M4" s="15"/>
      <c r="N4" s="15"/>
      <c r="O4" s="15">
        <f>SUM(C4:N4)</f>
        <v>49956</v>
      </c>
    </row>
    <row r="5" spans="1:15" ht="12.75">
      <c r="A5" s="203" t="s">
        <v>221</v>
      </c>
      <c r="B5" s="204" t="s">
        <v>9</v>
      </c>
      <c r="C5" s="17">
        <f aca="true" t="shared" si="2" ref="C5:H5">SUM(C3-C4)</f>
        <v>-253</v>
      </c>
      <c r="D5" s="17">
        <f t="shared" si="2"/>
        <v>-296</v>
      </c>
      <c r="E5" s="17">
        <f t="shared" si="2"/>
        <v>-268</v>
      </c>
      <c r="F5" s="17">
        <f t="shared" si="2"/>
        <v>-219</v>
      </c>
      <c r="G5" s="17">
        <f t="shared" si="2"/>
        <v>-108</v>
      </c>
      <c r="H5" s="17">
        <f t="shared" si="2"/>
        <v>-284</v>
      </c>
      <c r="I5" s="17">
        <f>SUM(I3-I4)</f>
        <v>-581</v>
      </c>
      <c r="J5" s="17">
        <f>SUM(J3-J4)</f>
        <v>-770</v>
      </c>
      <c r="K5" s="17">
        <f>SUM(K3-K4)</f>
        <v>-768</v>
      </c>
      <c r="L5" s="17"/>
      <c r="M5" s="17"/>
      <c r="N5" s="17"/>
      <c r="O5" s="17">
        <f>SUM(O3-O4)</f>
        <v>-3547</v>
      </c>
    </row>
    <row r="6" spans="1:15" ht="13.5" thickBot="1">
      <c r="A6" s="205"/>
      <c r="B6" s="206" t="s">
        <v>10</v>
      </c>
      <c r="C6" s="19">
        <f aca="true" t="shared" si="3" ref="C6:H6">C5/C4</f>
        <v>-0.042279411764705885</v>
      </c>
      <c r="D6" s="19">
        <f t="shared" si="3"/>
        <v>-0.05784639437170217</v>
      </c>
      <c r="E6" s="19">
        <f t="shared" si="3"/>
        <v>-0.048700708704343086</v>
      </c>
      <c r="F6" s="19">
        <f t="shared" si="3"/>
        <v>-0.04051803885291397</v>
      </c>
      <c r="G6" s="19">
        <f t="shared" si="3"/>
        <v>-0.019838354151359296</v>
      </c>
      <c r="H6" s="19">
        <f t="shared" si="3"/>
        <v>-0.0524759793052476</v>
      </c>
      <c r="I6" s="19">
        <f>I5/I4</f>
        <v>-0.10013788348845226</v>
      </c>
      <c r="J6" s="19">
        <f>J5/J4</f>
        <v>-0.13454481915079503</v>
      </c>
      <c r="K6" s="19">
        <f>K5/K4</f>
        <v>-0.13798059647862018</v>
      </c>
      <c r="L6" s="19"/>
      <c r="M6" s="19"/>
      <c r="N6" s="19"/>
      <c r="O6" s="19">
        <f>O5/O4</f>
        <v>-0.0710024821843222</v>
      </c>
    </row>
    <row r="7" spans="1:15" ht="12.75">
      <c r="A7" s="17"/>
      <c r="B7" s="11">
        <v>2010</v>
      </c>
      <c r="C7" s="12">
        <f aca="true" t="shared" si="4" ref="C7:K8">SUM(C43+C79+C115+C151+C187+C223+C259+C295+C331+C367+C403+C439+C475)</f>
        <v>76</v>
      </c>
      <c r="D7" s="12">
        <f t="shared" si="4"/>
        <v>78</v>
      </c>
      <c r="E7" s="12">
        <f t="shared" si="4"/>
        <v>67</v>
      </c>
      <c r="F7" s="12">
        <f t="shared" si="4"/>
        <v>64</v>
      </c>
      <c r="G7" s="12">
        <f t="shared" si="4"/>
        <v>99</v>
      </c>
      <c r="H7" s="12">
        <f t="shared" si="4"/>
        <v>82</v>
      </c>
      <c r="I7" s="12">
        <f t="shared" si="4"/>
        <v>97</v>
      </c>
      <c r="J7" s="12">
        <f t="shared" si="4"/>
        <v>93</v>
      </c>
      <c r="K7" s="12">
        <f t="shared" si="4"/>
        <v>61</v>
      </c>
      <c r="L7" s="12"/>
      <c r="M7" s="12"/>
      <c r="N7" s="12"/>
      <c r="O7" s="12">
        <f>SUM(C7:N7)</f>
        <v>717</v>
      </c>
    </row>
    <row r="8" spans="1:15" ht="12.75">
      <c r="A8" s="203" t="s">
        <v>222</v>
      </c>
      <c r="B8" s="15">
        <v>2009</v>
      </c>
      <c r="C8" s="15">
        <f t="shared" si="4"/>
        <v>56</v>
      </c>
      <c r="D8" s="15">
        <f t="shared" si="4"/>
        <v>80</v>
      </c>
      <c r="E8" s="15">
        <f t="shared" si="4"/>
        <v>76</v>
      </c>
      <c r="F8" s="15">
        <f t="shared" si="4"/>
        <v>66</v>
      </c>
      <c r="G8" s="15">
        <f t="shared" si="4"/>
        <v>91</v>
      </c>
      <c r="H8" s="15">
        <f t="shared" si="4"/>
        <v>80</v>
      </c>
      <c r="I8" s="15">
        <f t="shared" si="4"/>
        <v>62</v>
      </c>
      <c r="J8" s="15">
        <f t="shared" si="4"/>
        <v>74</v>
      </c>
      <c r="K8" s="15">
        <f t="shared" si="4"/>
        <v>85</v>
      </c>
      <c r="L8" s="15"/>
      <c r="M8" s="15"/>
      <c r="N8" s="15"/>
      <c r="O8" s="15">
        <f>SUM(C8:N8)</f>
        <v>670</v>
      </c>
    </row>
    <row r="9" spans="1:15" ht="12.75">
      <c r="A9" s="203" t="s">
        <v>223</v>
      </c>
      <c r="B9" s="207" t="s">
        <v>9</v>
      </c>
      <c r="C9" s="17">
        <f aca="true" t="shared" si="5" ref="C9:H9">SUM(C7-C8)</f>
        <v>20</v>
      </c>
      <c r="D9" s="17">
        <f t="shared" si="5"/>
        <v>-2</v>
      </c>
      <c r="E9" s="17">
        <f t="shared" si="5"/>
        <v>-9</v>
      </c>
      <c r="F9" s="17">
        <f t="shared" si="5"/>
        <v>-2</v>
      </c>
      <c r="G9" s="17">
        <f t="shared" si="5"/>
        <v>8</v>
      </c>
      <c r="H9" s="17">
        <f t="shared" si="5"/>
        <v>2</v>
      </c>
      <c r="I9" s="17">
        <f>SUM(I7-I8)</f>
        <v>35</v>
      </c>
      <c r="J9" s="17">
        <f>SUM(J7-J8)</f>
        <v>19</v>
      </c>
      <c r="K9" s="17">
        <f>SUM(K7-K8)</f>
        <v>-24</v>
      </c>
      <c r="L9" s="17"/>
      <c r="M9" s="17"/>
      <c r="N9" s="17"/>
      <c r="O9" s="17">
        <f>SUM(O7-O8)</f>
        <v>47</v>
      </c>
    </row>
    <row r="10" spans="1:15" ht="13.5" thickBot="1">
      <c r="A10" s="205"/>
      <c r="B10" s="206" t="s">
        <v>10</v>
      </c>
      <c r="C10" s="19">
        <f aca="true" t="shared" si="6" ref="C10:H10">C9/C8</f>
        <v>0.35714285714285715</v>
      </c>
      <c r="D10" s="19">
        <f t="shared" si="6"/>
        <v>-0.025</v>
      </c>
      <c r="E10" s="19">
        <f t="shared" si="6"/>
        <v>-0.11842105263157894</v>
      </c>
      <c r="F10" s="19">
        <f t="shared" si="6"/>
        <v>-0.030303030303030304</v>
      </c>
      <c r="G10" s="19">
        <f t="shared" si="6"/>
        <v>0.08791208791208792</v>
      </c>
      <c r="H10" s="19">
        <f t="shared" si="6"/>
        <v>0.025</v>
      </c>
      <c r="I10" s="19">
        <f>I9/I8</f>
        <v>0.5645161290322581</v>
      </c>
      <c r="J10" s="19">
        <f>J9/J8</f>
        <v>0.25675675675675674</v>
      </c>
      <c r="K10" s="19">
        <f>K9/K8</f>
        <v>-0.2823529411764706</v>
      </c>
      <c r="L10" s="19"/>
      <c r="M10" s="19"/>
      <c r="N10" s="19"/>
      <c r="O10" s="19">
        <f>O9/O8</f>
        <v>0.07014925373134329</v>
      </c>
    </row>
    <row r="11" spans="1:15" ht="12.75">
      <c r="A11" s="17"/>
      <c r="B11" s="26">
        <v>2010</v>
      </c>
      <c r="C11" s="11">
        <f aca="true" t="shared" si="7" ref="C11:K12">SUM(C47+C83+C119+C155+C191+C227+C263+C299+C335+C371+C407+C443+C479)</f>
        <v>5</v>
      </c>
      <c r="D11" s="11">
        <f t="shared" si="7"/>
        <v>2</v>
      </c>
      <c r="E11" s="11">
        <f t="shared" si="7"/>
        <v>4</v>
      </c>
      <c r="F11" s="11">
        <f t="shared" si="7"/>
        <v>3</v>
      </c>
      <c r="G11" s="11">
        <f t="shared" si="7"/>
        <v>6</v>
      </c>
      <c r="H11" s="11">
        <f t="shared" si="7"/>
        <v>2</v>
      </c>
      <c r="I11" s="11">
        <f t="shared" si="7"/>
        <v>3</v>
      </c>
      <c r="J11" s="11">
        <f t="shared" si="7"/>
        <v>3</v>
      </c>
      <c r="K11" s="11">
        <f t="shared" si="7"/>
        <v>2</v>
      </c>
      <c r="L11" s="11"/>
      <c r="M11" s="11"/>
      <c r="N11" s="11"/>
      <c r="O11" s="11">
        <f>SUM(C11:N11)</f>
        <v>30</v>
      </c>
    </row>
    <row r="12" spans="1:15" ht="12.75">
      <c r="A12" s="208" t="s">
        <v>224</v>
      </c>
      <c r="B12" s="15">
        <v>2009</v>
      </c>
      <c r="C12" s="15">
        <f t="shared" si="7"/>
        <v>7</v>
      </c>
      <c r="D12" s="15">
        <f t="shared" si="7"/>
        <v>8</v>
      </c>
      <c r="E12" s="15">
        <f t="shared" si="7"/>
        <v>4</v>
      </c>
      <c r="F12" s="15">
        <f t="shared" si="7"/>
        <v>3</v>
      </c>
      <c r="G12" s="15">
        <f t="shared" si="7"/>
        <v>7</v>
      </c>
      <c r="H12" s="15">
        <f t="shared" si="7"/>
        <v>6</v>
      </c>
      <c r="I12" s="15">
        <f t="shared" si="7"/>
        <v>6</v>
      </c>
      <c r="J12" s="15">
        <f t="shared" si="7"/>
        <v>5</v>
      </c>
      <c r="K12" s="15">
        <f t="shared" si="7"/>
        <v>9</v>
      </c>
      <c r="L12" s="15"/>
      <c r="M12" s="15"/>
      <c r="N12" s="15"/>
      <c r="O12" s="15">
        <f>SUM(C12:N12)</f>
        <v>55</v>
      </c>
    </row>
    <row r="13" spans="1:15" ht="12.75">
      <c r="A13" s="203" t="s">
        <v>225</v>
      </c>
      <c r="B13" s="207" t="s">
        <v>9</v>
      </c>
      <c r="C13" s="17">
        <f aca="true" t="shared" si="8" ref="C13:H13">SUM(C11-C12)</f>
        <v>-2</v>
      </c>
      <c r="D13" s="17">
        <f t="shared" si="8"/>
        <v>-6</v>
      </c>
      <c r="E13" s="17">
        <f t="shared" si="8"/>
        <v>0</v>
      </c>
      <c r="F13" s="17">
        <f t="shared" si="8"/>
        <v>0</v>
      </c>
      <c r="G13" s="17">
        <f t="shared" si="8"/>
        <v>-1</v>
      </c>
      <c r="H13" s="17">
        <f t="shared" si="8"/>
        <v>-4</v>
      </c>
      <c r="I13" s="17">
        <f>SUM(I11-I12)</f>
        <v>-3</v>
      </c>
      <c r="J13" s="17">
        <f>SUM(J11-J12)</f>
        <v>-2</v>
      </c>
      <c r="K13" s="17">
        <f>SUM(K11-K12)</f>
        <v>-7</v>
      </c>
      <c r="L13" s="17"/>
      <c r="M13" s="17"/>
      <c r="N13" s="17"/>
      <c r="O13" s="17">
        <f>SUM(O11-O12)</f>
        <v>-25</v>
      </c>
    </row>
    <row r="14" spans="1:15" ht="13.5" thickBot="1">
      <c r="A14" s="205"/>
      <c r="B14" s="206" t="s">
        <v>10</v>
      </c>
      <c r="C14" s="19">
        <f aca="true" t="shared" si="9" ref="C14:H14">C13/C12</f>
        <v>-0.2857142857142857</v>
      </c>
      <c r="D14" s="19">
        <f t="shared" si="9"/>
        <v>-0.75</v>
      </c>
      <c r="E14" s="19">
        <f t="shared" si="9"/>
        <v>0</v>
      </c>
      <c r="F14" s="19">
        <f t="shared" si="9"/>
        <v>0</v>
      </c>
      <c r="G14" s="19">
        <f t="shared" si="9"/>
        <v>-0.14285714285714285</v>
      </c>
      <c r="H14" s="19">
        <f t="shared" si="9"/>
        <v>-0.6666666666666666</v>
      </c>
      <c r="I14" s="19">
        <f>I13/I12</f>
        <v>-0.5</v>
      </c>
      <c r="J14" s="19">
        <f>J13/J12</f>
        <v>-0.4</v>
      </c>
      <c r="K14" s="19">
        <f>K13/K12</f>
        <v>-0.7777777777777778</v>
      </c>
      <c r="L14" s="19"/>
      <c r="M14" s="19"/>
      <c r="N14" s="19"/>
      <c r="O14" s="19">
        <f>O13/O12</f>
        <v>-0.45454545454545453</v>
      </c>
    </row>
    <row r="15" spans="1:15" ht="12.75">
      <c r="A15" s="17"/>
      <c r="B15" s="26">
        <v>2010</v>
      </c>
      <c r="C15" s="11">
        <f aca="true" t="shared" si="10" ref="C15:K16">SUM(C51+C87+C123+C159+C195+C231+C267+C303+C339+C375+C411+C447+C483)</f>
        <v>652</v>
      </c>
      <c r="D15" s="11">
        <f t="shared" si="10"/>
        <v>551</v>
      </c>
      <c r="E15" s="11">
        <f t="shared" si="10"/>
        <v>494</v>
      </c>
      <c r="F15" s="11">
        <f t="shared" si="10"/>
        <v>502</v>
      </c>
      <c r="G15" s="11">
        <f t="shared" si="10"/>
        <v>567</v>
      </c>
      <c r="H15" s="11">
        <f t="shared" si="10"/>
        <v>527</v>
      </c>
      <c r="I15" s="11">
        <f t="shared" si="10"/>
        <v>596</v>
      </c>
      <c r="J15" s="11">
        <f t="shared" si="10"/>
        <v>524</v>
      </c>
      <c r="K15" s="11">
        <f t="shared" si="10"/>
        <v>535</v>
      </c>
      <c r="L15" s="11"/>
      <c r="M15" s="11"/>
      <c r="N15" s="11"/>
      <c r="O15" s="11">
        <f>SUM(C15:N15)</f>
        <v>4948</v>
      </c>
    </row>
    <row r="16" spans="1:15" ht="12.75">
      <c r="A16" s="203" t="s">
        <v>226</v>
      </c>
      <c r="B16" s="26">
        <v>2009</v>
      </c>
      <c r="C16" s="15">
        <f t="shared" si="10"/>
        <v>586</v>
      </c>
      <c r="D16" s="15">
        <f t="shared" si="10"/>
        <v>417</v>
      </c>
      <c r="E16" s="15">
        <f t="shared" si="10"/>
        <v>509</v>
      </c>
      <c r="F16" s="15">
        <f t="shared" si="10"/>
        <v>431</v>
      </c>
      <c r="G16" s="15">
        <f t="shared" si="10"/>
        <v>501</v>
      </c>
      <c r="H16" s="15">
        <f t="shared" si="10"/>
        <v>431</v>
      </c>
      <c r="I16" s="15">
        <f t="shared" si="10"/>
        <v>543</v>
      </c>
      <c r="J16" s="15">
        <f t="shared" si="10"/>
        <v>503</v>
      </c>
      <c r="K16" s="15">
        <f t="shared" si="10"/>
        <v>531</v>
      </c>
      <c r="L16" s="15"/>
      <c r="M16" s="15"/>
      <c r="N16" s="15"/>
      <c r="O16" s="15">
        <f>SUM(C16:N16)</f>
        <v>4452</v>
      </c>
    </row>
    <row r="17" spans="1:15" ht="12.75">
      <c r="A17" s="17"/>
      <c r="B17" s="15" t="s">
        <v>9</v>
      </c>
      <c r="C17" s="17">
        <f aca="true" t="shared" si="11" ref="C17:H17">SUM(C15-C16)</f>
        <v>66</v>
      </c>
      <c r="D17" s="17">
        <f t="shared" si="11"/>
        <v>134</v>
      </c>
      <c r="E17" s="17">
        <f t="shared" si="11"/>
        <v>-15</v>
      </c>
      <c r="F17" s="17">
        <f t="shared" si="11"/>
        <v>71</v>
      </c>
      <c r="G17" s="17">
        <f t="shared" si="11"/>
        <v>66</v>
      </c>
      <c r="H17" s="17">
        <f t="shared" si="11"/>
        <v>96</v>
      </c>
      <c r="I17" s="17">
        <f>SUM(I15-I16)</f>
        <v>53</v>
      </c>
      <c r="J17" s="17">
        <f>SUM(J15-J16)</f>
        <v>21</v>
      </c>
      <c r="K17" s="17">
        <f>SUM(K15-K16)</f>
        <v>4</v>
      </c>
      <c r="L17" s="17"/>
      <c r="M17" s="17"/>
      <c r="N17" s="17"/>
      <c r="O17" s="17">
        <f>SUM(O15-O16)</f>
        <v>496</v>
      </c>
    </row>
    <row r="18" spans="1:15" ht="13.5" thickBot="1">
      <c r="A18" s="205"/>
      <c r="B18" s="206" t="s">
        <v>10</v>
      </c>
      <c r="C18" s="19">
        <f aca="true" t="shared" si="12" ref="C18:H18">C17/C16</f>
        <v>0.11262798634812286</v>
      </c>
      <c r="D18" s="19">
        <f t="shared" si="12"/>
        <v>0.3213429256594724</v>
      </c>
      <c r="E18" s="19">
        <f t="shared" si="12"/>
        <v>-0.029469548133595286</v>
      </c>
      <c r="F18" s="19">
        <f t="shared" si="12"/>
        <v>0.16473317865429235</v>
      </c>
      <c r="G18" s="19">
        <f t="shared" si="12"/>
        <v>0.1317365269461078</v>
      </c>
      <c r="H18" s="19">
        <f t="shared" si="12"/>
        <v>0.22273781902552203</v>
      </c>
      <c r="I18" s="19">
        <f>I17/I16</f>
        <v>0.09760589318600368</v>
      </c>
      <c r="J18" s="19">
        <f>J17/J16</f>
        <v>0.041749502982107355</v>
      </c>
      <c r="K18" s="19">
        <f>K17/K16</f>
        <v>0.007532956685499058</v>
      </c>
      <c r="L18" s="19"/>
      <c r="M18" s="19"/>
      <c r="N18" s="19"/>
      <c r="O18" s="19">
        <f>O17/O16</f>
        <v>0.11141060197663971</v>
      </c>
    </row>
    <row r="19" spans="1:15" ht="12.75">
      <c r="A19" s="17"/>
      <c r="B19" s="26">
        <v>2010</v>
      </c>
      <c r="C19" s="11">
        <f aca="true" t="shared" si="13" ref="C19:K20">SUM(C55+C91+C127+C163+C199+C235+C271+C307+C343+C379+C415+C451+C487)</f>
        <v>285</v>
      </c>
      <c r="D19" s="11">
        <f t="shared" si="13"/>
        <v>208</v>
      </c>
      <c r="E19" s="11">
        <f t="shared" si="13"/>
        <v>221</v>
      </c>
      <c r="F19" s="11">
        <f t="shared" si="13"/>
        <v>230</v>
      </c>
      <c r="G19" s="11">
        <f t="shared" si="13"/>
        <v>247</v>
      </c>
      <c r="H19" s="11">
        <f t="shared" si="13"/>
        <v>212</v>
      </c>
      <c r="I19" s="11">
        <f t="shared" si="13"/>
        <v>231</v>
      </c>
      <c r="J19" s="11">
        <f t="shared" si="13"/>
        <v>235</v>
      </c>
      <c r="K19" s="11">
        <f t="shared" si="13"/>
        <v>215</v>
      </c>
      <c r="L19" s="11"/>
      <c r="M19" s="11"/>
      <c r="N19" s="11"/>
      <c r="O19" s="11">
        <f>SUM(C19:N19)</f>
        <v>2084</v>
      </c>
    </row>
    <row r="20" spans="1:15" ht="12.75">
      <c r="A20" s="203" t="s">
        <v>227</v>
      </c>
      <c r="B20" s="15">
        <v>1009</v>
      </c>
      <c r="C20" s="15">
        <f t="shared" si="13"/>
        <v>288</v>
      </c>
      <c r="D20" s="15">
        <f t="shared" si="13"/>
        <v>260</v>
      </c>
      <c r="E20" s="15">
        <f t="shared" si="13"/>
        <v>292</v>
      </c>
      <c r="F20" s="15">
        <f t="shared" si="13"/>
        <v>288</v>
      </c>
      <c r="G20" s="15">
        <f t="shared" si="13"/>
        <v>271</v>
      </c>
      <c r="H20" s="15">
        <f t="shared" si="13"/>
        <v>321</v>
      </c>
      <c r="I20" s="15">
        <f t="shared" si="13"/>
        <v>277</v>
      </c>
      <c r="J20" s="15">
        <f t="shared" si="13"/>
        <v>300</v>
      </c>
      <c r="K20" s="15">
        <f t="shared" si="13"/>
        <v>292</v>
      </c>
      <c r="L20" s="15"/>
      <c r="M20" s="15"/>
      <c r="N20" s="15"/>
      <c r="O20" s="15">
        <f>SUM(C20:N20)</f>
        <v>2589</v>
      </c>
    </row>
    <row r="21" spans="1:15" ht="12.75">
      <c r="A21" s="203" t="s">
        <v>228</v>
      </c>
      <c r="B21" s="207" t="s">
        <v>9</v>
      </c>
      <c r="C21" s="17">
        <f aca="true" t="shared" si="14" ref="C21:H21">SUM(C19-C20)</f>
        <v>-3</v>
      </c>
      <c r="D21" s="17">
        <f t="shared" si="14"/>
        <v>-52</v>
      </c>
      <c r="E21" s="17">
        <f t="shared" si="14"/>
        <v>-71</v>
      </c>
      <c r="F21" s="17">
        <f t="shared" si="14"/>
        <v>-58</v>
      </c>
      <c r="G21" s="17">
        <f t="shared" si="14"/>
        <v>-24</v>
      </c>
      <c r="H21" s="17">
        <f t="shared" si="14"/>
        <v>-109</v>
      </c>
      <c r="I21" s="17">
        <f>SUM(I19-I20)</f>
        <v>-46</v>
      </c>
      <c r="J21" s="17">
        <f>SUM(J19-J20)</f>
        <v>-65</v>
      </c>
      <c r="K21" s="17">
        <f>SUM(K19-K20)</f>
        <v>-77</v>
      </c>
      <c r="L21" s="17"/>
      <c r="M21" s="17"/>
      <c r="N21" s="17"/>
      <c r="O21" s="17">
        <f>SUM(O19-O20)</f>
        <v>-505</v>
      </c>
    </row>
    <row r="22" spans="1:30" ht="13.5" thickBot="1">
      <c r="A22" s="205"/>
      <c r="B22" s="206" t="s">
        <v>10</v>
      </c>
      <c r="C22" s="19">
        <f aca="true" t="shared" si="15" ref="C22:H22">C21/C20</f>
        <v>-0.010416666666666666</v>
      </c>
      <c r="D22" s="19">
        <f t="shared" si="15"/>
        <v>-0.2</v>
      </c>
      <c r="E22" s="19">
        <f t="shared" si="15"/>
        <v>-0.24315068493150685</v>
      </c>
      <c r="F22" s="19">
        <f t="shared" si="15"/>
        <v>-0.2013888888888889</v>
      </c>
      <c r="G22" s="19">
        <f t="shared" si="15"/>
        <v>-0.08856088560885608</v>
      </c>
      <c r="H22" s="19">
        <f t="shared" si="15"/>
        <v>-0.3395638629283489</v>
      </c>
      <c r="I22" s="19">
        <f>I21/I20</f>
        <v>-0.16606498194945848</v>
      </c>
      <c r="J22" s="19">
        <f>J21/J20</f>
        <v>-0.21666666666666667</v>
      </c>
      <c r="K22" s="19">
        <f>K21/K20</f>
        <v>-0.2636986301369863</v>
      </c>
      <c r="L22" s="19"/>
      <c r="M22" s="19"/>
      <c r="N22" s="19"/>
      <c r="O22" s="19">
        <f>O21/O20</f>
        <v>-0.19505600617999228</v>
      </c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 t="s">
        <v>15</v>
      </c>
      <c r="AC22" s="22" t="s">
        <v>16</v>
      </c>
      <c r="AD22" s="22"/>
    </row>
    <row r="23" spans="1:15" ht="12.75">
      <c r="A23" s="17"/>
      <c r="B23" s="26">
        <v>2010</v>
      </c>
      <c r="C23" s="11">
        <f aca="true" t="shared" si="16" ref="C23:K24">SUM(C59+C95+C131+C167+C203+C239+C275+C311+C347+C383+C419+C455+C491)</f>
        <v>1580</v>
      </c>
      <c r="D23" s="11">
        <f t="shared" si="16"/>
        <v>1421</v>
      </c>
      <c r="E23" s="11">
        <f t="shared" si="16"/>
        <v>1556</v>
      </c>
      <c r="F23" s="11">
        <f t="shared" si="16"/>
        <v>1505</v>
      </c>
      <c r="G23" s="11">
        <f t="shared" si="16"/>
        <v>1438</v>
      </c>
      <c r="H23" s="11">
        <f t="shared" si="16"/>
        <v>1381</v>
      </c>
      <c r="I23" s="11">
        <f t="shared" si="16"/>
        <v>1452</v>
      </c>
      <c r="J23" s="11">
        <f t="shared" si="16"/>
        <v>1401</v>
      </c>
      <c r="K23" s="11">
        <f t="shared" si="16"/>
        <v>1471</v>
      </c>
      <c r="L23" s="11"/>
      <c r="M23" s="11"/>
      <c r="N23" s="11"/>
      <c r="O23" s="11">
        <f>SUM(C23:N23)</f>
        <v>13205</v>
      </c>
    </row>
    <row r="24" spans="1:15" ht="12.75">
      <c r="A24" s="203" t="s">
        <v>229</v>
      </c>
      <c r="B24" s="15">
        <v>2009</v>
      </c>
      <c r="C24" s="15">
        <f t="shared" si="16"/>
        <v>1660</v>
      </c>
      <c r="D24" s="15">
        <f t="shared" si="16"/>
        <v>1502</v>
      </c>
      <c r="E24" s="15">
        <f t="shared" si="16"/>
        <v>1516</v>
      </c>
      <c r="F24" s="15">
        <f t="shared" si="16"/>
        <v>1534</v>
      </c>
      <c r="G24" s="15">
        <f t="shared" si="16"/>
        <v>1445</v>
      </c>
      <c r="H24" s="15">
        <f t="shared" si="16"/>
        <v>1487</v>
      </c>
      <c r="I24" s="15">
        <f t="shared" si="16"/>
        <v>1548</v>
      </c>
      <c r="J24" s="15">
        <f t="shared" si="16"/>
        <v>1481</v>
      </c>
      <c r="K24" s="15">
        <f t="shared" si="16"/>
        <v>1479</v>
      </c>
      <c r="L24" s="15"/>
      <c r="M24" s="15"/>
      <c r="N24" s="15"/>
      <c r="O24" s="15">
        <f>SUM(C24:N24)</f>
        <v>13652</v>
      </c>
    </row>
    <row r="25" spans="1:15" ht="12.75">
      <c r="A25" s="17"/>
      <c r="B25" s="207" t="s">
        <v>9</v>
      </c>
      <c r="C25" s="17">
        <f aca="true" t="shared" si="17" ref="C25:H25">SUM(C23-C24)</f>
        <v>-80</v>
      </c>
      <c r="D25" s="17">
        <f t="shared" si="17"/>
        <v>-81</v>
      </c>
      <c r="E25" s="17">
        <f t="shared" si="17"/>
        <v>40</v>
      </c>
      <c r="F25" s="17">
        <f t="shared" si="17"/>
        <v>-29</v>
      </c>
      <c r="G25" s="17">
        <f t="shared" si="17"/>
        <v>-7</v>
      </c>
      <c r="H25" s="17">
        <f t="shared" si="17"/>
        <v>-106</v>
      </c>
      <c r="I25" s="17">
        <f>SUM(I23-I24)</f>
        <v>-96</v>
      </c>
      <c r="J25" s="17">
        <f>SUM(J23-J24)</f>
        <v>-80</v>
      </c>
      <c r="K25" s="17">
        <f>SUM(K23-K24)</f>
        <v>-8</v>
      </c>
      <c r="L25" s="17"/>
      <c r="M25" s="17"/>
      <c r="N25" s="17"/>
      <c r="O25" s="17">
        <f>SUM(O23-O24)</f>
        <v>-447</v>
      </c>
    </row>
    <row r="26" spans="1:15" ht="13.5" thickBot="1">
      <c r="A26" s="205"/>
      <c r="B26" s="206" t="s">
        <v>10</v>
      </c>
      <c r="C26" s="19">
        <f aca="true" t="shared" si="18" ref="C26:H26">C25/C24</f>
        <v>-0.04819277108433735</v>
      </c>
      <c r="D26" s="19">
        <f t="shared" si="18"/>
        <v>-0.05392809587217044</v>
      </c>
      <c r="E26" s="19">
        <f t="shared" si="18"/>
        <v>0.026385224274406333</v>
      </c>
      <c r="F26" s="19">
        <f t="shared" si="18"/>
        <v>-0.018904823989569754</v>
      </c>
      <c r="G26" s="19">
        <f t="shared" si="18"/>
        <v>-0.004844290657439446</v>
      </c>
      <c r="H26" s="19">
        <f t="shared" si="18"/>
        <v>-0.07128446536650974</v>
      </c>
      <c r="I26" s="19">
        <f>I25/I24</f>
        <v>-0.06201550387596899</v>
      </c>
      <c r="J26" s="19">
        <f>J25/J24</f>
        <v>-0.05401755570560432</v>
      </c>
      <c r="K26" s="19">
        <f>K25/K24</f>
        <v>-0.005409060175794456</v>
      </c>
      <c r="L26" s="19"/>
      <c r="M26" s="19"/>
      <c r="N26" s="19"/>
      <c r="O26" s="19">
        <f>O25/O24</f>
        <v>-0.03274245531790214</v>
      </c>
    </row>
    <row r="27" spans="1:15" ht="12.75">
      <c r="A27" s="17"/>
      <c r="B27" s="26">
        <v>2010</v>
      </c>
      <c r="C27" s="11">
        <f aca="true" t="shared" si="19" ref="C27:K28">SUM(C63+C99+C135+C171+C207+C243+C279+C315+C351+C387+C423+C459+C495)</f>
        <v>2562</v>
      </c>
      <c r="D27" s="11">
        <f t="shared" si="19"/>
        <v>2051</v>
      </c>
      <c r="E27" s="11">
        <f t="shared" si="19"/>
        <v>2302</v>
      </c>
      <c r="F27" s="11">
        <f t="shared" si="19"/>
        <v>2320</v>
      </c>
      <c r="G27" s="11">
        <f t="shared" si="19"/>
        <v>2387</v>
      </c>
      <c r="H27" s="11">
        <f t="shared" si="19"/>
        <v>2345</v>
      </c>
      <c r="I27" s="11">
        <f t="shared" si="19"/>
        <v>2178</v>
      </c>
      <c r="J27" s="11">
        <f t="shared" si="19"/>
        <v>2172</v>
      </c>
      <c r="K27" s="11">
        <f t="shared" si="19"/>
        <v>2000</v>
      </c>
      <c r="L27" s="11"/>
      <c r="M27" s="11"/>
      <c r="N27" s="11"/>
      <c r="O27" s="11">
        <f>SUM(C27:N27)</f>
        <v>20317</v>
      </c>
    </row>
    <row r="28" spans="1:15" ht="12.75">
      <c r="A28" s="203" t="s">
        <v>230</v>
      </c>
      <c r="B28" s="15">
        <v>2009</v>
      </c>
      <c r="C28" s="15">
        <f t="shared" si="19"/>
        <v>2794</v>
      </c>
      <c r="D28" s="15">
        <f t="shared" si="19"/>
        <v>2370</v>
      </c>
      <c r="E28" s="15">
        <f t="shared" si="19"/>
        <v>2530</v>
      </c>
      <c r="F28" s="15">
        <f t="shared" si="19"/>
        <v>2501</v>
      </c>
      <c r="G28" s="15">
        <f t="shared" si="19"/>
        <v>2626</v>
      </c>
      <c r="H28" s="15">
        <f t="shared" si="19"/>
        <v>2448</v>
      </c>
      <c r="I28" s="15">
        <f t="shared" si="19"/>
        <v>2730</v>
      </c>
      <c r="J28" s="15">
        <f t="shared" si="19"/>
        <v>2773</v>
      </c>
      <c r="K28" s="15">
        <f t="shared" si="19"/>
        <v>2570</v>
      </c>
      <c r="L28" s="15"/>
      <c r="M28" s="15"/>
      <c r="N28" s="15"/>
      <c r="O28" s="15">
        <f>SUM(C28:N28)</f>
        <v>23342</v>
      </c>
    </row>
    <row r="29" spans="1:15" ht="12.75">
      <c r="A29" s="203" t="s">
        <v>231</v>
      </c>
      <c r="B29" s="207" t="s">
        <v>9</v>
      </c>
      <c r="C29" s="17">
        <f aca="true" t="shared" si="20" ref="C29:H29">SUM(C27-C28)</f>
        <v>-232</v>
      </c>
      <c r="D29" s="17">
        <f t="shared" si="20"/>
        <v>-319</v>
      </c>
      <c r="E29" s="17">
        <f t="shared" si="20"/>
        <v>-228</v>
      </c>
      <c r="F29" s="17">
        <f t="shared" si="20"/>
        <v>-181</v>
      </c>
      <c r="G29" s="17">
        <f t="shared" si="20"/>
        <v>-239</v>
      </c>
      <c r="H29" s="17">
        <f t="shared" si="20"/>
        <v>-103</v>
      </c>
      <c r="I29" s="17">
        <f>SUM(I27-I28)</f>
        <v>-552</v>
      </c>
      <c r="J29" s="17">
        <f>SUM(J27-J28)</f>
        <v>-601</v>
      </c>
      <c r="K29" s="17">
        <f>SUM(K27-K28)</f>
        <v>-570</v>
      </c>
      <c r="L29" s="17"/>
      <c r="M29" s="17"/>
      <c r="N29" s="17"/>
      <c r="O29" s="17">
        <f>SUM(O27-O28)</f>
        <v>-3025</v>
      </c>
    </row>
    <row r="30" spans="1:15" ht="13.5" thickBot="1">
      <c r="A30" s="205"/>
      <c r="B30" s="206" t="s">
        <v>10</v>
      </c>
      <c r="C30" s="19">
        <f aca="true" t="shared" si="21" ref="C30:H30">C29/C28</f>
        <v>-0.08303507516105942</v>
      </c>
      <c r="D30" s="19">
        <f t="shared" si="21"/>
        <v>-0.13459915611814346</v>
      </c>
      <c r="E30" s="19">
        <f t="shared" si="21"/>
        <v>-0.09011857707509881</v>
      </c>
      <c r="F30" s="19">
        <f t="shared" si="21"/>
        <v>-0.07237105157936825</v>
      </c>
      <c r="G30" s="19">
        <f t="shared" si="21"/>
        <v>-0.09101294744859101</v>
      </c>
      <c r="H30" s="19">
        <f t="shared" si="21"/>
        <v>-0.042075163398692814</v>
      </c>
      <c r="I30" s="19">
        <f>I29/I28</f>
        <v>-0.2021978021978022</v>
      </c>
      <c r="J30" s="19">
        <f>J29/J28</f>
        <v>-0.2167327803822575</v>
      </c>
      <c r="K30" s="19">
        <f>K29/K28</f>
        <v>-0.22178988326848248</v>
      </c>
      <c r="L30" s="19"/>
      <c r="M30" s="19"/>
      <c r="N30" s="19"/>
      <c r="O30" s="19">
        <f>O29/O28</f>
        <v>-0.12959472196041472</v>
      </c>
    </row>
    <row r="31" spans="1:15" ht="12.75">
      <c r="A31" s="17"/>
      <c r="B31" s="26">
        <v>2010</v>
      </c>
      <c r="C31" s="11">
        <f aca="true" t="shared" si="22" ref="C31:K32">SUM(C67+C103+C139+C175+C211+C247+C283+C319+C355+C391+C427+C463+C499)</f>
        <v>571</v>
      </c>
      <c r="D31" s="11">
        <f t="shared" si="22"/>
        <v>510</v>
      </c>
      <c r="E31" s="11">
        <f t="shared" si="22"/>
        <v>591</v>
      </c>
      <c r="F31" s="11">
        <f t="shared" si="22"/>
        <v>562</v>
      </c>
      <c r="G31" s="11">
        <f t="shared" si="22"/>
        <v>592</v>
      </c>
      <c r="H31" s="11">
        <f t="shared" si="22"/>
        <v>579</v>
      </c>
      <c r="I31" s="11">
        <f t="shared" si="22"/>
        <v>664</v>
      </c>
      <c r="J31" s="11">
        <f t="shared" si="22"/>
        <v>525</v>
      </c>
      <c r="K31" s="11">
        <f t="shared" si="22"/>
        <v>514</v>
      </c>
      <c r="L31" s="11"/>
      <c r="M31" s="11"/>
      <c r="N31" s="11"/>
      <c r="O31" s="11">
        <f>SUM(C31:N31)</f>
        <v>5108</v>
      </c>
    </row>
    <row r="32" spans="1:15" ht="12.75">
      <c r="A32" s="203" t="s">
        <v>232</v>
      </c>
      <c r="B32" s="15">
        <v>2009</v>
      </c>
      <c r="C32" s="15">
        <f t="shared" si="22"/>
        <v>593</v>
      </c>
      <c r="D32" s="15">
        <f t="shared" si="22"/>
        <v>480</v>
      </c>
      <c r="E32" s="15">
        <f t="shared" si="22"/>
        <v>576</v>
      </c>
      <c r="F32" s="15">
        <f t="shared" si="22"/>
        <v>582</v>
      </c>
      <c r="G32" s="15">
        <f t="shared" si="22"/>
        <v>503</v>
      </c>
      <c r="H32" s="15">
        <f t="shared" si="22"/>
        <v>639</v>
      </c>
      <c r="I32" s="15">
        <f t="shared" si="22"/>
        <v>636</v>
      </c>
      <c r="J32" s="15">
        <f t="shared" si="22"/>
        <v>587</v>
      </c>
      <c r="K32" s="15">
        <f t="shared" si="22"/>
        <v>600</v>
      </c>
      <c r="L32" s="15"/>
      <c r="M32" s="15"/>
      <c r="N32" s="15"/>
      <c r="O32" s="15">
        <f>SUM(C32:N32)</f>
        <v>5196</v>
      </c>
    </row>
    <row r="33" spans="1:15" ht="12.75">
      <c r="A33" s="203" t="s">
        <v>233</v>
      </c>
      <c r="B33" s="207" t="s">
        <v>9</v>
      </c>
      <c r="C33" s="17">
        <f aca="true" t="shared" si="23" ref="C33:H33">SUM(C31-C32)</f>
        <v>-22</v>
      </c>
      <c r="D33" s="17">
        <f t="shared" si="23"/>
        <v>30</v>
      </c>
      <c r="E33" s="17">
        <f t="shared" si="23"/>
        <v>15</v>
      </c>
      <c r="F33" s="17">
        <f t="shared" si="23"/>
        <v>-20</v>
      </c>
      <c r="G33" s="17">
        <f t="shared" si="23"/>
        <v>89</v>
      </c>
      <c r="H33" s="17">
        <f t="shared" si="23"/>
        <v>-60</v>
      </c>
      <c r="I33" s="17">
        <f>SUM(I31-I32)</f>
        <v>28</v>
      </c>
      <c r="J33" s="17">
        <f>SUM(J31-J32)</f>
        <v>-62</v>
      </c>
      <c r="K33" s="17">
        <f>SUM(K31-K32)</f>
        <v>-86</v>
      </c>
      <c r="L33" s="17"/>
      <c r="M33" s="17"/>
      <c r="N33" s="17"/>
      <c r="O33" s="17">
        <f>SUM(O31-O32)</f>
        <v>-88</v>
      </c>
    </row>
    <row r="34" spans="1:15" ht="13.5" thickBot="1">
      <c r="A34" s="205"/>
      <c r="B34" s="206" t="s">
        <v>10</v>
      </c>
      <c r="C34" s="19">
        <f aca="true" t="shared" si="24" ref="C34:H34">C33/C32</f>
        <v>-0.03709949409780776</v>
      </c>
      <c r="D34" s="19">
        <f t="shared" si="24"/>
        <v>0.0625</v>
      </c>
      <c r="E34" s="19">
        <f t="shared" si="24"/>
        <v>0.026041666666666668</v>
      </c>
      <c r="F34" s="19">
        <f t="shared" si="24"/>
        <v>-0.03436426116838488</v>
      </c>
      <c r="G34" s="19">
        <f t="shared" si="24"/>
        <v>0.17693836978131214</v>
      </c>
      <c r="H34" s="19">
        <f t="shared" si="24"/>
        <v>-0.09389671361502347</v>
      </c>
      <c r="I34" s="19">
        <f>I33/I32</f>
        <v>0.0440251572327044</v>
      </c>
      <c r="J34" s="19">
        <f>J33/J32</f>
        <v>-0.10562180579216354</v>
      </c>
      <c r="K34" s="19">
        <f>K33/K32</f>
        <v>-0.14333333333333334</v>
      </c>
      <c r="L34" s="19"/>
      <c r="M34" s="19"/>
      <c r="N34" s="19"/>
      <c r="O34" s="19">
        <f>O33/O32</f>
        <v>-0.016936104695919937</v>
      </c>
    </row>
    <row r="35" ht="12.75">
      <c r="O35" s="23"/>
    </row>
    <row r="36" ht="12.75">
      <c r="O36" s="22"/>
    </row>
    <row r="37" spans="1:15" ht="15.75" thickBot="1">
      <c r="A37" s="209" t="s">
        <v>93</v>
      </c>
      <c r="O37" s="22"/>
    </row>
    <row r="38" spans="1:15" ht="13.5" thickBot="1">
      <c r="A38" s="2" t="s">
        <v>16</v>
      </c>
      <c r="B38" s="202" t="s">
        <v>3</v>
      </c>
      <c r="C38" s="202" t="s">
        <v>209</v>
      </c>
      <c r="D38" s="202" t="s">
        <v>210</v>
      </c>
      <c r="E38" s="202" t="s">
        <v>211</v>
      </c>
      <c r="F38" s="202" t="s">
        <v>212</v>
      </c>
      <c r="G38" s="202" t="s">
        <v>213</v>
      </c>
      <c r="H38" s="202" t="s">
        <v>214</v>
      </c>
      <c r="I38" s="202" t="s">
        <v>215</v>
      </c>
      <c r="J38" s="202" t="s">
        <v>216</v>
      </c>
      <c r="K38" s="202" t="s">
        <v>217</v>
      </c>
      <c r="L38" s="202" t="s">
        <v>218</v>
      </c>
      <c r="M38" s="202" t="s">
        <v>219</v>
      </c>
      <c r="N38" s="202" t="s">
        <v>220</v>
      </c>
      <c r="O38" s="202" t="s">
        <v>1</v>
      </c>
    </row>
    <row r="39" spans="1:15" ht="12.75">
      <c r="A39" s="12"/>
      <c r="B39" s="11">
        <v>2010</v>
      </c>
      <c r="C39" s="11">
        <f aca="true" t="shared" si="25" ref="C39:K40">SUM(C43+C47+C51+C55+C59+C63+C67)</f>
        <v>1026</v>
      </c>
      <c r="D39" s="11">
        <f t="shared" si="25"/>
        <v>772</v>
      </c>
      <c r="E39" s="11">
        <f t="shared" si="25"/>
        <v>928</v>
      </c>
      <c r="F39" s="11">
        <f t="shared" si="25"/>
        <v>868</v>
      </c>
      <c r="G39" s="11">
        <f t="shared" si="25"/>
        <v>957</v>
      </c>
      <c r="H39" s="11">
        <f t="shared" si="25"/>
        <v>803</v>
      </c>
      <c r="I39" s="11">
        <f t="shared" si="25"/>
        <v>732</v>
      </c>
      <c r="J39" s="11">
        <f t="shared" si="25"/>
        <v>691</v>
      </c>
      <c r="K39" s="11">
        <f t="shared" si="25"/>
        <v>680</v>
      </c>
      <c r="L39" s="11"/>
      <c r="M39" s="11"/>
      <c r="N39" s="11"/>
      <c r="O39" s="11">
        <f>SUM(O43+O47+O51+O55+O59+O63+O67)</f>
        <v>7457</v>
      </c>
    </row>
    <row r="40" spans="1:15" ht="12.75">
      <c r="A40" s="203" t="s">
        <v>1</v>
      </c>
      <c r="B40" s="15">
        <v>2009</v>
      </c>
      <c r="C40" s="15">
        <f t="shared" si="25"/>
        <v>1051</v>
      </c>
      <c r="D40" s="15">
        <f t="shared" si="25"/>
        <v>923</v>
      </c>
      <c r="E40" s="15">
        <f t="shared" si="25"/>
        <v>1022</v>
      </c>
      <c r="F40" s="15">
        <f t="shared" si="25"/>
        <v>1007</v>
      </c>
      <c r="G40" s="15">
        <f t="shared" si="25"/>
        <v>982</v>
      </c>
      <c r="H40" s="15">
        <f t="shared" si="25"/>
        <v>871</v>
      </c>
      <c r="I40" s="15">
        <f t="shared" si="25"/>
        <v>981</v>
      </c>
      <c r="J40" s="15">
        <f t="shared" si="25"/>
        <v>943</v>
      </c>
      <c r="K40" s="15">
        <f t="shared" si="25"/>
        <v>982</v>
      </c>
      <c r="L40" s="15"/>
      <c r="M40" s="15"/>
      <c r="N40" s="15"/>
      <c r="O40" s="15">
        <f>SUM(C40:N40)</f>
        <v>8762</v>
      </c>
    </row>
    <row r="41" spans="1:15" ht="12.75">
      <c r="A41" s="203" t="s">
        <v>221</v>
      </c>
      <c r="B41" s="204" t="s">
        <v>9</v>
      </c>
      <c r="C41" s="15">
        <f aca="true" t="shared" si="26" ref="C41:H41">C39-C40</f>
        <v>-25</v>
      </c>
      <c r="D41" s="15">
        <f t="shared" si="26"/>
        <v>-151</v>
      </c>
      <c r="E41" s="15">
        <f t="shared" si="26"/>
        <v>-94</v>
      </c>
      <c r="F41" s="15">
        <f t="shared" si="26"/>
        <v>-139</v>
      </c>
      <c r="G41" s="15">
        <f t="shared" si="26"/>
        <v>-25</v>
      </c>
      <c r="H41" s="15">
        <f t="shared" si="26"/>
        <v>-68</v>
      </c>
      <c r="I41" s="15">
        <f>I39-I40</f>
        <v>-249</v>
      </c>
      <c r="J41" s="15">
        <f>J39-J40</f>
        <v>-252</v>
      </c>
      <c r="K41" s="15">
        <f>K39-K40</f>
        <v>-302</v>
      </c>
      <c r="L41" s="15"/>
      <c r="M41" s="15"/>
      <c r="N41" s="15"/>
      <c r="O41" s="15">
        <f>O39-O40</f>
        <v>-1305</v>
      </c>
    </row>
    <row r="42" spans="1:15" ht="13.5" thickBot="1">
      <c r="A42" s="205"/>
      <c r="B42" s="206" t="s">
        <v>10</v>
      </c>
      <c r="C42" s="19">
        <f aca="true" t="shared" si="27" ref="C42:H42">C41/C40</f>
        <v>-0.023786869647954328</v>
      </c>
      <c r="D42" s="19">
        <f t="shared" si="27"/>
        <v>-0.1635969664138678</v>
      </c>
      <c r="E42" s="19">
        <f t="shared" si="27"/>
        <v>-0.09197651663405088</v>
      </c>
      <c r="F42" s="19">
        <f t="shared" si="27"/>
        <v>-0.13803376365441908</v>
      </c>
      <c r="G42" s="19">
        <f t="shared" si="27"/>
        <v>-0.025458248472505093</v>
      </c>
      <c r="H42" s="19">
        <f t="shared" si="27"/>
        <v>-0.07807118254879448</v>
      </c>
      <c r="I42" s="19">
        <f>I41/I40</f>
        <v>-0.25382262996941896</v>
      </c>
      <c r="J42" s="19">
        <f>J41/J40</f>
        <v>-0.2672322375397667</v>
      </c>
      <c r="K42" s="19">
        <f>K41/K40</f>
        <v>-0.3075356415478615</v>
      </c>
      <c r="L42" s="19"/>
      <c r="M42" s="19"/>
      <c r="N42" s="19"/>
      <c r="O42" s="19">
        <f>O41/O40</f>
        <v>-0.14893859849349464</v>
      </c>
    </row>
    <row r="43" spans="1:15" ht="12.75">
      <c r="A43" s="17"/>
      <c r="B43" s="11">
        <v>2010</v>
      </c>
      <c r="C43" s="11">
        <v>17</v>
      </c>
      <c r="D43" s="11">
        <v>13</v>
      </c>
      <c r="E43" s="11">
        <v>11</v>
      </c>
      <c r="F43" s="11">
        <v>19</v>
      </c>
      <c r="G43" s="11">
        <v>25</v>
      </c>
      <c r="H43" s="11">
        <v>18</v>
      </c>
      <c r="I43" s="11">
        <v>18</v>
      </c>
      <c r="J43" s="11">
        <v>22</v>
      </c>
      <c r="K43" s="11">
        <v>15</v>
      </c>
      <c r="L43" s="11"/>
      <c r="M43" s="11"/>
      <c r="N43" s="11"/>
      <c r="O43" s="11">
        <f>SUM(C43:N43)</f>
        <v>158</v>
      </c>
    </row>
    <row r="44" spans="1:15" ht="12.75">
      <c r="A44" s="203" t="s">
        <v>222</v>
      </c>
      <c r="B44" s="15">
        <v>2009</v>
      </c>
      <c r="C44" s="15">
        <v>13</v>
      </c>
      <c r="D44" s="15">
        <v>21</v>
      </c>
      <c r="E44" s="15">
        <v>13</v>
      </c>
      <c r="F44" s="15">
        <v>8</v>
      </c>
      <c r="G44" s="15">
        <v>21</v>
      </c>
      <c r="H44" s="15">
        <v>15</v>
      </c>
      <c r="I44" s="15">
        <v>12</v>
      </c>
      <c r="J44" s="15">
        <v>20</v>
      </c>
      <c r="K44" s="15">
        <v>24</v>
      </c>
      <c r="L44" s="15"/>
      <c r="M44" s="15"/>
      <c r="N44" s="15"/>
      <c r="O44" s="15">
        <f>SUM(C44:N44)</f>
        <v>147</v>
      </c>
    </row>
    <row r="45" spans="1:15" ht="12.75">
      <c r="A45" s="203" t="s">
        <v>223</v>
      </c>
      <c r="B45" s="207" t="s">
        <v>9</v>
      </c>
      <c r="C45" s="15">
        <f aca="true" t="shared" si="28" ref="C45:H45">C43-C44</f>
        <v>4</v>
      </c>
      <c r="D45" s="15">
        <f t="shared" si="28"/>
        <v>-8</v>
      </c>
      <c r="E45" s="15">
        <f t="shared" si="28"/>
        <v>-2</v>
      </c>
      <c r="F45" s="15">
        <f t="shared" si="28"/>
        <v>11</v>
      </c>
      <c r="G45" s="15">
        <f t="shared" si="28"/>
        <v>4</v>
      </c>
      <c r="H45" s="15">
        <f t="shared" si="28"/>
        <v>3</v>
      </c>
      <c r="I45" s="15">
        <f>I43-I44</f>
        <v>6</v>
      </c>
      <c r="J45" s="15">
        <f>J43-J44</f>
        <v>2</v>
      </c>
      <c r="K45" s="15">
        <f>K43-K44</f>
        <v>-9</v>
      </c>
      <c r="L45" s="15"/>
      <c r="M45" s="15"/>
      <c r="N45" s="15"/>
      <c r="O45" s="15">
        <f>O43-O44</f>
        <v>11</v>
      </c>
    </row>
    <row r="46" spans="1:15" ht="13.5" thickBot="1">
      <c r="A46" s="205"/>
      <c r="B46" s="206" t="s">
        <v>10</v>
      </c>
      <c r="C46" s="19">
        <f aca="true" t="shared" si="29" ref="C46:H46">C45/C44</f>
        <v>0.3076923076923077</v>
      </c>
      <c r="D46" s="19">
        <f t="shared" si="29"/>
        <v>-0.38095238095238093</v>
      </c>
      <c r="E46" s="19">
        <f t="shared" si="29"/>
        <v>-0.15384615384615385</v>
      </c>
      <c r="F46" s="19">
        <f t="shared" si="29"/>
        <v>1.375</v>
      </c>
      <c r="G46" s="19">
        <f t="shared" si="29"/>
        <v>0.19047619047619047</v>
      </c>
      <c r="H46" s="19">
        <f t="shared" si="29"/>
        <v>0.2</v>
      </c>
      <c r="I46" s="19">
        <f>I45/I44</f>
        <v>0.5</v>
      </c>
      <c r="J46" s="19">
        <f>J45/J44</f>
        <v>0.1</v>
      </c>
      <c r="K46" s="19">
        <f>K45/K44</f>
        <v>-0.375</v>
      </c>
      <c r="L46" s="19"/>
      <c r="M46" s="19"/>
      <c r="N46" s="19"/>
      <c r="O46" s="19">
        <f>O45/O44</f>
        <v>0.07482993197278912</v>
      </c>
    </row>
    <row r="47" spans="1:15" ht="12.75">
      <c r="A47" s="17"/>
      <c r="B47" s="26">
        <v>2010</v>
      </c>
      <c r="C47" s="26">
        <v>1</v>
      </c>
      <c r="D47" s="26">
        <v>0</v>
      </c>
      <c r="E47" s="26">
        <v>0</v>
      </c>
      <c r="F47" s="26">
        <v>0</v>
      </c>
      <c r="G47" s="26">
        <v>1</v>
      </c>
      <c r="H47" s="26">
        <v>0</v>
      </c>
      <c r="I47" s="26">
        <v>0</v>
      </c>
      <c r="J47" s="26">
        <v>0</v>
      </c>
      <c r="K47" s="26">
        <v>0</v>
      </c>
      <c r="L47" s="26"/>
      <c r="M47" s="26"/>
      <c r="N47" s="26"/>
      <c r="O47" s="11">
        <f>SUM(C47:N47)</f>
        <v>2</v>
      </c>
    </row>
    <row r="48" spans="1:15" ht="12.75">
      <c r="A48" s="208" t="s">
        <v>224</v>
      </c>
      <c r="B48" s="15">
        <v>2009</v>
      </c>
      <c r="C48" s="15">
        <v>1</v>
      </c>
      <c r="D48" s="15">
        <v>0</v>
      </c>
      <c r="E48" s="15">
        <v>1</v>
      </c>
      <c r="F48" s="15">
        <v>1</v>
      </c>
      <c r="G48" s="15">
        <v>0</v>
      </c>
      <c r="H48" s="15">
        <v>1</v>
      </c>
      <c r="I48" s="15">
        <v>1</v>
      </c>
      <c r="J48" s="15">
        <v>0</v>
      </c>
      <c r="K48" s="15">
        <v>3</v>
      </c>
      <c r="L48" s="15"/>
      <c r="M48" s="15"/>
      <c r="N48" s="15"/>
      <c r="O48" s="15">
        <f>SUM(C48:N48)</f>
        <v>8</v>
      </c>
    </row>
    <row r="49" spans="1:15" ht="12.75">
      <c r="A49" s="203" t="s">
        <v>225</v>
      </c>
      <c r="B49" s="207" t="s">
        <v>9</v>
      </c>
      <c r="C49" s="15">
        <f aca="true" t="shared" si="30" ref="C49:H49">C47-C48</f>
        <v>0</v>
      </c>
      <c r="D49" s="15">
        <f t="shared" si="30"/>
        <v>0</v>
      </c>
      <c r="E49" s="15">
        <f t="shared" si="30"/>
        <v>-1</v>
      </c>
      <c r="F49" s="15">
        <f t="shared" si="30"/>
        <v>-1</v>
      </c>
      <c r="G49" s="15">
        <f t="shared" si="30"/>
        <v>1</v>
      </c>
      <c r="H49" s="15">
        <f t="shared" si="30"/>
        <v>-1</v>
      </c>
      <c r="I49" s="15">
        <f>I47-I48</f>
        <v>-1</v>
      </c>
      <c r="J49" s="15">
        <f>J47-J48</f>
        <v>0</v>
      </c>
      <c r="K49" s="15">
        <f>K47-K48</f>
        <v>-3</v>
      </c>
      <c r="L49" s="15"/>
      <c r="M49" s="15"/>
      <c r="N49" s="15"/>
      <c r="O49" s="15">
        <f>O47-O48</f>
        <v>-6</v>
      </c>
    </row>
    <row r="50" spans="1:15" ht="13.5" thickBot="1">
      <c r="A50" s="205"/>
      <c r="B50" s="206" t="s">
        <v>10</v>
      </c>
      <c r="C50" s="19">
        <f>C49/C48</f>
        <v>0</v>
      </c>
      <c r="D50" s="19">
        <v>0</v>
      </c>
      <c r="E50" s="19">
        <f>E49/E48</f>
        <v>-1</v>
      </c>
      <c r="F50" s="19">
        <f>F49/F48</f>
        <v>-1</v>
      </c>
      <c r="G50" s="19">
        <v>0</v>
      </c>
      <c r="H50" s="19">
        <f>H49/H48</f>
        <v>-1</v>
      </c>
      <c r="I50" s="19">
        <f>I49/I48</f>
        <v>-1</v>
      </c>
      <c r="J50" s="19">
        <v>0</v>
      </c>
      <c r="K50" s="19">
        <f>K49/K48</f>
        <v>-1</v>
      </c>
      <c r="L50" s="19"/>
      <c r="M50" s="19"/>
      <c r="N50" s="19"/>
      <c r="O50" s="19">
        <f>O49/O48</f>
        <v>-0.75</v>
      </c>
    </row>
    <row r="51" spans="1:15" ht="12.75">
      <c r="A51" s="17"/>
      <c r="B51" s="26">
        <v>2010</v>
      </c>
      <c r="C51" s="26">
        <v>153</v>
      </c>
      <c r="D51" s="26">
        <v>131</v>
      </c>
      <c r="E51" s="26">
        <v>119</v>
      </c>
      <c r="F51" s="26">
        <v>139</v>
      </c>
      <c r="G51" s="26">
        <v>157</v>
      </c>
      <c r="H51" s="26">
        <v>122</v>
      </c>
      <c r="I51" s="26">
        <v>121</v>
      </c>
      <c r="J51" s="26">
        <v>100</v>
      </c>
      <c r="K51" s="26">
        <v>107</v>
      </c>
      <c r="L51" s="26"/>
      <c r="M51" s="26"/>
      <c r="N51" s="26"/>
      <c r="O51" s="11">
        <f>SUM(C51:N51)</f>
        <v>1149</v>
      </c>
    </row>
    <row r="52" spans="1:15" ht="12.75">
      <c r="A52" s="203" t="s">
        <v>226</v>
      </c>
      <c r="B52" s="15">
        <v>2009</v>
      </c>
      <c r="C52" s="15">
        <v>137</v>
      </c>
      <c r="D52" s="15">
        <v>95</v>
      </c>
      <c r="E52" s="15">
        <v>113</v>
      </c>
      <c r="F52" s="15">
        <v>102</v>
      </c>
      <c r="G52" s="15">
        <v>115</v>
      </c>
      <c r="H52" s="15">
        <v>85</v>
      </c>
      <c r="I52" s="15">
        <v>115</v>
      </c>
      <c r="J52" s="15">
        <v>102</v>
      </c>
      <c r="K52" s="15">
        <v>123</v>
      </c>
      <c r="L52" s="15"/>
      <c r="M52" s="15"/>
      <c r="N52" s="15"/>
      <c r="O52" s="15">
        <f>SUM(C52:N52)</f>
        <v>987</v>
      </c>
    </row>
    <row r="53" spans="1:15" ht="12.75">
      <c r="A53" s="17"/>
      <c r="B53" s="207" t="s">
        <v>9</v>
      </c>
      <c r="C53" s="15">
        <f aca="true" t="shared" si="31" ref="C53:H53">C51-C52</f>
        <v>16</v>
      </c>
      <c r="D53" s="15">
        <f t="shared" si="31"/>
        <v>36</v>
      </c>
      <c r="E53" s="15">
        <f t="shared" si="31"/>
        <v>6</v>
      </c>
      <c r="F53" s="15">
        <f t="shared" si="31"/>
        <v>37</v>
      </c>
      <c r="G53" s="15">
        <f t="shared" si="31"/>
        <v>42</v>
      </c>
      <c r="H53" s="15">
        <f t="shared" si="31"/>
        <v>37</v>
      </c>
      <c r="I53" s="15">
        <f>I51-I52</f>
        <v>6</v>
      </c>
      <c r="J53" s="15">
        <f>J51-J52</f>
        <v>-2</v>
      </c>
      <c r="K53" s="15">
        <f>K51-K52</f>
        <v>-16</v>
      </c>
      <c r="L53" s="15"/>
      <c r="M53" s="15"/>
      <c r="N53" s="15"/>
      <c r="O53" s="15">
        <f>O51-O52</f>
        <v>162</v>
      </c>
    </row>
    <row r="54" spans="1:15" ht="13.5" thickBot="1">
      <c r="A54" s="205"/>
      <c r="B54" s="206" t="s">
        <v>10</v>
      </c>
      <c r="C54" s="19">
        <f aca="true" t="shared" si="32" ref="C54:H54">C53/C52</f>
        <v>0.11678832116788321</v>
      </c>
      <c r="D54" s="19">
        <f t="shared" si="32"/>
        <v>0.37894736842105264</v>
      </c>
      <c r="E54" s="19">
        <f t="shared" si="32"/>
        <v>0.05309734513274336</v>
      </c>
      <c r="F54" s="19">
        <f t="shared" si="32"/>
        <v>0.3627450980392157</v>
      </c>
      <c r="G54" s="19">
        <f t="shared" si="32"/>
        <v>0.3652173913043478</v>
      </c>
      <c r="H54" s="19">
        <f t="shared" si="32"/>
        <v>0.43529411764705883</v>
      </c>
      <c r="I54" s="19">
        <f>I53/I52</f>
        <v>0.05217391304347826</v>
      </c>
      <c r="J54" s="19">
        <f>J53/J52</f>
        <v>-0.0196078431372549</v>
      </c>
      <c r="K54" s="19">
        <f>K53/K52</f>
        <v>-0.13008130081300814</v>
      </c>
      <c r="L54" s="19"/>
      <c r="M54" s="19"/>
      <c r="N54" s="19"/>
      <c r="O54" s="19">
        <f>O53/O52</f>
        <v>0.1641337386018237</v>
      </c>
    </row>
    <row r="55" spans="1:15" ht="12.75">
      <c r="A55" s="17"/>
      <c r="B55" s="26">
        <v>2010</v>
      </c>
      <c r="C55" s="26">
        <v>36</v>
      </c>
      <c r="D55" s="26">
        <v>23</v>
      </c>
      <c r="E55" s="26">
        <v>27</v>
      </c>
      <c r="F55" s="26">
        <v>37</v>
      </c>
      <c r="G55" s="26">
        <v>24</v>
      </c>
      <c r="H55" s="26">
        <v>18</v>
      </c>
      <c r="I55" s="26">
        <v>28</v>
      </c>
      <c r="J55" s="26">
        <v>31</v>
      </c>
      <c r="K55" s="26">
        <v>17</v>
      </c>
      <c r="L55" s="26"/>
      <c r="M55" s="26"/>
      <c r="N55" s="26"/>
      <c r="O55" s="11">
        <f>SUM(C55:N55)</f>
        <v>241</v>
      </c>
    </row>
    <row r="56" spans="1:15" ht="12.75">
      <c r="A56" s="203" t="s">
        <v>227</v>
      </c>
      <c r="B56" s="15">
        <v>2009</v>
      </c>
      <c r="C56" s="15">
        <v>42</v>
      </c>
      <c r="D56" s="15">
        <v>34</v>
      </c>
      <c r="E56" s="15">
        <v>43</v>
      </c>
      <c r="F56" s="15">
        <v>47</v>
      </c>
      <c r="G56" s="15">
        <v>37</v>
      </c>
      <c r="H56" s="15">
        <v>40</v>
      </c>
      <c r="I56" s="15">
        <v>28</v>
      </c>
      <c r="J56" s="15">
        <v>49</v>
      </c>
      <c r="K56" s="15">
        <v>28</v>
      </c>
      <c r="L56" s="15"/>
      <c r="M56" s="15"/>
      <c r="N56" s="15"/>
      <c r="O56" s="15">
        <f>SUM(C56:N56)</f>
        <v>348</v>
      </c>
    </row>
    <row r="57" spans="1:15" ht="12.75">
      <c r="A57" s="203" t="s">
        <v>228</v>
      </c>
      <c r="B57" s="207" t="s">
        <v>9</v>
      </c>
      <c r="C57" s="15">
        <f aca="true" t="shared" si="33" ref="C57:H57">C55-C56</f>
        <v>-6</v>
      </c>
      <c r="D57" s="15">
        <f t="shared" si="33"/>
        <v>-11</v>
      </c>
      <c r="E57" s="15">
        <f t="shared" si="33"/>
        <v>-16</v>
      </c>
      <c r="F57" s="15">
        <f t="shared" si="33"/>
        <v>-10</v>
      </c>
      <c r="G57" s="15">
        <f t="shared" si="33"/>
        <v>-13</v>
      </c>
      <c r="H57" s="15">
        <f t="shared" si="33"/>
        <v>-22</v>
      </c>
      <c r="I57" s="15">
        <f>I55-I56</f>
        <v>0</v>
      </c>
      <c r="J57" s="15">
        <f>J55-J56</f>
        <v>-18</v>
      </c>
      <c r="K57" s="15">
        <f>K55-K56</f>
        <v>-11</v>
      </c>
      <c r="L57" s="15"/>
      <c r="M57" s="15"/>
      <c r="N57" s="15"/>
      <c r="O57" s="15">
        <f>O55-O56</f>
        <v>-107</v>
      </c>
    </row>
    <row r="58" spans="1:15" ht="13.5" thickBot="1">
      <c r="A58" s="205" t="s">
        <v>16</v>
      </c>
      <c r="B58" s="206" t="s">
        <v>10</v>
      </c>
      <c r="C58" s="19">
        <f aca="true" t="shared" si="34" ref="C58:H58">C57/C56</f>
        <v>-0.14285714285714285</v>
      </c>
      <c r="D58" s="19">
        <f t="shared" si="34"/>
        <v>-0.3235294117647059</v>
      </c>
      <c r="E58" s="19">
        <f t="shared" si="34"/>
        <v>-0.37209302325581395</v>
      </c>
      <c r="F58" s="19">
        <f t="shared" si="34"/>
        <v>-0.2127659574468085</v>
      </c>
      <c r="G58" s="19">
        <f t="shared" si="34"/>
        <v>-0.35135135135135137</v>
      </c>
      <c r="H58" s="19">
        <f t="shared" si="34"/>
        <v>-0.55</v>
      </c>
      <c r="I58" s="19">
        <f>I57/I56</f>
        <v>0</v>
      </c>
      <c r="J58" s="19">
        <f>J57/J56</f>
        <v>-0.3673469387755102</v>
      </c>
      <c r="K58" s="19">
        <f>K57/K56</f>
        <v>-0.39285714285714285</v>
      </c>
      <c r="L58" s="19"/>
      <c r="M58" s="19"/>
      <c r="N58" s="19"/>
      <c r="O58" s="19">
        <f>O57/O56</f>
        <v>-0.3074712643678161</v>
      </c>
    </row>
    <row r="59" spans="1:15" ht="12.75">
      <c r="A59" s="17"/>
      <c r="B59" s="26">
        <v>2010</v>
      </c>
      <c r="C59" s="26">
        <v>122</v>
      </c>
      <c r="D59" s="26">
        <v>124</v>
      </c>
      <c r="E59" s="26">
        <v>175</v>
      </c>
      <c r="F59" s="26">
        <v>129</v>
      </c>
      <c r="G59" s="26">
        <v>154</v>
      </c>
      <c r="H59" s="26">
        <v>102</v>
      </c>
      <c r="I59" s="26">
        <v>99</v>
      </c>
      <c r="J59" s="26">
        <v>101</v>
      </c>
      <c r="K59" s="26">
        <v>115</v>
      </c>
      <c r="L59" s="26"/>
      <c r="M59" s="26"/>
      <c r="N59" s="26"/>
      <c r="O59" s="11">
        <f>SUM(C59:N59)</f>
        <v>1121</v>
      </c>
    </row>
    <row r="60" spans="1:15" ht="12.75">
      <c r="A60" s="203" t="s">
        <v>229</v>
      </c>
      <c r="B60" s="15">
        <v>2009</v>
      </c>
      <c r="C60" s="15">
        <v>176</v>
      </c>
      <c r="D60" s="15">
        <v>193</v>
      </c>
      <c r="E60" s="15">
        <v>167</v>
      </c>
      <c r="F60" s="15">
        <v>168</v>
      </c>
      <c r="G60" s="15">
        <v>152</v>
      </c>
      <c r="H60" s="15">
        <v>124</v>
      </c>
      <c r="I60" s="15">
        <v>148</v>
      </c>
      <c r="J60" s="15">
        <v>120</v>
      </c>
      <c r="K60" s="15">
        <v>130</v>
      </c>
      <c r="L60" s="15"/>
      <c r="M60" s="15"/>
      <c r="N60" s="15"/>
      <c r="O60" s="15">
        <f>SUM(C60:N60)</f>
        <v>1378</v>
      </c>
    </row>
    <row r="61" spans="1:15" ht="12.75">
      <c r="A61" s="17"/>
      <c r="B61" s="207" t="s">
        <v>9</v>
      </c>
      <c r="C61" s="15">
        <f aca="true" t="shared" si="35" ref="C61:H61">C59-C60</f>
        <v>-54</v>
      </c>
      <c r="D61" s="15">
        <f t="shared" si="35"/>
        <v>-69</v>
      </c>
      <c r="E61" s="15">
        <f t="shared" si="35"/>
        <v>8</v>
      </c>
      <c r="F61" s="15">
        <f t="shared" si="35"/>
        <v>-39</v>
      </c>
      <c r="G61" s="15">
        <f t="shared" si="35"/>
        <v>2</v>
      </c>
      <c r="H61" s="15">
        <f t="shared" si="35"/>
        <v>-22</v>
      </c>
      <c r="I61" s="15">
        <f>I59-I60</f>
        <v>-49</v>
      </c>
      <c r="J61" s="15">
        <f>J59-J60</f>
        <v>-19</v>
      </c>
      <c r="K61" s="15">
        <f>K59-K60</f>
        <v>-15</v>
      </c>
      <c r="L61" s="15"/>
      <c r="M61" s="15"/>
      <c r="N61" s="15"/>
      <c r="O61" s="15">
        <f>O59-O60</f>
        <v>-257</v>
      </c>
    </row>
    <row r="62" spans="1:15" ht="13.5" thickBot="1">
      <c r="A62" s="205"/>
      <c r="B62" s="206" t="s">
        <v>10</v>
      </c>
      <c r="C62" s="19">
        <f aca="true" t="shared" si="36" ref="C62:H62">C61/C60</f>
        <v>-0.3068181818181818</v>
      </c>
      <c r="D62" s="19">
        <f t="shared" si="36"/>
        <v>-0.35751295336787564</v>
      </c>
      <c r="E62" s="19">
        <f t="shared" si="36"/>
        <v>0.04790419161676647</v>
      </c>
      <c r="F62" s="19">
        <f t="shared" si="36"/>
        <v>-0.23214285714285715</v>
      </c>
      <c r="G62" s="19">
        <f t="shared" si="36"/>
        <v>0.013157894736842105</v>
      </c>
      <c r="H62" s="19">
        <f t="shared" si="36"/>
        <v>-0.1774193548387097</v>
      </c>
      <c r="I62" s="19">
        <f>I61/I60</f>
        <v>-0.3310810810810811</v>
      </c>
      <c r="J62" s="19">
        <f>J61/J60</f>
        <v>-0.15833333333333333</v>
      </c>
      <c r="K62" s="19">
        <f>K61/K60</f>
        <v>-0.11538461538461539</v>
      </c>
      <c r="L62" s="19"/>
      <c r="M62" s="19"/>
      <c r="N62" s="19"/>
      <c r="O62" s="19">
        <f>O61/O60</f>
        <v>-0.18650217706821481</v>
      </c>
    </row>
    <row r="63" spans="1:15" ht="12.75">
      <c r="A63" s="17"/>
      <c r="B63" s="26">
        <v>2010</v>
      </c>
      <c r="C63" s="26">
        <v>550</v>
      </c>
      <c r="D63" s="26">
        <v>381</v>
      </c>
      <c r="E63" s="26">
        <v>452</v>
      </c>
      <c r="F63" s="26">
        <v>404</v>
      </c>
      <c r="G63" s="26">
        <v>452</v>
      </c>
      <c r="H63" s="26">
        <v>408</v>
      </c>
      <c r="I63" s="26">
        <v>334</v>
      </c>
      <c r="J63" s="26">
        <v>332</v>
      </c>
      <c r="K63" s="26">
        <v>321</v>
      </c>
      <c r="L63" s="26"/>
      <c r="M63" s="26"/>
      <c r="N63" s="26"/>
      <c r="O63" s="11">
        <f>SUM(C63:N63)</f>
        <v>3634</v>
      </c>
    </row>
    <row r="64" spans="1:15" ht="12.75">
      <c r="A64" s="203" t="s">
        <v>230</v>
      </c>
      <c r="B64" s="15">
        <v>2009</v>
      </c>
      <c r="C64" s="15">
        <v>552</v>
      </c>
      <c r="D64" s="15">
        <v>475</v>
      </c>
      <c r="E64" s="15">
        <v>527</v>
      </c>
      <c r="F64" s="15">
        <v>565</v>
      </c>
      <c r="G64" s="15">
        <v>545</v>
      </c>
      <c r="H64" s="15">
        <v>471</v>
      </c>
      <c r="I64" s="15">
        <v>526</v>
      </c>
      <c r="J64" s="15">
        <v>493</v>
      </c>
      <c r="K64" s="15">
        <v>534</v>
      </c>
      <c r="L64" s="15"/>
      <c r="M64" s="15"/>
      <c r="N64" s="15"/>
      <c r="O64" s="15">
        <f>SUM(C64:N64)</f>
        <v>4688</v>
      </c>
    </row>
    <row r="65" spans="1:15" ht="12.75">
      <c r="A65" s="203" t="s">
        <v>231</v>
      </c>
      <c r="B65" s="207" t="s">
        <v>9</v>
      </c>
      <c r="C65" s="15">
        <f aca="true" t="shared" si="37" ref="C65:H65">C63-C64</f>
        <v>-2</v>
      </c>
      <c r="D65" s="15">
        <f t="shared" si="37"/>
        <v>-94</v>
      </c>
      <c r="E65" s="15">
        <f t="shared" si="37"/>
        <v>-75</v>
      </c>
      <c r="F65" s="15">
        <f t="shared" si="37"/>
        <v>-161</v>
      </c>
      <c r="G65" s="15">
        <f t="shared" si="37"/>
        <v>-93</v>
      </c>
      <c r="H65" s="15">
        <f t="shared" si="37"/>
        <v>-63</v>
      </c>
      <c r="I65" s="15">
        <f>I63-I64</f>
        <v>-192</v>
      </c>
      <c r="J65" s="15">
        <f>J63-J64</f>
        <v>-161</v>
      </c>
      <c r="K65" s="15">
        <f>K63-K64</f>
        <v>-213</v>
      </c>
      <c r="L65" s="15"/>
      <c r="M65" s="15"/>
      <c r="N65" s="15"/>
      <c r="O65" s="15">
        <f>O63-O64</f>
        <v>-1054</v>
      </c>
    </row>
    <row r="66" spans="1:15" ht="13.5" thickBot="1">
      <c r="A66" s="205"/>
      <c r="B66" s="206" t="s">
        <v>10</v>
      </c>
      <c r="C66" s="19">
        <f aca="true" t="shared" si="38" ref="C66:H66">C65/C64</f>
        <v>-0.0036231884057971015</v>
      </c>
      <c r="D66" s="19">
        <f t="shared" si="38"/>
        <v>-0.19789473684210526</v>
      </c>
      <c r="E66" s="19">
        <f t="shared" si="38"/>
        <v>-0.14231499051233396</v>
      </c>
      <c r="F66" s="19">
        <f t="shared" si="38"/>
        <v>-0.2849557522123894</v>
      </c>
      <c r="G66" s="19">
        <f t="shared" si="38"/>
        <v>-0.1706422018348624</v>
      </c>
      <c r="H66" s="19">
        <f t="shared" si="38"/>
        <v>-0.1337579617834395</v>
      </c>
      <c r="I66" s="19">
        <f>I65/I64</f>
        <v>-0.3650190114068441</v>
      </c>
      <c r="J66" s="19">
        <f>J65/J64</f>
        <v>-0.3265720081135903</v>
      </c>
      <c r="K66" s="19">
        <f>K65/K64</f>
        <v>-0.398876404494382</v>
      </c>
      <c r="L66" s="19"/>
      <c r="M66" s="19"/>
      <c r="N66" s="19"/>
      <c r="O66" s="19">
        <f>O65/O64</f>
        <v>-0.22482935153583616</v>
      </c>
    </row>
    <row r="67" spans="1:15" ht="12.75">
      <c r="A67" s="17"/>
      <c r="B67" s="26">
        <v>2010</v>
      </c>
      <c r="C67" s="26">
        <v>147</v>
      </c>
      <c r="D67" s="26">
        <v>100</v>
      </c>
      <c r="E67" s="26">
        <v>144</v>
      </c>
      <c r="F67" s="26">
        <v>140</v>
      </c>
      <c r="G67" s="26">
        <v>144</v>
      </c>
      <c r="H67" s="26">
        <v>135</v>
      </c>
      <c r="I67" s="26">
        <v>132</v>
      </c>
      <c r="J67" s="26">
        <v>105</v>
      </c>
      <c r="K67" s="26">
        <v>105</v>
      </c>
      <c r="L67" s="26"/>
      <c r="M67" s="26"/>
      <c r="N67" s="26"/>
      <c r="O67" s="11">
        <f>SUM(C67:N67)</f>
        <v>1152</v>
      </c>
    </row>
    <row r="68" spans="1:15" ht="12.75">
      <c r="A68" s="203" t="s">
        <v>232</v>
      </c>
      <c r="B68" s="15">
        <v>2009</v>
      </c>
      <c r="C68" s="15">
        <v>130</v>
      </c>
      <c r="D68" s="15">
        <v>105</v>
      </c>
      <c r="E68" s="15">
        <v>158</v>
      </c>
      <c r="F68" s="15">
        <v>116</v>
      </c>
      <c r="G68" s="15">
        <v>112</v>
      </c>
      <c r="H68" s="15">
        <v>135</v>
      </c>
      <c r="I68" s="15">
        <v>151</v>
      </c>
      <c r="J68" s="15">
        <v>159</v>
      </c>
      <c r="K68" s="15">
        <v>140</v>
      </c>
      <c r="L68" s="15"/>
      <c r="M68" s="15"/>
      <c r="N68" s="15"/>
      <c r="O68" s="15">
        <f>SUM(C68:N68)</f>
        <v>1206</v>
      </c>
    </row>
    <row r="69" spans="1:15" ht="12.75">
      <c r="A69" s="203" t="s">
        <v>233</v>
      </c>
      <c r="B69" s="207" t="s">
        <v>9</v>
      </c>
      <c r="C69" s="15">
        <f aca="true" t="shared" si="39" ref="C69:H69">C67-C68</f>
        <v>17</v>
      </c>
      <c r="D69" s="15">
        <f t="shared" si="39"/>
        <v>-5</v>
      </c>
      <c r="E69" s="15">
        <f t="shared" si="39"/>
        <v>-14</v>
      </c>
      <c r="F69" s="15">
        <f t="shared" si="39"/>
        <v>24</v>
      </c>
      <c r="G69" s="15">
        <f t="shared" si="39"/>
        <v>32</v>
      </c>
      <c r="H69" s="15">
        <f t="shared" si="39"/>
        <v>0</v>
      </c>
      <c r="I69" s="15">
        <f>I67-I68</f>
        <v>-19</v>
      </c>
      <c r="J69" s="15">
        <f>J67-J68</f>
        <v>-54</v>
      </c>
      <c r="K69" s="15">
        <f>K67-K68</f>
        <v>-35</v>
      </c>
      <c r="L69" s="15"/>
      <c r="M69" s="15"/>
      <c r="N69" s="15"/>
      <c r="O69" s="15">
        <f>O67-O68</f>
        <v>-54</v>
      </c>
    </row>
    <row r="70" spans="1:15" ht="13.5" thickBot="1">
      <c r="A70" s="205"/>
      <c r="B70" s="206" t="s">
        <v>10</v>
      </c>
      <c r="C70" s="19">
        <f aca="true" t="shared" si="40" ref="C70:H70">C69/C68</f>
        <v>0.13076923076923078</v>
      </c>
      <c r="D70" s="19">
        <f t="shared" si="40"/>
        <v>-0.047619047619047616</v>
      </c>
      <c r="E70" s="19">
        <f t="shared" si="40"/>
        <v>-0.08860759493670886</v>
      </c>
      <c r="F70" s="19">
        <f t="shared" si="40"/>
        <v>0.20689655172413793</v>
      </c>
      <c r="G70" s="19">
        <f t="shared" si="40"/>
        <v>0.2857142857142857</v>
      </c>
      <c r="H70" s="19">
        <f t="shared" si="40"/>
        <v>0</v>
      </c>
      <c r="I70" s="19">
        <f>I69/I68</f>
        <v>-0.12582781456953643</v>
      </c>
      <c r="J70" s="19">
        <f>J69/J68</f>
        <v>-0.33962264150943394</v>
      </c>
      <c r="K70" s="19">
        <f>K69/K68</f>
        <v>-0.25</v>
      </c>
      <c r="L70" s="19"/>
      <c r="M70" s="19"/>
      <c r="N70" s="19"/>
      <c r="O70" s="19">
        <f>O69/O68</f>
        <v>-0.04477611940298507</v>
      </c>
    </row>
    <row r="73" ht="13.5" thickBot="1">
      <c r="A73" s="210" t="s">
        <v>104</v>
      </c>
    </row>
    <row r="74" spans="1:15" ht="13.5" thickBot="1">
      <c r="A74" s="2" t="s">
        <v>16</v>
      </c>
      <c r="B74" s="202" t="s">
        <v>3</v>
      </c>
      <c r="C74" s="202" t="s">
        <v>209</v>
      </c>
      <c r="D74" s="202" t="s">
        <v>210</v>
      </c>
      <c r="E74" s="202" t="s">
        <v>211</v>
      </c>
      <c r="F74" s="202" t="s">
        <v>212</v>
      </c>
      <c r="G74" s="202" t="s">
        <v>213</v>
      </c>
      <c r="H74" s="202" t="s">
        <v>214</v>
      </c>
      <c r="I74" s="202" t="s">
        <v>215</v>
      </c>
      <c r="J74" s="202" t="s">
        <v>216</v>
      </c>
      <c r="K74" s="202" t="s">
        <v>217</v>
      </c>
      <c r="L74" s="202" t="s">
        <v>218</v>
      </c>
      <c r="M74" s="202" t="s">
        <v>219</v>
      </c>
      <c r="N74" s="202" t="s">
        <v>220</v>
      </c>
      <c r="O74" s="202" t="s">
        <v>1</v>
      </c>
    </row>
    <row r="75" spans="1:15" ht="12.75">
      <c r="A75" s="12"/>
      <c r="B75" s="11">
        <v>2010</v>
      </c>
      <c r="C75" s="11">
        <f aca="true" t="shared" si="41" ref="C75:K76">SUM(C79+C83+C87+C91+C95+C99+C103)</f>
        <v>312</v>
      </c>
      <c r="D75" s="11">
        <f t="shared" si="41"/>
        <v>239</v>
      </c>
      <c r="E75" s="11">
        <f t="shared" si="41"/>
        <v>263</v>
      </c>
      <c r="F75" s="11">
        <f t="shared" si="41"/>
        <v>267</v>
      </c>
      <c r="G75" s="11">
        <f t="shared" si="41"/>
        <v>230</v>
      </c>
      <c r="H75" s="11">
        <f t="shared" si="41"/>
        <v>301</v>
      </c>
      <c r="I75" s="11">
        <f t="shared" si="41"/>
        <v>347</v>
      </c>
      <c r="J75" s="11">
        <f t="shared" si="41"/>
        <v>407</v>
      </c>
      <c r="K75" s="11">
        <f t="shared" si="41"/>
        <v>339</v>
      </c>
      <c r="L75" s="11"/>
      <c r="M75" s="11"/>
      <c r="N75" s="11"/>
      <c r="O75" s="11">
        <f>SUM(O79+O83+O87+O91+O95+O99+O103)</f>
        <v>2705</v>
      </c>
    </row>
    <row r="76" spans="1:15" ht="12.75">
      <c r="A76" s="203" t="s">
        <v>1</v>
      </c>
      <c r="B76" s="15">
        <v>2009</v>
      </c>
      <c r="C76" s="15">
        <f t="shared" si="41"/>
        <v>282</v>
      </c>
      <c r="D76" s="15">
        <f t="shared" si="41"/>
        <v>265</v>
      </c>
      <c r="E76" s="15">
        <f t="shared" si="41"/>
        <v>280</v>
      </c>
      <c r="F76" s="15">
        <f t="shared" si="41"/>
        <v>286</v>
      </c>
      <c r="G76" s="15">
        <f t="shared" si="41"/>
        <v>281</v>
      </c>
      <c r="H76" s="15">
        <f t="shared" si="41"/>
        <v>282</v>
      </c>
      <c r="I76" s="15">
        <f t="shared" si="41"/>
        <v>311</v>
      </c>
      <c r="J76" s="15">
        <f t="shared" si="41"/>
        <v>277</v>
      </c>
      <c r="K76" s="15">
        <f t="shared" si="41"/>
        <v>301</v>
      </c>
      <c r="L76" s="15"/>
      <c r="M76" s="15"/>
      <c r="N76" s="15"/>
      <c r="O76" s="15">
        <f>SUM(C76:N76)</f>
        <v>2565</v>
      </c>
    </row>
    <row r="77" spans="1:15" ht="12.75">
      <c r="A77" s="203" t="s">
        <v>221</v>
      </c>
      <c r="B77" s="204" t="s">
        <v>9</v>
      </c>
      <c r="C77" s="15">
        <f aca="true" t="shared" si="42" ref="C77:H77">C75-C76</f>
        <v>30</v>
      </c>
      <c r="D77" s="15">
        <f t="shared" si="42"/>
        <v>-26</v>
      </c>
      <c r="E77" s="15">
        <f t="shared" si="42"/>
        <v>-17</v>
      </c>
      <c r="F77" s="15">
        <f t="shared" si="42"/>
        <v>-19</v>
      </c>
      <c r="G77" s="15">
        <f t="shared" si="42"/>
        <v>-51</v>
      </c>
      <c r="H77" s="15">
        <f t="shared" si="42"/>
        <v>19</v>
      </c>
      <c r="I77" s="15">
        <f>I75-I76</f>
        <v>36</v>
      </c>
      <c r="J77" s="15">
        <f>J75-J76</f>
        <v>130</v>
      </c>
      <c r="K77" s="15">
        <f>K75-K76</f>
        <v>38</v>
      </c>
      <c r="L77" s="15"/>
      <c r="M77" s="15"/>
      <c r="N77" s="15"/>
      <c r="O77" s="15">
        <f>O75-O76</f>
        <v>140</v>
      </c>
    </row>
    <row r="78" spans="1:15" ht="13.5" thickBot="1">
      <c r="A78" s="205"/>
      <c r="B78" s="206" t="s">
        <v>10</v>
      </c>
      <c r="C78" s="19">
        <f aca="true" t="shared" si="43" ref="C78:H78">C77/C76</f>
        <v>0.10638297872340426</v>
      </c>
      <c r="D78" s="19">
        <f t="shared" si="43"/>
        <v>-0.09811320754716982</v>
      </c>
      <c r="E78" s="19">
        <f t="shared" si="43"/>
        <v>-0.060714285714285714</v>
      </c>
      <c r="F78" s="19">
        <f t="shared" si="43"/>
        <v>-0.06643356643356643</v>
      </c>
      <c r="G78" s="19">
        <f t="shared" si="43"/>
        <v>-0.18149466192170818</v>
      </c>
      <c r="H78" s="19">
        <f t="shared" si="43"/>
        <v>0.0673758865248227</v>
      </c>
      <c r="I78" s="19">
        <f>I77/I76</f>
        <v>0.1157556270096463</v>
      </c>
      <c r="J78" s="19">
        <f>J77/J76</f>
        <v>0.4693140794223827</v>
      </c>
      <c r="K78" s="19">
        <f>K77/K76</f>
        <v>0.12624584717607973</v>
      </c>
      <c r="L78" s="19"/>
      <c r="M78" s="19"/>
      <c r="N78" s="19"/>
      <c r="O78" s="19">
        <f>O77/O76</f>
        <v>0.05458089668615984</v>
      </c>
    </row>
    <row r="79" spans="1:15" ht="12.75">
      <c r="A79" s="17"/>
      <c r="B79" s="11">
        <v>2010</v>
      </c>
      <c r="C79" s="11">
        <v>2</v>
      </c>
      <c r="D79" s="11">
        <v>6</v>
      </c>
      <c r="E79" s="11">
        <v>3</v>
      </c>
      <c r="F79" s="11">
        <v>1</v>
      </c>
      <c r="G79" s="11">
        <v>4</v>
      </c>
      <c r="H79" s="11">
        <v>10</v>
      </c>
      <c r="I79" s="11">
        <v>5</v>
      </c>
      <c r="J79" s="11">
        <v>3</v>
      </c>
      <c r="K79" s="11">
        <v>2</v>
      </c>
      <c r="L79" s="11"/>
      <c r="M79" s="11"/>
      <c r="N79" s="11"/>
      <c r="O79" s="11">
        <f>SUM(C79:N79)</f>
        <v>36</v>
      </c>
    </row>
    <row r="80" spans="1:15" ht="12.75">
      <c r="A80" s="203" t="s">
        <v>222</v>
      </c>
      <c r="B80" s="15">
        <v>2009</v>
      </c>
      <c r="C80" s="15">
        <v>0</v>
      </c>
      <c r="D80" s="15">
        <v>6</v>
      </c>
      <c r="E80" s="15">
        <v>3</v>
      </c>
      <c r="F80" s="15">
        <v>2</v>
      </c>
      <c r="G80" s="15">
        <v>6</v>
      </c>
      <c r="H80" s="15">
        <v>4</v>
      </c>
      <c r="I80" s="15">
        <v>5</v>
      </c>
      <c r="J80" s="15">
        <v>1</v>
      </c>
      <c r="K80" s="15">
        <v>2</v>
      </c>
      <c r="L80" s="15"/>
      <c r="M80" s="15"/>
      <c r="N80" s="15"/>
      <c r="O80" s="15">
        <f>SUM(C80:N80)</f>
        <v>29</v>
      </c>
    </row>
    <row r="81" spans="1:15" ht="12.75">
      <c r="A81" s="203" t="s">
        <v>223</v>
      </c>
      <c r="B81" s="207" t="s">
        <v>9</v>
      </c>
      <c r="C81" s="15">
        <f aca="true" t="shared" si="44" ref="C81:H81">C79-C80</f>
        <v>2</v>
      </c>
      <c r="D81" s="15">
        <f t="shared" si="44"/>
        <v>0</v>
      </c>
      <c r="E81" s="15">
        <f t="shared" si="44"/>
        <v>0</v>
      </c>
      <c r="F81" s="15">
        <f t="shared" si="44"/>
        <v>-1</v>
      </c>
      <c r="G81" s="15">
        <f t="shared" si="44"/>
        <v>-2</v>
      </c>
      <c r="H81" s="15">
        <f t="shared" si="44"/>
        <v>6</v>
      </c>
      <c r="I81" s="15">
        <f>I79-I80</f>
        <v>0</v>
      </c>
      <c r="J81" s="15">
        <f>J79-J80</f>
        <v>2</v>
      </c>
      <c r="K81" s="15">
        <f>K79-K80</f>
        <v>0</v>
      </c>
      <c r="L81" s="15"/>
      <c r="M81" s="15"/>
      <c r="N81" s="15"/>
      <c r="O81" s="15">
        <f>O79-O80</f>
        <v>7</v>
      </c>
    </row>
    <row r="82" spans="1:15" ht="13.5" thickBot="1">
      <c r="A82" s="205"/>
      <c r="B82" s="206" t="s">
        <v>10</v>
      </c>
      <c r="C82" s="19">
        <v>0</v>
      </c>
      <c r="D82" s="19">
        <f aca="true" t="shared" si="45" ref="D82:K82">D81/D80</f>
        <v>0</v>
      </c>
      <c r="E82" s="19">
        <f t="shared" si="45"/>
        <v>0</v>
      </c>
      <c r="F82" s="19">
        <f t="shared" si="45"/>
        <v>-0.5</v>
      </c>
      <c r="G82" s="19">
        <f t="shared" si="45"/>
        <v>-0.3333333333333333</v>
      </c>
      <c r="H82" s="19">
        <f t="shared" si="45"/>
        <v>1.5</v>
      </c>
      <c r="I82" s="19">
        <f t="shared" si="45"/>
        <v>0</v>
      </c>
      <c r="J82" s="19">
        <f t="shared" si="45"/>
        <v>2</v>
      </c>
      <c r="K82" s="19">
        <f t="shared" si="45"/>
        <v>0</v>
      </c>
      <c r="L82" s="19"/>
      <c r="M82" s="19"/>
      <c r="N82" s="19"/>
      <c r="O82" s="19">
        <f>O81/O80</f>
        <v>0.2413793103448276</v>
      </c>
    </row>
    <row r="83" spans="1:15" ht="12.75">
      <c r="A83" s="17"/>
      <c r="B83" s="26">
        <v>2010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/>
      <c r="M83" s="26"/>
      <c r="N83" s="26"/>
      <c r="O83" s="11">
        <f>SUM(C83:N83)</f>
        <v>0</v>
      </c>
    </row>
    <row r="84" spans="1:15" ht="12.75">
      <c r="A84" s="208" t="s">
        <v>224</v>
      </c>
      <c r="B84" s="15">
        <v>2009</v>
      </c>
      <c r="C84" s="15">
        <v>0</v>
      </c>
      <c r="D84" s="15">
        <v>0</v>
      </c>
      <c r="E84" s="15">
        <v>0</v>
      </c>
      <c r="F84" s="15">
        <v>0</v>
      </c>
      <c r="G84" s="15">
        <v>1</v>
      </c>
      <c r="H84" s="15">
        <v>1</v>
      </c>
      <c r="I84" s="15">
        <v>0</v>
      </c>
      <c r="J84" s="15">
        <v>0</v>
      </c>
      <c r="K84" s="15">
        <v>0</v>
      </c>
      <c r="L84" s="15"/>
      <c r="M84" s="15"/>
      <c r="N84" s="15"/>
      <c r="O84" s="15">
        <f>SUM(C84:N84)</f>
        <v>2</v>
      </c>
    </row>
    <row r="85" spans="1:15" ht="12.75">
      <c r="A85" s="203" t="s">
        <v>225</v>
      </c>
      <c r="B85" s="207" t="s">
        <v>9</v>
      </c>
      <c r="C85" s="15">
        <f aca="true" t="shared" si="46" ref="C85:H85">C83-C84</f>
        <v>0</v>
      </c>
      <c r="D85" s="15">
        <f t="shared" si="46"/>
        <v>0</v>
      </c>
      <c r="E85" s="15">
        <f t="shared" si="46"/>
        <v>0</v>
      </c>
      <c r="F85" s="15">
        <f t="shared" si="46"/>
        <v>0</v>
      </c>
      <c r="G85" s="15">
        <f t="shared" si="46"/>
        <v>-1</v>
      </c>
      <c r="H85" s="15">
        <f t="shared" si="46"/>
        <v>-1</v>
      </c>
      <c r="I85" s="15">
        <f>I83-I84</f>
        <v>0</v>
      </c>
      <c r="J85" s="15">
        <f>J83-J84</f>
        <v>0</v>
      </c>
      <c r="K85" s="15">
        <f>K83-K84</f>
        <v>0</v>
      </c>
      <c r="L85" s="15"/>
      <c r="M85" s="15"/>
      <c r="N85" s="15"/>
      <c r="O85" s="15">
        <f>O83-O84</f>
        <v>-2</v>
      </c>
    </row>
    <row r="86" spans="1:15" ht="13.5" thickBot="1">
      <c r="A86" s="205"/>
      <c r="B86" s="206" t="s">
        <v>10</v>
      </c>
      <c r="C86" s="19">
        <v>0</v>
      </c>
      <c r="D86" s="19">
        <v>0</v>
      </c>
      <c r="E86" s="19">
        <v>0</v>
      </c>
      <c r="F86" s="19">
        <v>0</v>
      </c>
      <c r="G86" s="19">
        <f>G85/G84</f>
        <v>-1</v>
      </c>
      <c r="H86" s="19">
        <f>H85/H84</f>
        <v>-1</v>
      </c>
      <c r="I86" s="19">
        <v>0</v>
      </c>
      <c r="J86" s="19">
        <v>0</v>
      </c>
      <c r="K86" s="19">
        <v>0</v>
      </c>
      <c r="L86" s="19"/>
      <c r="M86" s="19"/>
      <c r="N86" s="19"/>
      <c r="O86" s="19">
        <f>O85/O84</f>
        <v>-1</v>
      </c>
    </row>
    <row r="87" spans="1:15" ht="12.75">
      <c r="A87" s="17"/>
      <c r="B87" s="26">
        <v>2010</v>
      </c>
      <c r="C87" s="26">
        <v>26</v>
      </c>
      <c r="D87" s="26">
        <v>17</v>
      </c>
      <c r="E87" s="26">
        <v>23</v>
      </c>
      <c r="F87" s="26">
        <v>14</v>
      </c>
      <c r="G87" s="26">
        <v>17</v>
      </c>
      <c r="H87" s="26">
        <v>26</v>
      </c>
      <c r="I87" s="26">
        <v>37</v>
      </c>
      <c r="J87" s="26">
        <v>32</v>
      </c>
      <c r="K87" s="26">
        <v>29</v>
      </c>
      <c r="L87" s="26"/>
      <c r="M87" s="26"/>
      <c r="N87" s="26"/>
      <c r="O87" s="11">
        <f>SUM(C87:N87)</f>
        <v>221</v>
      </c>
    </row>
    <row r="88" spans="1:15" ht="12.75">
      <c r="A88" s="203" t="s">
        <v>226</v>
      </c>
      <c r="B88" s="15">
        <v>2009</v>
      </c>
      <c r="C88" s="15">
        <v>23</v>
      </c>
      <c r="D88" s="15">
        <v>21</v>
      </c>
      <c r="E88" s="15">
        <v>24</v>
      </c>
      <c r="F88" s="15">
        <v>28</v>
      </c>
      <c r="G88" s="15">
        <v>29</v>
      </c>
      <c r="H88" s="15">
        <v>18</v>
      </c>
      <c r="I88" s="15">
        <v>25</v>
      </c>
      <c r="J88" s="15">
        <v>41</v>
      </c>
      <c r="K88" s="15">
        <v>34</v>
      </c>
      <c r="L88" s="15"/>
      <c r="M88" s="15"/>
      <c r="N88" s="15"/>
      <c r="O88" s="15">
        <f>SUM(C88:N88)</f>
        <v>243</v>
      </c>
    </row>
    <row r="89" spans="1:15" ht="12.75">
      <c r="A89" s="17"/>
      <c r="B89" s="207" t="s">
        <v>9</v>
      </c>
      <c r="C89" s="15">
        <f aca="true" t="shared" si="47" ref="C89:H89">C87-C88</f>
        <v>3</v>
      </c>
      <c r="D89" s="15">
        <f t="shared" si="47"/>
        <v>-4</v>
      </c>
      <c r="E89" s="15">
        <f t="shared" si="47"/>
        <v>-1</v>
      </c>
      <c r="F89" s="15">
        <f t="shared" si="47"/>
        <v>-14</v>
      </c>
      <c r="G89" s="15">
        <f t="shared" si="47"/>
        <v>-12</v>
      </c>
      <c r="H89" s="15">
        <f t="shared" si="47"/>
        <v>8</v>
      </c>
      <c r="I89" s="15">
        <f>I87-I88</f>
        <v>12</v>
      </c>
      <c r="J89" s="15">
        <f>J87-J88</f>
        <v>-9</v>
      </c>
      <c r="K89" s="15">
        <f>K87-K88</f>
        <v>-5</v>
      </c>
      <c r="L89" s="15"/>
      <c r="M89" s="15"/>
      <c r="N89" s="15"/>
      <c r="O89" s="15">
        <f>O87-O88</f>
        <v>-22</v>
      </c>
    </row>
    <row r="90" spans="1:15" ht="13.5" thickBot="1">
      <c r="A90" s="205"/>
      <c r="B90" s="206" t="s">
        <v>10</v>
      </c>
      <c r="C90" s="19">
        <f aca="true" t="shared" si="48" ref="C90:H90">C89/C88</f>
        <v>0.13043478260869565</v>
      </c>
      <c r="D90" s="19">
        <f t="shared" si="48"/>
        <v>-0.19047619047619047</v>
      </c>
      <c r="E90" s="19">
        <f t="shared" si="48"/>
        <v>-0.041666666666666664</v>
      </c>
      <c r="F90" s="19">
        <f t="shared" si="48"/>
        <v>-0.5</v>
      </c>
      <c r="G90" s="19">
        <f t="shared" si="48"/>
        <v>-0.41379310344827586</v>
      </c>
      <c r="H90" s="19">
        <f t="shared" si="48"/>
        <v>0.4444444444444444</v>
      </c>
      <c r="I90" s="19">
        <f>I89/I88</f>
        <v>0.48</v>
      </c>
      <c r="J90" s="19">
        <f>J89/J88</f>
        <v>-0.21951219512195122</v>
      </c>
      <c r="K90" s="19">
        <f>K89/K88</f>
        <v>-0.14705882352941177</v>
      </c>
      <c r="L90" s="19"/>
      <c r="M90" s="19"/>
      <c r="N90" s="19"/>
      <c r="O90" s="19">
        <f>O89/O88</f>
        <v>-0.09053497942386832</v>
      </c>
    </row>
    <row r="91" spans="1:15" ht="12.75">
      <c r="A91" s="17"/>
      <c r="B91" s="26">
        <v>2010</v>
      </c>
      <c r="C91" s="26">
        <v>15</v>
      </c>
      <c r="D91" s="26">
        <v>9</v>
      </c>
      <c r="E91" s="26">
        <v>6</v>
      </c>
      <c r="F91" s="26">
        <v>5</v>
      </c>
      <c r="G91" s="26">
        <v>6</v>
      </c>
      <c r="H91" s="26">
        <v>8</v>
      </c>
      <c r="I91" s="26">
        <v>11</v>
      </c>
      <c r="J91" s="26">
        <v>12</v>
      </c>
      <c r="K91" s="26">
        <v>7</v>
      </c>
      <c r="L91" s="26"/>
      <c r="M91" s="26"/>
      <c r="N91" s="26"/>
      <c r="O91" s="11">
        <f>SUM(C91:N91)</f>
        <v>79</v>
      </c>
    </row>
    <row r="92" spans="1:15" ht="12.75">
      <c r="A92" s="203" t="s">
        <v>227</v>
      </c>
      <c r="B92" s="15">
        <v>2009</v>
      </c>
      <c r="C92" s="15">
        <v>9</v>
      </c>
      <c r="D92" s="15">
        <v>9</v>
      </c>
      <c r="E92" s="15">
        <v>7</v>
      </c>
      <c r="F92" s="15">
        <v>9</v>
      </c>
      <c r="G92" s="15">
        <v>14</v>
      </c>
      <c r="H92" s="15">
        <v>9</v>
      </c>
      <c r="I92" s="15">
        <v>6</v>
      </c>
      <c r="J92" s="15">
        <v>14</v>
      </c>
      <c r="K92" s="15">
        <v>20</v>
      </c>
      <c r="L92" s="15"/>
      <c r="M92" s="15"/>
      <c r="N92" s="15"/>
      <c r="O92" s="15">
        <f>SUM(C92:N92)</f>
        <v>97</v>
      </c>
    </row>
    <row r="93" spans="1:15" ht="12.75">
      <c r="A93" s="203" t="s">
        <v>228</v>
      </c>
      <c r="B93" s="207" t="s">
        <v>9</v>
      </c>
      <c r="C93" s="15">
        <f aca="true" t="shared" si="49" ref="C93:H93">C91-C92</f>
        <v>6</v>
      </c>
      <c r="D93" s="15">
        <f t="shared" si="49"/>
        <v>0</v>
      </c>
      <c r="E93" s="15">
        <f t="shared" si="49"/>
        <v>-1</v>
      </c>
      <c r="F93" s="15">
        <f t="shared" si="49"/>
        <v>-4</v>
      </c>
      <c r="G93" s="15">
        <f t="shared" si="49"/>
        <v>-8</v>
      </c>
      <c r="H93" s="15">
        <f t="shared" si="49"/>
        <v>-1</v>
      </c>
      <c r="I93" s="15">
        <f>I91-I92</f>
        <v>5</v>
      </c>
      <c r="J93" s="15">
        <f>J91-J92</f>
        <v>-2</v>
      </c>
      <c r="K93" s="15">
        <f>K91-K92</f>
        <v>-13</v>
      </c>
      <c r="L93" s="15"/>
      <c r="M93" s="15"/>
      <c r="N93" s="15"/>
      <c r="O93" s="15">
        <f>O91-O92</f>
        <v>-18</v>
      </c>
    </row>
    <row r="94" spans="1:15" ht="13.5" thickBot="1">
      <c r="A94" s="205" t="s">
        <v>16</v>
      </c>
      <c r="B94" s="206" t="s">
        <v>10</v>
      </c>
      <c r="C94" s="19">
        <f aca="true" t="shared" si="50" ref="C94:H94">C93/C92</f>
        <v>0.6666666666666666</v>
      </c>
      <c r="D94" s="19">
        <f t="shared" si="50"/>
        <v>0</v>
      </c>
      <c r="E94" s="19">
        <f t="shared" si="50"/>
        <v>-0.14285714285714285</v>
      </c>
      <c r="F94" s="19">
        <f t="shared" si="50"/>
        <v>-0.4444444444444444</v>
      </c>
      <c r="G94" s="19">
        <f t="shared" si="50"/>
        <v>-0.5714285714285714</v>
      </c>
      <c r="H94" s="19">
        <f t="shared" si="50"/>
        <v>-0.1111111111111111</v>
      </c>
      <c r="I94" s="19">
        <f>I93/I92</f>
        <v>0.8333333333333334</v>
      </c>
      <c r="J94" s="19">
        <f>J93/J92</f>
        <v>-0.14285714285714285</v>
      </c>
      <c r="K94" s="19">
        <f>K93/K92</f>
        <v>-0.65</v>
      </c>
      <c r="L94" s="19"/>
      <c r="M94" s="19"/>
      <c r="N94" s="19"/>
      <c r="O94" s="19">
        <f>O93/O92</f>
        <v>-0.18556701030927836</v>
      </c>
    </row>
    <row r="95" spans="1:15" ht="12.75">
      <c r="A95" s="17"/>
      <c r="B95" s="26">
        <v>2010</v>
      </c>
      <c r="C95" s="26">
        <v>129</v>
      </c>
      <c r="D95" s="26">
        <v>96</v>
      </c>
      <c r="E95" s="26">
        <v>103</v>
      </c>
      <c r="F95" s="26">
        <v>105</v>
      </c>
      <c r="G95" s="26">
        <v>83</v>
      </c>
      <c r="H95" s="26">
        <v>99</v>
      </c>
      <c r="I95" s="26">
        <v>115</v>
      </c>
      <c r="J95" s="26">
        <v>130</v>
      </c>
      <c r="K95" s="26">
        <v>131</v>
      </c>
      <c r="L95" s="26"/>
      <c r="M95" s="26"/>
      <c r="N95" s="26"/>
      <c r="O95" s="11">
        <f>SUM(C95:N95)</f>
        <v>991</v>
      </c>
    </row>
    <row r="96" spans="1:15" ht="12.75">
      <c r="A96" s="203" t="s">
        <v>229</v>
      </c>
      <c r="B96" s="15">
        <v>2009</v>
      </c>
      <c r="C96" s="15">
        <v>106</v>
      </c>
      <c r="D96" s="15">
        <v>116</v>
      </c>
      <c r="E96" s="15">
        <v>110</v>
      </c>
      <c r="F96" s="15">
        <v>124</v>
      </c>
      <c r="G96" s="15">
        <v>118</v>
      </c>
      <c r="H96" s="15">
        <v>115</v>
      </c>
      <c r="I96" s="15">
        <v>125</v>
      </c>
      <c r="J96" s="15">
        <v>111</v>
      </c>
      <c r="K96" s="15">
        <v>112</v>
      </c>
      <c r="L96" s="15"/>
      <c r="M96" s="15"/>
      <c r="N96" s="15"/>
      <c r="O96" s="15">
        <f>SUM(C96:N96)</f>
        <v>1037</v>
      </c>
    </row>
    <row r="97" spans="1:15" ht="12.75">
      <c r="A97" s="17"/>
      <c r="B97" s="207" t="s">
        <v>9</v>
      </c>
      <c r="C97" s="15">
        <f aca="true" t="shared" si="51" ref="C97:H97">C95-C96</f>
        <v>23</v>
      </c>
      <c r="D97" s="15">
        <f t="shared" si="51"/>
        <v>-20</v>
      </c>
      <c r="E97" s="15">
        <f t="shared" si="51"/>
        <v>-7</v>
      </c>
      <c r="F97" s="15">
        <f t="shared" si="51"/>
        <v>-19</v>
      </c>
      <c r="G97" s="15">
        <f t="shared" si="51"/>
        <v>-35</v>
      </c>
      <c r="H97" s="15">
        <f t="shared" si="51"/>
        <v>-16</v>
      </c>
      <c r="I97" s="15">
        <f>I95-I96</f>
        <v>-10</v>
      </c>
      <c r="J97" s="15">
        <f>J95-J96</f>
        <v>19</v>
      </c>
      <c r="K97" s="15">
        <f>K95-K96</f>
        <v>19</v>
      </c>
      <c r="L97" s="15"/>
      <c r="M97" s="15"/>
      <c r="N97" s="15"/>
      <c r="O97" s="15">
        <f>O95-O96</f>
        <v>-46</v>
      </c>
    </row>
    <row r="98" spans="1:15" ht="13.5" thickBot="1">
      <c r="A98" s="205"/>
      <c r="B98" s="206" t="s">
        <v>10</v>
      </c>
      <c r="C98" s="19">
        <f aca="true" t="shared" si="52" ref="C98:H98">C97/C96</f>
        <v>0.2169811320754717</v>
      </c>
      <c r="D98" s="19">
        <f t="shared" si="52"/>
        <v>-0.1724137931034483</v>
      </c>
      <c r="E98" s="19">
        <f t="shared" si="52"/>
        <v>-0.06363636363636363</v>
      </c>
      <c r="F98" s="19">
        <f t="shared" si="52"/>
        <v>-0.1532258064516129</v>
      </c>
      <c r="G98" s="19">
        <f t="shared" si="52"/>
        <v>-0.2966101694915254</v>
      </c>
      <c r="H98" s="19">
        <f t="shared" si="52"/>
        <v>-0.1391304347826087</v>
      </c>
      <c r="I98" s="19">
        <f>I97/I96</f>
        <v>-0.08</v>
      </c>
      <c r="J98" s="19">
        <f>J97/J96</f>
        <v>0.17117117117117117</v>
      </c>
      <c r="K98" s="19">
        <f>K97/K96</f>
        <v>0.16964285714285715</v>
      </c>
      <c r="L98" s="19"/>
      <c r="M98" s="19"/>
      <c r="N98" s="19"/>
      <c r="O98" s="19">
        <f>O97/O96</f>
        <v>-0.044358727097396335</v>
      </c>
    </row>
    <row r="99" spans="1:15" ht="12.75">
      <c r="A99" s="17"/>
      <c r="B99" s="26">
        <v>2010</v>
      </c>
      <c r="C99" s="26">
        <v>60</v>
      </c>
      <c r="D99" s="26">
        <v>47</v>
      </c>
      <c r="E99" s="26">
        <v>80</v>
      </c>
      <c r="F99" s="26">
        <v>77</v>
      </c>
      <c r="G99" s="26">
        <v>67</v>
      </c>
      <c r="H99" s="26">
        <v>100</v>
      </c>
      <c r="I99" s="26">
        <v>116</v>
      </c>
      <c r="J99" s="26">
        <v>189</v>
      </c>
      <c r="K99" s="26">
        <v>123</v>
      </c>
      <c r="L99" s="26"/>
      <c r="M99" s="26"/>
      <c r="N99" s="26"/>
      <c r="O99" s="11">
        <f>SUM(C99:N99)</f>
        <v>859</v>
      </c>
    </row>
    <row r="100" spans="1:15" ht="12.75">
      <c r="A100" s="203" t="s">
        <v>230</v>
      </c>
      <c r="B100" s="15">
        <v>2009</v>
      </c>
      <c r="C100" s="15">
        <v>69</v>
      </c>
      <c r="D100" s="15">
        <v>71</v>
      </c>
      <c r="E100" s="15">
        <v>80</v>
      </c>
      <c r="F100" s="15">
        <v>81</v>
      </c>
      <c r="G100" s="15">
        <v>75</v>
      </c>
      <c r="H100" s="15">
        <v>89</v>
      </c>
      <c r="I100" s="15">
        <v>84</v>
      </c>
      <c r="J100" s="15">
        <v>57</v>
      </c>
      <c r="K100" s="15">
        <v>74</v>
      </c>
      <c r="L100" s="15"/>
      <c r="M100" s="15"/>
      <c r="N100" s="15"/>
      <c r="O100" s="15">
        <f>SUM(C100:N100)</f>
        <v>680</v>
      </c>
    </row>
    <row r="101" spans="1:15" ht="12.75">
      <c r="A101" s="203" t="s">
        <v>231</v>
      </c>
      <c r="B101" s="207" t="s">
        <v>9</v>
      </c>
      <c r="C101" s="15">
        <f aca="true" t="shared" si="53" ref="C101:H101">C99-C100</f>
        <v>-9</v>
      </c>
      <c r="D101" s="15">
        <f t="shared" si="53"/>
        <v>-24</v>
      </c>
      <c r="E101" s="15">
        <f t="shared" si="53"/>
        <v>0</v>
      </c>
      <c r="F101" s="15">
        <f t="shared" si="53"/>
        <v>-4</v>
      </c>
      <c r="G101" s="15">
        <f t="shared" si="53"/>
        <v>-8</v>
      </c>
      <c r="H101" s="15">
        <f t="shared" si="53"/>
        <v>11</v>
      </c>
      <c r="I101" s="15">
        <f>I99-I100</f>
        <v>32</v>
      </c>
      <c r="J101" s="15">
        <f>J99-J100</f>
        <v>132</v>
      </c>
      <c r="K101" s="15">
        <f>K99-K100</f>
        <v>49</v>
      </c>
      <c r="L101" s="15"/>
      <c r="M101" s="15"/>
      <c r="N101" s="15"/>
      <c r="O101" s="15">
        <f>O99-O100</f>
        <v>179</v>
      </c>
    </row>
    <row r="102" spans="1:15" ht="13.5" thickBot="1">
      <c r="A102" s="205"/>
      <c r="B102" s="206" t="s">
        <v>10</v>
      </c>
      <c r="C102" s="19">
        <f aca="true" t="shared" si="54" ref="C102:H102">C101/C100</f>
        <v>-0.13043478260869565</v>
      </c>
      <c r="D102" s="19">
        <f t="shared" si="54"/>
        <v>-0.3380281690140845</v>
      </c>
      <c r="E102" s="19">
        <f t="shared" si="54"/>
        <v>0</v>
      </c>
      <c r="F102" s="19">
        <f t="shared" si="54"/>
        <v>-0.04938271604938271</v>
      </c>
      <c r="G102" s="19">
        <f t="shared" si="54"/>
        <v>-0.10666666666666667</v>
      </c>
      <c r="H102" s="19">
        <f t="shared" si="54"/>
        <v>0.12359550561797752</v>
      </c>
      <c r="I102" s="19">
        <f>I101/I100</f>
        <v>0.38095238095238093</v>
      </c>
      <c r="J102" s="19">
        <f>J101/J100</f>
        <v>2.3157894736842106</v>
      </c>
      <c r="K102" s="19">
        <f>K101/K100</f>
        <v>0.6621621621621622</v>
      </c>
      <c r="L102" s="19"/>
      <c r="M102" s="19"/>
      <c r="N102" s="19"/>
      <c r="O102" s="19">
        <f>O101/O100</f>
        <v>0.26323529411764707</v>
      </c>
    </row>
    <row r="103" spans="1:50" ht="12.75">
      <c r="A103" s="17"/>
      <c r="B103" s="26">
        <v>2010</v>
      </c>
      <c r="C103" s="26">
        <v>80</v>
      </c>
      <c r="D103" s="26">
        <v>64</v>
      </c>
      <c r="E103" s="26">
        <v>48</v>
      </c>
      <c r="F103" s="26">
        <v>65</v>
      </c>
      <c r="G103" s="26">
        <v>53</v>
      </c>
      <c r="H103" s="26">
        <v>58</v>
      </c>
      <c r="I103" s="26">
        <v>63</v>
      </c>
      <c r="J103" s="26">
        <v>41</v>
      </c>
      <c r="K103" s="26">
        <v>47</v>
      </c>
      <c r="L103" s="26"/>
      <c r="M103" s="26"/>
      <c r="N103" s="26"/>
      <c r="O103" s="11">
        <f>SUM(C103:N103)</f>
        <v>519</v>
      </c>
      <c r="AX103" s="2" t="s">
        <v>22</v>
      </c>
    </row>
    <row r="104" spans="1:15" ht="12.75">
      <c r="A104" s="203" t="s">
        <v>232</v>
      </c>
      <c r="B104" s="15">
        <v>2009</v>
      </c>
      <c r="C104" s="15">
        <v>75</v>
      </c>
      <c r="D104" s="15">
        <v>42</v>
      </c>
      <c r="E104" s="15">
        <v>56</v>
      </c>
      <c r="F104" s="15">
        <v>42</v>
      </c>
      <c r="G104" s="15">
        <v>38</v>
      </c>
      <c r="H104" s="15">
        <v>46</v>
      </c>
      <c r="I104" s="15">
        <v>66</v>
      </c>
      <c r="J104" s="15">
        <v>53</v>
      </c>
      <c r="K104" s="15">
        <v>59</v>
      </c>
      <c r="L104" s="15"/>
      <c r="M104" s="15"/>
      <c r="N104" s="15"/>
      <c r="O104" s="15">
        <f>SUM(C104:N104)</f>
        <v>477</v>
      </c>
    </row>
    <row r="105" spans="1:15" ht="12.75">
      <c r="A105" s="203" t="s">
        <v>233</v>
      </c>
      <c r="B105" s="207" t="s">
        <v>9</v>
      </c>
      <c r="C105" s="15">
        <f aca="true" t="shared" si="55" ref="C105:H105">C103-C104</f>
        <v>5</v>
      </c>
      <c r="D105" s="15">
        <f t="shared" si="55"/>
        <v>22</v>
      </c>
      <c r="E105" s="15">
        <f t="shared" si="55"/>
        <v>-8</v>
      </c>
      <c r="F105" s="15">
        <f t="shared" si="55"/>
        <v>23</v>
      </c>
      <c r="G105" s="15">
        <f t="shared" si="55"/>
        <v>15</v>
      </c>
      <c r="H105" s="15">
        <f t="shared" si="55"/>
        <v>12</v>
      </c>
      <c r="I105" s="15">
        <f>I103-I104</f>
        <v>-3</v>
      </c>
      <c r="J105" s="15">
        <f>J103-J104</f>
        <v>-12</v>
      </c>
      <c r="K105" s="15">
        <f>K103-K104</f>
        <v>-12</v>
      </c>
      <c r="L105" s="15"/>
      <c r="M105" s="15"/>
      <c r="N105" s="15"/>
      <c r="O105" s="15">
        <f>O103-O104</f>
        <v>42</v>
      </c>
    </row>
    <row r="106" spans="1:15" ht="13.5" thickBot="1">
      <c r="A106" s="205"/>
      <c r="B106" s="206" t="s">
        <v>10</v>
      </c>
      <c r="C106" s="19">
        <f aca="true" t="shared" si="56" ref="C106:H106">C105/C104</f>
        <v>0.06666666666666667</v>
      </c>
      <c r="D106" s="19">
        <f t="shared" si="56"/>
        <v>0.5238095238095238</v>
      </c>
      <c r="E106" s="19">
        <f t="shared" si="56"/>
        <v>-0.14285714285714285</v>
      </c>
      <c r="F106" s="19">
        <f t="shared" si="56"/>
        <v>0.5476190476190477</v>
      </c>
      <c r="G106" s="19">
        <f t="shared" si="56"/>
        <v>0.39473684210526316</v>
      </c>
      <c r="H106" s="19">
        <f t="shared" si="56"/>
        <v>0.2608695652173913</v>
      </c>
      <c r="I106" s="19">
        <f>I105/I104</f>
        <v>-0.045454545454545456</v>
      </c>
      <c r="J106" s="19">
        <f>J105/J104</f>
        <v>-0.22641509433962265</v>
      </c>
      <c r="K106" s="19">
        <f>K105/K104</f>
        <v>-0.2033898305084746</v>
      </c>
      <c r="L106" s="19"/>
      <c r="M106" s="19"/>
      <c r="N106" s="19"/>
      <c r="O106" s="19">
        <f>O105/O104</f>
        <v>0.0880503144654088</v>
      </c>
    </row>
    <row r="109" ht="13.5" thickBot="1">
      <c r="A109" s="210" t="s">
        <v>114</v>
      </c>
    </row>
    <row r="110" spans="1:15" ht="13.5" thickBot="1">
      <c r="A110" s="2" t="s">
        <v>16</v>
      </c>
      <c r="B110" s="202" t="s">
        <v>3</v>
      </c>
      <c r="C110" s="202" t="s">
        <v>209</v>
      </c>
      <c r="D110" s="202" t="s">
        <v>210</v>
      </c>
      <c r="E110" s="202" t="s">
        <v>211</v>
      </c>
      <c r="F110" s="202" t="s">
        <v>212</v>
      </c>
      <c r="G110" s="202" t="s">
        <v>213</v>
      </c>
      <c r="H110" s="202" t="s">
        <v>214</v>
      </c>
      <c r="I110" s="202" t="s">
        <v>215</v>
      </c>
      <c r="J110" s="202" t="s">
        <v>216</v>
      </c>
      <c r="K110" s="202" t="s">
        <v>217</v>
      </c>
      <c r="L110" s="202" t="s">
        <v>218</v>
      </c>
      <c r="M110" s="202" t="s">
        <v>219</v>
      </c>
      <c r="N110" s="202" t="s">
        <v>220</v>
      </c>
      <c r="O110" s="202" t="s">
        <v>1</v>
      </c>
    </row>
    <row r="111" spans="1:15" ht="12.75">
      <c r="A111" s="12"/>
      <c r="B111" s="11">
        <v>2010</v>
      </c>
      <c r="C111" s="11">
        <f aca="true" t="shared" si="57" ref="C111:K112">SUM(C115+C119+C123+C127+C131+C135+C139)</f>
        <v>492</v>
      </c>
      <c r="D111" s="11">
        <f t="shared" si="57"/>
        <v>386</v>
      </c>
      <c r="E111" s="11">
        <f t="shared" si="57"/>
        <v>449</v>
      </c>
      <c r="F111" s="11">
        <f t="shared" si="57"/>
        <v>479</v>
      </c>
      <c r="G111" s="11">
        <f t="shared" si="57"/>
        <v>502</v>
      </c>
      <c r="H111" s="11">
        <f t="shared" si="57"/>
        <v>498</v>
      </c>
      <c r="I111" s="11">
        <f t="shared" si="57"/>
        <v>460</v>
      </c>
      <c r="J111" s="11">
        <f t="shared" si="57"/>
        <v>447</v>
      </c>
      <c r="K111" s="11">
        <f t="shared" si="57"/>
        <v>402</v>
      </c>
      <c r="L111" s="11"/>
      <c r="M111" s="11"/>
      <c r="N111" s="11"/>
      <c r="O111" s="11">
        <f>SUM(O115+O119+O123+O127+O131+O135+O139)</f>
        <v>4115</v>
      </c>
    </row>
    <row r="112" spans="1:15" ht="12.75">
      <c r="A112" s="203" t="s">
        <v>1</v>
      </c>
      <c r="B112" s="15">
        <v>2009</v>
      </c>
      <c r="C112" s="15">
        <f t="shared" si="57"/>
        <v>697</v>
      </c>
      <c r="D112" s="15">
        <f t="shared" si="57"/>
        <v>531</v>
      </c>
      <c r="E112" s="15">
        <f t="shared" si="57"/>
        <v>530</v>
      </c>
      <c r="F112" s="15">
        <f t="shared" si="57"/>
        <v>491</v>
      </c>
      <c r="G112" s="15">
        <f t="shared" si="57"/>
        <v>507</v>
      </c>
      <c r="H112" s="15">
        <f t="shared" si="57"/>
        <v>580</v>
      </c>
      <c r="I112" s="15">
        <f t="shared" si="57"/>
        <v>486</v>
      </c>
      <c r="J112" s="15">
        <f t="shared" si="57"/>
        <v>532</v>
      </c>
      <c r="K112" s="15">
        <f t="shared" si="57"/>
        <v>532</v>
      </c>
      <c r="L112" s="15"/>
      <c r="M112" s="15"/>
      <c r="N112" s="15"/>
      <c r="O112" s="15">
        <f>SUM(C112:N112)</f>
        <v>4886</v>
      </c>
    </row>
    <row r="113" spans="1:15" ht="12.75">
      <c r="A113" s="203" t="s">
        <v>221</v>
      </c>
      <c r="B113" s="204" t="s">
        <v>9</v>
      </c>
      <c r="C113" s="15">
        <f aca="true" t="shared" si="58" ref="C113:H113">C111-C112</f>
        <v>-205</v>
      </c>
      <c r="D113" s="15">
        <f t="shared" si="58"/>
        <v>-145</v>
      </c>
      <c r="E113" s="15">
        <f t="shared" si="58"/>
        <v>-81</v>
      </c>
      <c r="F113" s="15">
        <f t="shared" si="58"/>
        <v>-12</v>
      </c>
      <c r="G113" s="15">
        <f t="shared" si="58"/>
        <v>-5</v>
      </c>
      <c r="H113" s="15">
        <f t="shared" si="58"/>
        <v>-82</v>
      </c>
      <c r="I113" s="15">
        <f>I111-I112</f>
        <v>-26</v>
      </c>
      <c r="J113" s="15">
        <f>J111-J112</f>
        <v>-85</v>
      </c>
      <c r="K113" s="15">
        <f>K111-K112</f>
        <v>-130</v>
      </c>
      <c r="L113" s="15"/>
      <c r="M113" s="15"/>
      <c r="N113" s="15"/>
      <c r="O113" s="15">
        <f>O111-O112</f>
        <v>-771</v>
      </c>
    </row>
    <row r="114" spans="1:15" ht="13.5" thickBot="1">
      <c r="A114" s="205"/>
      <c r="B114" s="206" t="s">
        <v>10</v>
      </c>
      <c r="C114" s="19">
        <f aca="true" t="shared" si="59" ref="C114:H114">C113/C112</f>
        <v>-0.29411764705882354</v>
      </c>
      <c r="D114" s="19">
        <f t="shared" si="59"/>
        <v>-0.2730696798493409</v>
      </c>
      <c r="E114" s="19">
        <f t="shared" si="59"/>
        <v>-0.15283018867924528</v>
      </c>
      <c r="F114" s="19">
        <f t="shared" si="59"/>
        <v>-0.024439918533604887</v>
      </c>
      <c r="G114" s="19">
        <f t="shared" si="59"/>
        <v>-0.009861932938856016</v>
      </c>
      <c r="H114" s="19">
        <f t="shared" si="59"/>
        <v>-0.1413793103448276</v>
      </c>
      <c r="I114" s="19">
        <f>I113/I112</f>
        <v>-0.053497942386831275</v>
      </c>
      <c r="J114" s="19">
        <f>J113/J112</f>
        <v>-0.15977443609022557</v>
      </c>
      <c r="K114" s="19">
        <f>K113/K112</f>
        <v>-0.24436090225563908</v>
      </c>
      <c r="L114" s="19"/>
      <c r="M114" s="19"/>
      <c r="N114" s="19"/>
      <c r="O114" s="19">
        <f>O113/O112</f>
        <v>-0.15779778960294719</v>
      </c>
    </row>
    <row r="115" spans="1:15" ht="12.75">
      <c r="A115" s="17"/>
      <c r="B115" s="11">
        <v>2010</v>
      </c>
      <c r="C115" s="11">
        <v>18</v>
      </c>
      <c r="D115" s="11">
        <v>6</v>
      </c>
      <c r="E115" s="11">
        <v>6</v>
      </c>
      <c r="F115" s="11">
        <v>8</v>
      </c>
      <c r="G115" s="11">
        <v>10</v>
      </c>
      <c r="H115" s="11">
        <v>8</v>
      </c>
      <c r="I115" s="11">
        <v>16</v>
      </c>
      <c r="J115" s="11">
        <v>8</v>
      </c>
      <c r="K115" s="11">
        <v>9</v>
      </c>
      <c r="L115" s="11"/>
      <c r="M115" s="11"/>
      <c r="N115" s="11"/>
      <c r="O115" s="11">
        <f>SUM(C115:N115)</f>
        <v>89</v>
      </c>
    </row>
    <row r="116" spans="1:15" ht="12.75">
      <c r="A116" s="203" t="s">
        <v>222</v>
      </c>
      <c r="B116" s="15">
        <v>2009</v>
      </c>
      <c r="C116" s="15">
        <v>9</v>
      </c>
      <c r="D116" s="15">
        <v>7</v>
      </c>
      <c r="E116" s="15">
        <v>10</v>
      </c>
      <c r="F116" s="15">
        <v>9</v>
      </c>
      <c r="G116" s="15">
        <v>14</v>
      </c>
      <c r="H116" s="15">
        <v>16</v>
      </c>
      <c r="I116" s="15">
        <v>13</v>
      </c>
      <c r="J116" s="15">
        <v>13</v>
      </c>
      <c r="K116" s="15">
        <v>12</v>
      </c>
      <c r="L116" s="15"/>
      <c r="M116" s="15"/>
      <c r="N116" s="15"/>
      <c r="O116" s="15">
        <f>SUM(C116:N116)</f>
        <v>103</v>
      </c>
    </row>
    <row r="117" spans="1:15" ht="12.75">
      <c r="A117" s="203" t="s">
        <v>223</v>
      </c>
      <c r="B117" s="207" t="s">
        <v>9</v>
      </c>
      <c r="C117" s="15">
        <f aca="true" t="shared" si="60" ref="C117:H117">C115-C116</f>
        <v>9</v>
      </c>
      <c r="D117" s="15">
        <f t="shared" si="60"/>
        <v>-1</v>
      </c>
      <c r="E117" s="15">
        <f t="shared" si="60"/>
        <v>-4</v>
      </c>
      <c r="F117" s="15">
        <f t="shared" si="60"/>
        <v>-1</v>
      </c>
      <c r="G117" s="15">
        <f t="shared" si="60"/>
        <v>-4</v>
      </c>
      <c r="H117" s="15">
        <f t="shared" si="60"/>
        <v>-8</v>
      </c>
      <c r="I117" s="15">
        <f>I115-I116</f>
        <v>3</v>
      </c>
      <c r="J117" s="15">
        <f>J115-J116</f>
        <v>-5</v>
      </c>
      <c r="K117" s="15">
        <f>K115-K116</f>
        <v>-3</v>
      </c>
      <c r="L117" s="15"/>
      <c r="M117" s="15"/>
      <c r="N117" s="15"/>
      <c r="O117" s="15">
        <f>O115-O116</f>
        <v>-14</v>
      </c>
    </row>
    <row r="118" spans="1:15" ht="13.5" thickBot="1">
      <c r="A118" s="205"/>
      <c r="B118" s="206" t="s">
        <v>10</v>
      </c>
      <c r="C118" s="19">
        <f aca="true" t="shared" si="61" ref="C118:H118">C117/C116</f>
        <v>1</v>
      </c>
      <c r="D118" s="19">
        <f t="shared" si="61"/>
        <v>-0.14285714285714285</v>
      </c>
      <c r="E118" s="19">
        <f t="shared" si="61"/>
        <v>-0.4</v>
      </c>
      <c r="F118" s="19">
        <f t="shared" si="61"/>
        <v>-0.1111111111111111</v>
      </c>
      <c r="G118" s="19">
        <f t="shared" si="61"/>
        <v>-0.2857142857142857</v>
      </c>
      <c r="H118" s="19">
        <f t="shared" si="61"/>
        <v>-0.5</v>
      </c>
      <c r="I118" s="19">
        <f>I117/I116</f>
        <v>0.23076923076923078</v>
      </c>
      <c r="J118" s="19">
        <f>J117/J116</f>
        <v>-0.38461538461538464</v>
      </c>
      <c r="K118" s="19">
        <f>K117/K116</f>
        <v>-0.25</v>
      </c>
      <c r="L118" s="19"/>
      <c r="M118" s="19"/>
      <c r="N118" s="19"/>
      <c r="O118" s="19">
        <f>O117/O116</f>
        <v>-0.13592233009708737</v>
      </c>
    </row>
    <row r="119" spans="1:15" ht="12.75">
      <c r="A119" s="17"/>
      <c r="B119" s="26">
        <v>2010</v>
      </c>
      <c r="C119" s="26">
        <v>1</v>
      </c>
      <c r="D119" s="26">
        <v>0</v>
      </c>
      <c r="E119" s="26">
        <v>3</v>
      </c>
      <c r="F119" s="26">
        <v>2</v>
      </c>
      <c r="G119" s="26">
        <v>1</v>
      </c>
      <c r="H119" s="26">
        <v>1</v>
      </c>
      <c r="I119" s="26">
        <v>1</v>
      </c>
      <c r="J119" s="26">
        <v>1</v>
      </c>
      <c r="K119" s="26">
        <v>1</v>
      </c>
      <c r="L119" s="26"/>
      <c r="M119" s="26"/>
      <c r="N119" s="26"/>
      <c r="O119" s="11">
        <f>SUM(C119:N119)</f>
        <v>11</v>
      </c>
    </row>
    <row r="120" spans="1:15" ht="12.75">
      <c r="A120" s="208" t="s">
        <v>224</v>
      </c>
      <c r="B120" s="15">
        <v>2009</v>
      </c>
      <c r="C120" s="15">
        <v>1</v>
      </c>
      <c r="D120" s="15">
        <v>5</v>
      </c>
      <c r="E120" s="15">
        <v>2</v>
      </c>
      <c r="F120" s="15">
        <v>0</v>
      </c>
      <c r="G120" s="15">
        <v>0</v>
      </c>
      <c r="H120" s="15">
        <v>3</v>
      </c>
      <c r="I120" s="15">
        <v>2</v>
      </c>
      <c r="J120" s="15">
        <v>2</v>
      </c>
      <c r="K120" s="15">
        <v>4</v>
      </c>
      <c r="L120" s="15"/>
      <c r="M120" s="15"/>
      <c r="N120" s="15"/>
      <c r="O120" s="15">
        <f>SUM(C120:N120)</f>
        <v>19</v>
      </c>
    </row>
    <row r="121" spans="1:15" ht="12.75">
      <c r="A121" s="203" t="s">
        <v>225</v>
      </c>
      <c r="B121" s="207" t="s">
        <v>9</v>
      </c>
      <c r="C121" s="15">
        <f aca="true" t="shared" si="62" ref="C121:H121">C119-C120</f>
        <v>0</v>
      </c>
      <c r="D121" s="15">
        <f t="shared" si="62"/>
        <v>-5</v>
      </c>
      <c r="E121" s="15">
        <f t="shared" si="62"/>
        <v>1</v>
      </c>
      <c r="F121" s="15">
        <f t="shared" si="62"/>
        <v>2</v>
      </c>
      <c r="G121" s="15">
        <f t="shared" si="62"/>
        <v>1</v>
      </c>
      <c r="H121" s="15">
        <f t="shared" si="62"/>
        <v>-2</v>
      </c>
      <c r="I121" s="15">
        <f>I119-I120</f>
        <v>-1</v>
      </c>
      <c r="J121" s="15">
        <f>J119-J120</f>
        <v>-1</v>
      </c>
      <c r="K121" s="15">
        <f>K119-K120</f>
        <v>-3</v>
      </c>
      <c r="L121" s="15"/>
      <c r="M121" s="15"/>
      <c r="N121" s="15"/>
      <c r="O121" s="15">
        <f>O119-O120</f>
        <v>-8</v>
      </c>
    </row>
    <row r="122" spans="1:15" ht="13.5" thickBot="1">
      <c r="A122" s="205"/>
      <c r="B122" s="206" t="s">
        <v>10</v>
      </c>
      <c r="C122" s="19">
        <f aca="true" t="shared" si="63" ref="C122:J122">C121/C120</f>
        <v>0</v>
      </c>
      <c r="D122" s="19">
        <f t="shared" si="63"/>
        <v>-1</v>
      </c>
      <c r="E122" s="19">
        <f t="shared" si="63"/>
        <v>0.5</v>
      </c>
      <c r="F122" s="19">
        <v>0</v>
      </c>
      <c r="G122" s="19">
        <v>0</v>
      </c>
      <c r="H122" s="19">
        <f t="shared" si="63"/>
        <v>-0.6666666666666666</v>
      </c>
      <c r="I122" s="19">
        <f t="shared" si="63"/>
        <v>-0.5</v>
      </c>
      <c r="J122" s="19">
        <f t="shared" si="63"/>
        <v>-0.5</v>
      </c>
      <c r="K122" s="19">
        <f>K121/K120</f>
        <v>-0.75</v>
      </c>
      <c r="L122" s="19"/>
      <c r="M122" s="19"/>
      <c r="N122" s="19"/>
      <c r="O122" s="19">
        <f>O121/O120</f>
        <v>-0.42105263157894735</v>
      </c>
    </row>
    <row r="123" spans="1:15" ht="12.75">
      <c r="A123" s="17"/>
      <c r="B123" s="26">
        <v>2010</v>
      </c>
      <c r="C123" s="26">
        <v>49</v>
      </c>
      <c r="D123" s="26">
        <v>39</v>
      </c>
      <c r="E123" s="26">
        <v>38</v>
      </c>
      <c r="F123" s="26">
        <v>36</v>
      </c>
      <c r="G123" s="26">
        <v>28</v>
      </c>
      <c r="H123" s="26">
        <v>49</v>
      </c>
      <c r="I123" s="26">
        <v>50</v>
      </c>
      <c r="J123" s="26">
        <v>37</v>
      </c>
      <c r="K123" s="26">
        <v>39</v>
      </c>
      <c r="L123" s="26"/>
      <c r="M123" s="26"/>
      <c r="N123" s="26"/>
      <c r="O123" s="11">
        <f>SUM(C123:N123)</f>
        <v>365</v>
      </c>
    </row>
    <row r="124" spans="1:15" ht="12.75">
      <c r="A124" s="203" t="s">
        <v>226</v>
      </c>
      <c r="B124" s="15">
        <v>2009</v>
      </c>
      <c r="C124" s="15">
        <v>66</v>
      </c>
      <c r="D124" s="15">
        <v>30</v>
      </c>
      <c r="E124" s="15">
        <v>53</v>
      </c>
      <c r="F124" s="15">
        <v>50</v>
      </c>
      <c r="G124" s="15">
        <v>66</v>
      </c>
      <c r="H124" s="15">
        <v>51</v>
      </c>
      <c r="I124" s="15">
        <v>35</v>
      </c>
      <c r="J124" s="15">
        <v>22</v>
      </c>
      <c r="K124" s="15">
        <v>32</v>
      </c>
      <c r="L124" s="15"/>
      <c r="M124" s="15"/>
      <c r="N124" s="15"/>
      <c r="O124" s="15">
        <f>SUM(C124:N124)</f>
        <v>405</v>
      </c>
    </row>
    <row r="125" spans="1:15" ht="12.75">
      <c r="A125" s="17"/>
      <c r="B125" s="207" t="s">
        <v>9</v>
      </c>
      <c r="C125" s="15">
        <f aca="true" t="shared" si="64" ref="C125:H125">C123-C124</f>
        <v>-17</v>
      </c>
      <c r="D125" s="15">
        <f t="shared" si="64"/>
        <v>9</v>
      </c>
      <c r="E125" s="15">
        <f t="shared" si="64"/>
        <v>-15</v>
      </c>
      <c r="F125" s="15">
        <f t="shared" si="64"/>
        <v>-14</v>
      </c>
      <c r="G125" s="15">
        <f t="shared" si="64"/>
        <v>-38</v>
      </c>
      <c r="H125" s="15">
        <f t="shared" si="64"/>
        <v>-2</v>
      </c>
      <c r="I125" s="15">
        <f>I123-I124</f>
        <v>15</v>
      </c>
      <c r="J125" s="15">
        <f>J123-J124</f>
        <v>15</v>
      </c>
      <c r="K125" s="15">
        <f>K123-K124</f>
        <v>7</v>
      </c>
      <c r="L125" s="15"/>
      <c r="M125" s="15"/>
      <c r="N125" s="15"/>
      <c r="O125" s="15">
        <f>O123-O124</f>
        <v>-40</v>
      </c>
    </row>
    <row r="126" spans="1:15" ht="13.5" thickBot="1">
      <c r="A126" s="205"/>
      <c r="B126" s="206" t="s">
        <v>10</v>
      </c>
      <c r="C126" s="19">
        <f aca="true" t="shared" si="65" ref="C126:H126">C125/C124</f>
        <v>-0.25757575757575757</v>
      </c>
      <c r="D126" s="19">
        <f t="shared" si="65"/>
        <v>0.3</v>
      </c>
      <c r="E126" s="19">
        <f t="shared" si="65"/>
        <v>-0.2830188679245283</v>
      </c>
      <c r="F126" s="19">
        <f t="shared" si="65"/>
        <v>-0.28</v>
      </c>
      <c r="G126" s="19">
        <f t="shared" si="65"/>
        <v>-0.5757575757575758</v>
      </c>
      <c r="H126" s="19">
        <f t="shared" si="65"/>
        <v>-0.0392156862745098</v>
      </c>
      <c r="I126" s="19">
        <f>I125/I124</f>
        <v>0.42857142857142855</v>
      </c>
      <c r="J126" s="19">
        <f>J125/J124</f>
        <v>0.6818181818181818</v>
      </c>
      <c r="K126" s="19">
        <f>K125/K124</f>
        <v>0.21875</v>
      </c>
      <c r="L126" s="19"/>
      <c r="M126" s="19"/>
      <c r="N126" s="19"/>
      <c r="O126" s="19">
        <f>O125/O124</f>
        <v>-0.09876543209876543</v>
      </c>
    </row>
    <row r="127" spans="1:15" ht="12.75">
      <c r="A127" s="17"/>
      <c r="B127" s="26">
        <v>2010</v>
      </c>
      <c r="C127" s="26">
        <v>40</v>
      </c>
      <c r="D127" s="26">
        <v>26</v>
      </c>
      <c r="E127" s="26">
        <v>28</v>
      </c>
      <c r="F127" s="26">
        <v>21</v>
      </c>
      <c r="G127" s="26">
        <v>48</v>
      </c>
      <c r="H127" s="26">
        <v>22</v>
      </c>
      <c r="I127" s="26">
        <v>34</v>
      </c>
      <c r="J127" s="26">
        <v>30</v>
      </c>
      <c r="K127" s="26">
        <v>26</v>
      </c>
      <c r="L127" s="26"/>
      <c r="M127" s="26"/>
      <c r="N127" s="26"/>
      <c r="O127" s="11">
        <f>SUM(C127:N127)</f>
        <v>275</v>
      </c>
    </row>
    <row r="128" spans="1:15" ht="12.75">
      <c r="A128" s="203" t="s">
        <v>227</v>
      </c>
      <c r="B128" s="15">
        <v>2009</v>
      </c>
      <c r="C128" s="15">
        <v>51</v>
      </c>
      <c r="D128" s="15">
        <v>37</v>
      </c>
      <c r="E128" s="15">
        <v>47</v>
      </c>
      <c r="F128" s="15">
        <v>38</v>
      </c>
      <c r="G128" s="15">
        <v>39</v>
      </c>
      <c r="H128" s="15">
        <v>60</v>
      </c>
      <c r="I128" s="15">
        <v>43</v>
      </c>
      <c r="J128" s="15">
        <v>34</v>
      </c>
      <c r="K128" s="15">
        <v>35</v>
      </c>
      <c r="L128" s="15"/>
      <c r="M128" s="15"/>
      <c r="N128" s="15"/>
      <c r="O128" s="15">
        <f>SUM(C128:N128)</f>
        <v>384</v>
      </c>
    </row>
    <row r="129" spans="1:15" ht="12.75">
      <c r="A129" s="203" t="s">
        <v>228</v>
      </c>
      <c r="B129" s="207" t="s">
        <v>9</v>
      </c>
      <c r="C129" s="15">
        <f aca="true" t="shared" si="66" ref="C129:H129">C127-C128</f>
        <v>-11</v>
      </c>
      <c r="D129" s="15">
        <f t="shared" si="66"/>
        <v>-11</v>
      </c>
      <c r="E129" s="15">
        <f t="shared" si="66"/>
        <v>-19</v>
      </c>
      <c r="F129" s="15">
        <f t="shared" si="66"/>
        <v>-17</v>
      </c>
      <c r="G129" s="15">
        <f t="shared" si="66"/>
        <v>9</v>
      </c>
      <c r="H129" s="15">
        <f t="shared" si="66"/>
        <v>-38</v>
      </c>
      <c r="I129" s="15">
        <f>I127-I128</f>
        <v>-9</v>
      </c>
      <c r="J129" s="15">
        <f>J127-J128</f>
        <v>-4</v>
      </c>
      <c r="K129" s="15">
        <f>K127-K128</f>
        <v>-9</v>
      </c>
      <c r="L129" s="15"/>
      <c r="M129" s="15"/>
      <c r="N129" s="15"/>
      <c r="O129" s="15">
        <f>O127-O128</f>
        <v>-109</v>
      </c>
    </row>
    <row r="130" spans="1:15" ht="13.5" thickBot="1">
      <c r="A130" s="205" t="s">
        <v>16</v>
      </c>
      <c r="B130" s="206" t="s">
        <v>10</v>
      </c>
      <c r="C130" s="19">
        <f aca="true" t="shared" si="67" ref="C130:H130">C129/C128</f>
        <v>-0.21568627450980393</v>
      </c>
      <c r="D130" s="19">
        <f t="shared" si="67"/>
        <v>-0.2972972972972973</v>
      </c>
      <c r="E130" s="19">
        <f t="shared" si="67"/>
        <v>-0.40425531914893614</v>
      </c>
      <c r="F130" s="19">
        <f t="shared" si="67"/>
        <v>-0.4473684210526316</v>
      </c>
      <c r="G130" s="19">
        <f t="shared" si="67"/>
        <v>0.23076923076923078</v>
      </c>
      <c r="H130" s="19">
        <f t="shared" si="67"/>
        <v>-0.6333333333333333</v>
      </c>
      <c r="I130" s="19">
        <f>I129/I128</f>
        <v>-0.20930232558139536</v>
      </c>
      <c r="J130" s="19">
        <f>J129/J128</f>
        <v>-0.11764705882352941</v>
      </c>
      <c r="K130" s="19">
        <f>K129/K128</f>
        <v>-0.2571428571428571</v>
      </c>
      <c r="L130" s="19"/>
      <c r="M130" s="19"/>
      <c r="N130" s="19"/>
      <c r="O130" s="19">
        <f>O129/O128</f>
        <v>-0.2838541666666667</v>
      </c>
    </row>
    <row r="131" spans="1:15" ht="12.75">
      <c r="A131" s="17"/>
      <c r="B131" s="26">
        <v>2010</v>
      </c>
      <c r="C131" s="26">
        <v>107</v>
      </c>
      <c r="D131" s="26">
        <v>102</v>
      </c>
      <c r="E131" s="26">
        <v>146</v>
      </c>
      <c r="F131" s="26">
        <v>146</v>
      </c>
      <c r="G131" s="26">
        <v>154</v>
      </c>
      <c r="H131" s="26">
        <v>120</v>
      </c>
      <c r="I131" s="26">
        <v>104</v>
      </c>
      <c r="J131" s="26">
        <v>88</v>
      </c>
      <c r="K131" s="26">
        <v>102</v>
      </c>
      <c r="L131" s="26"/>
      <c r="M131" s="26"/>
      <c r="N131" s="26"/>
      <c r="O131" s="11">
        <f>SUM(C131:N131)</f>
        <v>1069</v>
      </c>
    </row>
    <row r="132" spans="1:15" ht="12.75">
      <c r="A132" s="203" t="s">
        <v>229</v>
      </c>
      <c r="B132" s="15">
        <v>2009</v>
      </c>
      <c r="C132" s="15">
        <v>201</v>
      </c>
      <c r="D132" s="15">
        <v>130</v>
      </c>
      <c r="E132" s="15">
        <v>124</v>
      </c>
      <c r="F132" s="15">
        <v>121</v>
      </c>
      <c r="G132" s="15">
        <v>112</v>
      </c>
      <c r="H132" s="15">
        <v>156</v>
      </c>
      <c r="I132" s="15">
        <v>126</v>
      </c>
      <c r="J132" s="15">
        <v>138</v>
      </c>
      <c r="K132" s="15">
        <v>146</v>
      </c>
      <c r="L132" s="15"/>
      <c r="M132" s="15"/>
      <c r="N132" s="15"/>
      <c r="O132" s="15">
        <f>SUM(C132:N132)</f>
        <v>1254</v>
      </c>
    </row>
    <row r="133" spans="1:15" ht="12.75">
      <c r="A133" s="17"/>
      <c r="B133" s="207" t="s">
        <v>9</v>
      </c>
      <c r="C133" s="15">
        <f aca="true" t="shared" si="68" ref="C133:H133">C131-C132</f>
        <v>-94</v>
      </c>
      <c r="D133" s="15">
        <f t="shared" si="68"/>
        <v>-28</v>
      </c>
      <c r="E133" s="15">
        <f t="shared" si="68"/>
        <v>22</v>
      </c>
      <c r="F133" s="15">
        <f t="shared" si="68"/>
        <v>25</v>
      </c>
      <c r="G133" s="15">
        <f t="shared" si="68"/>
        <v>42</v>
      </c>
      <c r="H133" s="15">
        <f t="shared" si="68"/>
        <v>-36</v>
      </c>
      <c r="I133" s="15">
        <f>I131-I132</f>
        <v>-22</v>
      </c>
      <c r="J133" s="15">
        <f>J131-J132</f>
        <v>-50</v>
      </c>
      <c r="K133" s="15">
        <f>K131-K132</f>
        <v>-44</v>
      </c>
      <c r="L133" s="15"/>
      <c r="M133" s="15"/>
      <c r="N133" s="15"/>
      <c r="O133" s="15">
        <f>O131-O132</f>
        <v>-185</v>
      </c>
    </row>
    <row r="134" spans="1:15" ht="13.5" thickBot="1">
      <c r="A134" s="205"/>
      <c r="B134" s="206" t="s">
        <v>10</v>
      </c>
      <c r="C134" s="19">
        <f aca="true" t="shared" si="69" ref="C134:H134">C133/C132</f>
        <v>-0.46766169154228854</v>
      </c>
      <c r="D134" s="19">
        <f t="shared" si="69"/>
        <v>-0.2153846153846154</v>
      </c>
      <c r="E134" s="19">
        <f t="shared" si="69"/>
        <v>0.1774193548387097</v>
      </c>
      <c r="F134" s="19">
        <f t="shared" si="69"/>
        <v>0.2066115702479339</v>
      </c>
      <c r="G134" s="19">
        <f t="shared" si="69"/>
        <v>0.375</v>
      </c>
      <c r="H134" s="19">
        <f t="shared" si="69"/>
        <v>-0.23076923076923078</v>
      </c>
      <c r="I134" s="19">
        <f>I133/I132</f>
        <v>-0.1746031746031746</v>
      </c>
      <c r="J134" s="19">
        <f>J133/J132</f>
        <v>-0.36231884057971014</v>
      </c>
      <c r="K134" s="19">
        <f>K133/K132</f>
        <v>-0.3013698630136986</v>
      </c>
      <c r="L134" s="19"/>
      <c r="M134" s="19"/>
      <c r="N134" s="19"/>
      <c r="O134" s="19">
        <f>O133/O132</f>
        <v>-0.14752791068580542</v>
      </c>
    </row>
    <row r="135" spans="1:15" ht="12.75">
      <c r="A135" s="17"/>
      <c r="B135" s="26">
        <v>2010</v>
      </c>
      <c r="C135" s="26">
        <v>239</v>
      </c>
      <c r="D135" s="26">
        <v>181</v>
      </c>
      <c r="E135" s="26">
        <v>189</v>
      </c>
      <c r="F135" s="26">
        <v>234</v>
      </c>
      <c r="G135" s="26">
        <v>234</v>
      </c>
      <c r="H135" s="26">
        <v>278</v>
      </c>
      <c r="I135" s="26">
        <v>227</v>
      </c>
      <c r="J135" s="26">
        <v>259</v>
      </c>
      <c r="K135" s="26">
        <v>194</v>
      </c>
      <c r="L135" s="26"/>
      <c r="M135" s="26"/>
      <c r="N135" s="26"/>
      <c r="O135" s="11">
        <f>SUM(C135:N135)</f>
        <v>2035</v>
      </c>
    </row>
    <row r="136" spans="1:15" ht="12.75">
      <c r="A136" s="203" t="s">
        <v>230</v>
      </c>
      <c r="B136" s="15">
        <v>2009</v>
      </c>
      <c r="C136" s="15">
        <v>346</v>
      </c>
      <c r="D136" s="15">
        <v>295</v>
      </c>
      <c r="E136" s="15">
        <v>262</v>
      </c>
      <c r="F136" s="15">
        <v>243</v>
      </c>
      <c r="G136" s="15">
        <v>252</v>
      </c>
      <c r="H136" s="15">
        <v>261</v>
      </c>
      <c r="I136" s="15">
        <v>237</v>
      </c>
      <c r="J136" s="15">
        <v>305</v>
      </c>
      <c r="K136" s="15">
        <v>275</v>
      </c>
      <c r="L136" s="15"/>
      <c r="M136" s="15"/>
      <c r="N136" s="15"/>
      <c r="O136" s="15">
        <f>SUM(C136:N136)</f>
        <v>2476</v>
      </c>
    </row>
    <row r="137" spans="1:15" ht="12.75">
      <c r="A137" s="203" t="s">
        <v>231</v>
      </c>
      <c r="B137" s="207" t="s">
        <v>9</v>
      </c>
      <c r="C137" s="15">
        <f aca="true" t="shared" si="70" ref="C137:H137">C135-C136</f>
        <v>-107</v>
      </c>
      <c r="D137" s="15">
        <f t="shared" si="70"/>
        <v>-114</v>
      </c>
      <c r="E137" s="15">
        <f t="shared" si="70"/>
        <v>-73</v>
      </c>
      <c r="F137" s="15">
        <f t="shared" si="70"/>
        <v>-9</v>
      </c>
      <c r="G137" s="15">
        <f t="shared" si="70"/>
        <v>-18</v>
      </c>
      <c r="H137" s="15">
        <f t="shared" si="70"/>
        <v>17</v>
      </c>
      <c r="I137" s="15">
        <f>I135-I136</f>
        <v>-10</v>
      </c>
      <c r="J137" s="15">
        <f>J135-J136</f>
        <v>-46</v>
      </c>
      <c r="K137" s="15">
        <f>K135-K136</f>
        <v>-81</v>
      </c>
      <c r="L137" s="15"/>
      <c r="M137" s="15"/>
      <c r="N137" s="15"/>
      <c r="O137" s="15">
        <f>O135-O136</f>
        <v>-441</v>
      </c>
    </row>
    <row r="138" spans="1:15" ht="13.5" thickBot="1">
      <c r="A138" s="205"/>
      <c r="B138" s="206" t="s">
        <v>10</v>
      </c>
      <c r="C138" s="19">
        <f aca="true" t="shared" si="71" ref="C138:H138">C137/C136</f>
        <v>-0.3092485549132948</v>
      </c>
      <c r="D138" s="19">
        <f t="shared" si="71"/>
        <v>-0.3864406779661017</v>
      </c>
      <c r="E138" s="19">
        <f t="shared" si="71"/>
        <v>-0.2786259541984733</v>
      </c>
      <c r="F138" s="19">
        <f t="shared" si="71"/>
        <v>-0.037037037037037035</v>
      </c>
      <c r="G138" s="19">
        <f t="shared" si="71"/>
        <v>-0.07142857142857142</v>
      </c>
      <c r="H138" s="19">
        <f t="shared" si="71"/>
        <v>0.06513409961685823</v>
      </c>
      <c r="I138" s="19">
        <f>I137/I136</f>
        <v>-0.04219409282700422</v>
      </c>
      <c r="J138" s="19">
        <f>J137/J136</f>
        <v>-0.15081967213114755</v>
      </c>
      <c r="K138" s="19">
        <f>K137/K136</f>
        <v>-0.29454545454545455</v>
      </c>
      <c r="L138" s="19"/>
      <c r="M138" s="19"/>
      <c r="N138" s="19"/>
      <c r="O138" s="19">
        <f>O137/O136</f>
        <v>-0.1781098546042003</v>
      </c>
    </row>
    <row r="139" spans="1:15" ht="12.75">
      <c r="A139" s="17"/>
      <c r="B139" s="26">
        <v>2010</v>
      </c>
      <c r="C139" s="26">
        <v>38</v>
      </c>
      <c r="D139" s="26">
        <v>32</v>
      </c>
      <c r="E139" s="26">
        <v>39</v>
      </c>
      <c r="F139" s="26">
        <v>32</v>
      </c>
      <c r="G139" s="26">
        <v>27</v>
      </c>
      <c r="H139" s="26">
        <v>20</v>
      </c>
      <c r="I139" s="26">
        <v>28</v>
      </c>
      <c r="J139" s="26">
        <v>24</v>
      </c>
      <c r="K139" s="26">
        <v>31</v>
      </c>
      <c r="L139" s="26"/>
      <c r="M139" s="26"/>
      <c r="N139" s="26"/>
      <c r="O139" s="11">
        <f>SUM(C139:N139)</f>
        <v>271</v>
      </c>
    </row>
    <row r="140" spans="1:15" ht="12.75">
      <c r="A140" s="203" t="s">
        <v>232</v>
      </c>
      <c r="B140" s="15">
        <v>2009</v>
      </c>
      <c r="C140" s="15">
        <v>23</v>
      </c>
      <c r="D140" s="15">
        <v>27</v>
      </c>
      <c r="E140" s="15">
        <v>32</v>
      </c>
      <c r="F140" s="15">
        <v>30</v>
      </c>
      <c r="G140" s="15">
        <v>24</v>
      </c>
      <c r="H140" s="15">
        <v>33</v>
      </c>
      <c r="I140" s="15">
        <v>30</v>
      </c>
      <c r="J140" s="15">
        <v>18</v>
      </c>
      <c r="K140" s="15">
        <v>28</v>
      </c>
      <c r="L140" s="15"/>
      <c r="M140" s="15"/>
      <c r="N140" s="15"/>
      <c r="O140" s="15">
        <f>SUM(C140:N140)</f>
        <v>245</v>
      </c>
    </row>
    <row r="141" spans="1:15" ht="12.75">
      <c r="A141" s="203" t="s">
        <v>233</v>
      </c>
      <c r="B141" s="207" t="s">
        <v>9</v>
      </c>
      <c r="C141" s="15">
        <f aca="true" t="shared" si="72" ref="C141:H141">C139-C140</f>
        <v>15</v>
      </c>
      <c r="D141" s="15">
        <f t="shared" si="72"/>
        <v>5</v>
      </c>
      <c r="E141" s="15">
        <f t="shared" si="72"/>
        <v>7</v>
      </c>
      <c r="F141" s="15">
        <f t="shared" si="72"/>
        <v>2</v>
      </c>
      <c r="G141" s="15">
        <f t="shared" si="72"/>
        <v>3</v>
      </c>
      <c r="H141" s="15">
        <f t="shared" si="72"/>
        <v>-13</v>
      </c>
      <c r="I141" s="15">
        <f>I139-I140</f>
        <v>-2</v>
      </c>
      <c r="J141" s="15">
        <f>J139-J140</f>
        <v>6</v>
      </c>
      <c r="K141" s="15">
        <f>K139-K140</f>
        <v>3</v>
      </c>
      <c r="L141" s="15"/>
      <c r="M141" s="15"/>
      <c r="N141" s="15"/>
      <c r="O141" s="15">
        <f>O139-O140</f>
        <v>26</v>
      </c>
    </row>
    <row r="142" spans="1:15" ht="13.5" thickBot="1">
      <c r="A142" s="205"/>
      <c r="B142" s="206" t="s">
        <v>10</v>
      </c>
      <c r="C142" s="19">
        <f aca="true" t="shared" si="73" ref="C142:H142">C141/C140</f>
        <v>0.6521739130434783</v>
      </c>
      <c r="D142" s="19">
        <f t="shared" si="73"/>
        <v>0.18518518518518517</v>
      </c>
      <c r="E142" s="19">
        <f t="shared" si="73"/>
        <v>0.21875</v>
      </c>
      <c r="F142" s="19">
        <f t="shared" si="73"/>
        <v>0.06666666666666667</v>
      </c>
      <c r="G142" s="19">
        <f t="shared" si="73"/>
        <v>0.125</v>
      </c>
      <c r="H142" s="19">
        <f t="shared" si="73"/>
        <v>-0.3939393939393939</v>
      </c>
      <c r="I142" s="19">
        <f>I141/I140</f>
        <v>-0.06666666666666667</v>
      </c>
      <c r="J142" s="19">
        <f>J141/J140</f>
        <v>0.3333333333333333</v>
      </c>
      <c r="K142" s="19">
        <f>K141/K140</f>
        <v>0.10714285714285714</v>
      </c>
      <c r="L142" s="19"/>
      <c r="M142" s="19"/>
      <c r="N142" s="19"/>
      <c r="O142" s="19">
        <f>O141/O140</f>
        <v>0.10612244897959183</v>
      </c>
    </row>
    <row r="145" ht="13.5" thickBot="1">
      <c r="A145" s="210" t="s">
        <v>234</v>
      </c>
    </row>
    <row r="146" spans="1:15" ht="13.5" thickBot="1">
      <c r="A146" s="2" t="s">
        <v>16</v>
      </c>
      <c r="B146" s="202" t="s">
        <v>3</v>
      </c>
      <c r="C146" s="202" t="s">
        <v>209</v>
      </c>
      <c r="D146" s="202" t="s">
        <v>210</v>
      </c>
      <c r="E146" s="202" t="s">
        <v>211</v>
      </c>
      <c r="F146" s="202" t="s">
        <v>212</v>
      </c>
      <c r="G146" s="202" t="s">
        <v>213</v>
      </c>
      <c r="H146" s="202" t="s">
        <v>214</v>
      </c>
      <c r="I146" s="202" t="s">
        <v>215</v>
      </c>
      <c r="J146" s="202" t="s">
        <v>216</v>
      </c>
      <c r="K146" s="202" t="s">
        <v>217</v>
      </c>
      <c r="L146" s="202" t="s">
        <v>218</v>
      </c>
      <c r="M146" s="202" t="s">
        <v>219</v>
      </c>
      <c r="N146" s="202" t="s">
        <v>220</v>
      </c>
      <c r="O146" s="202" t="s">
        <v>1</v>
      </c>
    </row>
    <row r="147" spans="1:15" ht="12.75">
      <c r="A147" s="12"/>
      <c r="B147" s="11">
        <v>2010</v>
      </c>
      <c r="C147" s="11">
        <f aca="true" t="shared" si="74" ref="C147:K148">SUM(C151+C155+C159+C163+C167+C171+C175)</f>
        <v>305</v>
      </c>
      <c r="D147" s="11">
        <f t="shared" si="74"/>
        <v>205</v>
      </c>
      <c r="E147" s="11">
        <f t="shared" si="74"/>
        <v>243</v>
      </c>
      <c r="F147" s="11">
        <f t="shared" si="74"/>
        <v>209</v>
      </c>
      <c r="G147" s="11">
        <f t="shared" si="74"/>
        <v>261</v>
      </c>
      <c r="H147" s="11">
        <f t="shared" si="74"/>
        <v>279</v>
      </c>
      <c r="I147" s="11">
        <f t="shared" si="74"/>
        <v>266</v>
      </c>
      <c r="J147" s="11">
        <f t="shared" si="74"/>
        <v>182</v>
      </c>
      <c r="K147" s="11">
        <f t="shared" si="74"/>
        <v>244</v>
      </c>
      <c r="L147" s="11"/>
      <c r="M147" s="11"/>
      <c r="N147" s="11"/>
      <c r="O147" s="11">
        <f>SUM(O151+O155+O159+O163+O167+O171+O175)</f>
        <v>2194</v>
      </c>
    </row>
    <row r="148" spans="1:15" ht="12.75">
      <c r="A148" s="203" t="s">
        <v>1</v>
      </c>
      <c r="B148" s="15">
        <v>2009</v>
      </c>
      <c r="C148" s="15">
        <f t="shared" si="74"/>
        <v>290</v>
      </c>
      <c r="D148" s="15">
        <f t="shared" si="74"/>
        <v>271</v>
      </c>
      <c r="E148" s="15">
        <f t="shared" si="74"/>
        <v>280</v>
      </c>
      <c r="F148" s="15">
        <f t="shared" si="74"/>
        <v>185</v>
      </c>
      <c r="G148" s="15">
        <f t="shared" si="74"/>
        <v>211</v>
      </c>
      <c r="H148" s="15">
        <f t="shared" si="74"/>
        <v>215</v>
      </c>
      <c r="I148" s="15">
        <f t="shared" si="74"/>
        <v>264</v>
      </c>
      <c r="J148" s="15">
        <f t="shared" si="74"/>
        <v>287</v>
      </c>
      <c r="K148" s="15">
        <f t="shared" si="74"/>
        <v>270</v>
      </c>
      <c r="L148" s="15"/>
      <c r="M148" s="15"/>
      <c r="N148" s="15"/>
      <c r="O148" s="15">
        <f>SUM(C148:N148)</f>
        <v>2273</v>
      </c>
    </row>
    <row r="149" spans="1:15" ht="12.75">
      <c r="A149" s="203" t="s">
        <v>221</v>
      </c>
      <c r="B149" s="204" t="s">
        <v>9</v>
      </c>
      <c r="C149" s="15">
        <f aca="true" t="shared" si="75" ref="C149:H149">C147-C148</f>
        <v>15</v>
      </c>
      <c r="D149" s="15">
        <f t="shared" si="75"/>
        <v>-66</v>
      </c>
      <c r="E149" s="15">
        <f t="shared" si="75"/>
        <v>-37</v>
      </c>
      <c r="F149" s="15">
        <f t="shared" si="75"/>
        <v>24</v>
      </c>
      <c r="G149" s="15">
        <f t="shared" si="75"/>
        <v>50</v>
      </c>
      <c r="H149" s="15">
        <f t="shared" si="75"/>
        <v>64</v>
      </c>
      <c r="I149" s="15">
        <f>I147-I148</f>
        <v>2</v>
      </c>
      <c r="J149" s="15">
        <f>J147-J148</f>
        <v>-105</v>
      </c>
      <c r="K149" s="15">
        <f>K147-K148</f>
        <v>-26</v>
      </c>
      <c r="L149" s="15"/>
      <c r="M149" s="15"/>
      <c r="N149" s="15"/>
      <c r="O149" s="15">
        <f>O147-O148</f>
        <v>-79</v>
      </c>
    </row>
    <row r="150" spans="1:15" ht="13.5" thickBot="1">
      <c r="A150" s="205"/>
      <c r="B150" s="206" t="s">
        <v>10</v>
      </c>
      <c r="C150" s="19">
        <f aca="true" t="shared" si="76" ref="C150:H150">C149/C148</f>
        <v>0.05172413793103448</v>
      </c>
      <c r="D150" s="19">
        <f t="shared" si="76"/>
        <v>-0.24354243542435425</v>
      </c>
      <c r="E150" s="19">
        <f t="shared" si="76"/>
        <v>-0.13214285714285715</v>
      </c>
      <c r="F150" s="19">
        <f t="shared" si="76"/>
        <v>0.12972972972972974</v>
      </c>
      <c r="G150" s="19">
        <f t="shared" si="76"/>
        <v>0.23696682464454977</v>
      </c>
      <c r="H150" s="19">
        <f t="shared" si="76"/>
        <v>0.29767441860465116</v>
      </c>
      <c r="I150" s="19">
        <f>I149/I148</f>
        <v>0.007575757575757576</v>
      </c>
      <c r="J150" s="19">
        <f>J149/J148</f>
        <v>-0.36585365853658536</v>
      </c>
      <c r="K150" s="19">
        <f>K149/K148</f>
        <v>-0.0962962962962963</v>
      </c>
      <c r="L150" s="19"/>
      <c r="M150" s="19"/>
      <c r="N150" s="19"/>
      <c r="O150" s="19">
        <f>O149/O148</f>
        <v>-0.034755829300483945</v>
      </c>
    </row>
    <row r="151" spans="1:15" ht="12.75">
      <c r="A151" s="17"/>
      <c r="B151" s="11">
        <v>2010</v>
      </c>
      <c r="C151" s="11">
        <v>1</v>
      </c>
      <c r="D151" s="11">
        <v>4</v>
      </c>
      <c r="E151" s="11">
        <v>1</v>
      </c>
      <c r="F151" s="11">
        <v>4</v>
      </c>
      <c r="G151" s="11">
        <v>3</v>
      </c>
      <c r="H151" s="11">
        <v>2</v>
      </c>
      <c r="I151" s="11">
        <v>8</v>
      </c>
      <c r="J151" s="11">
        <v>3</v>
      </c>
      <c r="K151" s="11">
        <v>6</v>
      </c>
      <c r="L151" s="11"/>
      <c r="M151" s="11"/>
      <c r="N151" s="11"/>
      <c r="O151" s="11">
        <f>SUM(C151:N151)</f>
        <v>32</v>
      </c>
    </row>
    <row r="152" spans="1:15" ht="12.75">
      <c r="A152" s="203" t="s">
        <v>222</v>
      </c>
      <c r="B152" s="15">
        <v>2009</v>
      </c>
      <c r="C152" s="15">
        <v>0</v>
      </c>
      <c r="D152" s="15">
        <v>12</v>
      </c>
      <c r="E152" s="15">
        <v>5</v>
      </c>
      <c r="F152" s="15">
        <v>3</v>
      </c>
      <c r="G152" s="15">
        <v>4</v>
      </c>
      <c r="H152" s="15">
        <v>7</v>
      </c>
      <c r="I152" s="15">
        <v>3</v>
      </c>
      <c r="J152" s="15">
        <v>3</v>
      </c>
      <c r="K152" s="15">
        <v>3</v>
      </c>
      <c r="L152" s="15"/>
      <c r="M152" s="15"/>
      <c r="N152" s="15"/>
      <c r="O152" s="15">
        <f>SUM(C152:N152)</f>
        <v>40</v>
      </c>
    </row>
    <row r="153" spans="1:15" ht="12.75">
      <c r="A153" s="203" t="s">
        <v>223</v>
      </c>
      <c r="B153" s="207" t="s">
        <v>9</v>
      </c>
      <c r="C153" s="15">
        <f aca="true" t="shared" si="77" ref="C153:H153">C151-C152</f>
        <v>1</v>
      </c>
      <c r="D153" s="15">
        <f t="shared" si="77"/>
        <v>-8</v>
      </c>
      <c r="E153" s="15">
        <f t="shared" si="77"/>
        <v>-4</v>
      </c>
      <c r="F153" s="15">
        <f t="shared" si="77"/>
        <v>1</v>
      </c>
      <c r="G153" s="15">
        <f t="shared" si="77"/>
        <v>-1</v>
      </c>
      <c r="H153" s="15">
        <f t="shared" si="77"/>
        <v>-5</v>
      </c>
      <c r="I153" s="15">
        <f>I151-I152</f>
        <v>5</v>
      </c>
      <c r="J153" s="15">
        <f>J151-J152</f>
        <v>0</v>
      </c>
      <c r="K153" s="15">
        <f>K151-K152</f>
        <v>3</v>
      </c>
      <c r="L153" s="15"/>
      <c r="M153" s="15"/>
      <c r="N153" s="15"/>
      <c r="O153" s="15">
        <f>O151-O152</f>
        <v>-8</v>
      </c>
    </row>
    <row r="154" spans="1:15" ht="13.5" thickBot="1">
      <c r="A154" s="205"/>
      <c r="B154" s="206" t="s">
        <v>10</v>
      </c>
      <c r="C154" s="19" t="e">
        <f>C153/C152</f>
        <v>#DIV/0!</v>
      </c>
      <c r="D154" s="19">
        <f aca="true" t="shared" si="78" ref="D154:K154">D153/D152</f>
        <v>-0.6666666666666666</v>
      </c>
      <c r="E154" s="19">
        <f t="shared" si="78"/>
        <v>-0.8</v>
      </c>
      <c r="F154" s="19">
        <f t="shared" si="78"/>
        <v>0.3333333333333333</v>
      </c>
      <c r="G154" s="19">
        <f t="shared" si="78"/>
        <v>-0.25</v>
      </c>
      <c r="H154" s="19">
        <f t="shared" si="78"/>
        <v>-0.7142857142857143</v>
      </c>
      <c r="I154" s="19">
        <f t="shared" si="78"/>
        <v>1.6666666666666667</v>
      </c>
      <c r="J154" s="19">
        <f t="shared" si="78"/>
        <v>0</v>
      </c>
      <c r="K154" s="19">
        <f t="shared" si="78"/>
        <v>1</v>
      </c>
      <c r="L154" s="19"/>
      <c r="M154" s="19"/>
      <c r="N154" s="19"/>
      <c r="O154" s="19">
        <f>O153/O152</f>
        <v>-0.2</v>
      </c>
    </row>
    <row r="155" spans="1:15" ht="12.75">
      <c r="A155" s="17"/>
      <c r="B155" s="26">
        <v>2010</v>
      </c>
      <c r="C155" s="26">
        <v>0</v>
      </c>
      <c r="D155" s="26">
        <v>1</v>
      </c>
      <c r="E155" s="26">
        <v>0</v>
      </c>
      <c r="F155" s="26">
        <v>0</v>
      </c>
      <c r="G155" s="26">
        <v>1</v>
      </c>
      <c r="H155" s="26">
        <v>0</v>
      </c>
      <c r="I155" s="26">
        <v>0</v>
      </c>
      <c r="J155" s="26">
        <v>0</v>
      </c>
      <c r="K155" s="26">
        <v>0</v>
      </c>
      <c r="L155" s="26"/>
      <c r="M155" s="26"/>
      <c r="N155" s="26"/>
      <c r="O155" s="11">
        <f>SUM(C155:N155)</f>
        <v>2</v>
      </c>
    </row>
    <row r="156" spans="1:15" ht="12.75">
      <c r="A156" s="208" t="s">
        <v>224</v>
      </c>
      <c r="B156" s="15">
        <v>2009</v>
      </c>
      <c r="C156" s="15">
        <v>0</v>
      </c>
      <c r="D156" s="15">
        <v>0</v>
      </c>
      <c r="E156" s="15">
        <v>1</v>
      </c>
      <c r="F156" s="15">
        <v>0</v>
      </c>
      <c r="G156" s="15">
        <v>1</v>
      </c>
      <c r="H156" s="15">
        <v>0</v>
      </c>
      <c r="I156" s="15">
        <v>0</v>
      </c>
      <c r="J156" s="15">
        <v>0</v>
      </c>
      <c r="K156" s="15">
        <v>0</v>
      </c>
      <c r="L156" s="15"/>
      <c r="M156" s="15"/>
      <c r="N156" s="15"/>
      <c r="O156" s="15">
        <f>SUM(C156:N156)</f>
        <v>2</v>
      </c>
    </row>
    <row r="157" spans="1:15" ht="12.75">
      <c r="A157" s="203" t="s">
        <v>225</v>
      </c>
      <c r="B157" s="207" t="s">
        <v>9</v>
      </c>
      <c r="C157" s="15">
        <f aca="true" t="shared" si="79" ref="C157:H157">C155-C156</f>
        <v>0</v>
      </c>
      <c r="D157" s="15">
        <f t="shared" si="79"/>
        <v>1</v>
      </c>
      <c r="E157" s="15">
        <f t="shared" si="79"/>
        <v>-1</v>
      </c>
      <c r="F157" s="15">
        <f t="shared" si="79"/>
        <v>0</v>
      </c>
      <c r="G157" s="15">
        <f t="shared" si="79"/>
        <v>0</v>
      </c>
      <c r="H157" s="15">
        <f t="shared" si="79"/>
        <v>0</v>
      </c>
      <c r="I157" s="15">
        <f>I155-I156</f>
        <v>0</v>
      </c>
      <c r="J157" s="15">
        <f>J155-J156</f>
        <v>0</v>
      </c>
      <c r="K157" s="15">
        <f>K155-K156</f>
        <v>0</v>
      </c>
      <c r="L157" s="15"/>
      <c r="M157" s="15"/>
      <c r="N157" s="15"/>
      <c r="O157" s="15">
        <f>O155-O156</f>
        <v>0</v>
      </c>
    </row>
    <row r="158" spans="1:15" ht="13.5" thickBot="1">
      <c r="A158" s="205"/>
      <c r="B158" s="206" t="s">
        <v>10</v>
      </c>
      <c r="C158" s="19">
        <v>0</v>
      </c>
      <c r="D158" s="19">
        <v>0</v>
      </c>
      <c r="E158" s="19">
        <f>E157/E156</f>
        <v>-1</v>
      </c>
      <c r="F158" s="19">
        <v>0</v>
      </c>
      <c r="G158" s="19">
        <f>G157/G156</f>
        <v>0</v>
      </c>
      <c r="H158" s="19">
        <v>0</v>
      </c>
      <c r="I158" s="19">
        <v>0</v>
      </c>
      <c r="J158" s="19">
        <v>0</v>
      </c>
      <c r="K158" s="19">
        <v>0</v>
      </c>
      <c r="L158" s="19"/>
      <c r="M158" s="19"/>
      <c r="N158" s="19"/>
      <c r="O158" s="19">
        <f>O157/O156</f>
        <v>0</v>
      </c>
    </row>
    <row r="159" spans="1:15" ht="12.75">
      <c r="A159" s="17"/>
      <c r="B159" s="26">
        <v>2010</v>
      </c>
      <c r="C159" s="26">
        <v>35</v>
      </c>
      <c r="D159" s="26">
        <v>14</v>
      </c>
      <c r="E159" s="26">
        <v>18</v>
      </c>
      <c r="F159" s="26">
        <v>23</v>
      </c>
      <c r="G159" s="26">
        <v>21</v>
      </c>
      <c r="H159" s="26">
        <v>36</v>
      </c>
      <c r="I159" s="26">
        <v>31</v>
      </c>
      <c r="J159" s="26">
        <v>31</v>
      </c>
      <c r="K159" s="26">
        <v>30</v>
      </c>
      <c r="L159" s="26"/>
      <c r="M159" s="26"/>
      <c r="N159" s="26"/>
      <c r="O159" s="11">
        <f>SUM(C159:N159)</f>
        <v>239</v>
      </c>
    </row>
    <row r="160" spans="1:15" ht="12.75">
      <c r="A160" s="203" t="s">
        <v>226</v>
      </c>
      <c r="B160" s="15">
        <v>2009</v>
      </c>
      <c r="C160" s="15">
        <v>24</v>
      </c>
      <c r="D160" s="15">
        <v>18</v>
      </c>
      <c r="E160" s="15">
        <v>31</v>
      </c>
      <c r="F160" s="15">
        <v>10</v>
      </c>
      <c r="G160" s="15">
        <v>21</v>
      </c>
      <c r="H160" s="15">
        <v>17</v>
      </c>
      <c r="I160" s="15">
        <v>22</v>
      </c>
      <c r="J160" s="15">
        <v>29</v>
      </c>
      <c r="K160" s="15">
        <v>21</v>
      </c>
      <c r="L160" s="15"/>
      <c r="M160" s="15"/>
      <c r="N160" s="15"/>
      <c r="O160" s="15">
        <f>SUM(C160:N160)</f>
        <v>193</v>
      </c>
    </row>
    <row r="161" spans="1:15" ht="12.75">
      <c r="A161" s="17"/>
      <c r="B161" s="207" t="s">
        <v>9</v>
      </c>
      <c r="C161" s="15">
        <f aca="true" t="shared" si="80" ref="C161:H161">C159-C160</f>
        <v>11</v>
      </c>
      <c r="D161" s="15">
        <f t="shared" si="80"/>
        <v>-4</v>
      </c>
      <c r="E161" s="15">
        <f t="shared" si="80"/>
        <v>-13</v>
      </c>
      <c r="F161" s="15">
        <f t="shared" si="80"/>
        <v>13</v>
      </c>
      <c r="G161" s="15">
        <f t="shared" si="80"/>
        <v>0</v>
      </c>
      <c r="H161" s="15">
        <f t="shared" si="80"/>
        <v>19</v>
      </c>
      <c r="I161" s="15">
        <f>I159-I160</f>
        <v>9</v>
      </c>
      <c r="J161" s="15">
        <f>J159-J160</f>
        <v>2</v>
      </c>
      <c r="K161" s="15">
        <f>K159-K160</f>
        <v>9</v>
      </c>
      <c r="L161" s="15"/>
      <c r="M161" s="15"/>
      <c r="N161" s="15"/>
      <c r="O161" s="15">
        <f>O159-O160</f>
        <v>46</v>
      </c>
    </row>
    <row r="162" spans="1:15" ht="13.5" thickBot="1">
      <c r="A162" s="205"/>
      <c r="B162" s="206" t="s">
        <v>10</v>
      </c>
      <c r="C162" s="19">
        <f aca="true" t="shared" si="81" ref="C162:H162">C161/C160</f>
        <v>0.4583333333333333</v>
      </c>
      <c r="D162" s="19">
        <f t="shared" si="81"/>
        <v>-0.2222222222222222</v>
      </c>
      <c r="E162" s="19">
        <f t="shared" si="81"/>
        <v>-0.41935483870967744</v>
      </c>
      <c r="F162" s="19">
        <f t="shared" si="81"/>
        <v>1.3</v>
      </c>
      <c r="G162" s="19">
        <f t="shared" si="81"/>
        <v>0</v>
      </c>
      <c r="H162" s="19">
        <f t="shared" si="81"/>
        <v>1.1176470588235294</v>
      </c>
      <c r="I162" s="19">
        <f>I161/I160</f>
        <v>0.4090909090909091</v>
      </c>
      <c r="J162" s="19">
        <f>J161/J160</f>
        <v>0.06896551724137931</v>
      </c>
      <c r="K162" s="19">
        <f>K161/K160</f>
        <v>0.42857142857142855</v>
      </c>
      <c r="L162" s="19"/>
      <c r="M162" s="19"/>
      <c r="N162" s="19"/>
      <c r="O162" s="19">
        <f>O161/O160</f>
        <v>0.23834196891191708</v>
      </c>
    </row>
    <row r="163" spans="1:15" ht="12.75">
      <c r="A163" s="17"/>
      <c r="B163" s="26">
        <v>2010</v>
      </c>
      <c r="C163" s="26">
        <v>20</v>
      </c>
      <c r="D163" s="26">
        <v>11</v>
      </c>
      <c r="E163" s="26">
        <v>14</v>
      </c>
      <c r="F163" s="26">
        <v>12</v>
      </c>
      <c r="G163" s="26">
        <v>17</v>
      </c>
      <c r="H163" s="26">
        <v>16</v>
      </c>
      <c r="I163" s="26">
        <v>11</v>
      </c>
      <c r="J163" s="26">
        <v>15</v>
      </c>
      <c r="K163" s="26">
        <v>11</v>
      </c>
      <c r="L163" s="26"/>
      <c r="M163" s="26"/>
      <c r="N163" s="26"/>
      <c r="O163" s="11">
        <f>SUM(C163:N163)</f>
        <v>127</v>
      </c>
    </row>
    <row r="164" spans="1:15" ht="12.75">
      <c r="A164" s="203" t="s">
        <v>227</v>
      </c>
      <c r="B164" s="15">
        <v>2009</v>
      </c>
      <c r="C164" s="15">
        <v>17</v>
      </c>
      <c r="D164" s="15">
        <v>30</v>
      </c>
      <c r="E164" s="15">
        <v>22</v>
      </c>
      <c r="F164" s="15">
        <v>19</v>
      </c>
      <c r="G164" s="15">
        <v>16</v>
      </c>
      <c r="H164" s="15">
        <v>13</v>
      </c>
      <c r="I164" s="15">
        <v>24</v>
      </c>
      <c r="J164" s="15">
        <v>17</v>
      </c>
      <c r="K164" s="15">
        <v>17</v>
      </c>
      <c r="L164" s="15"/>
      <c r="M164" s="15"/>
      <c r="N164" s="15"/>
      <c r="O164" s="15">
        <f>SUM(C164:N164)</f>
        <v>175</v>
      </c>
    </row>
    <row r="165" spans="1:15" ht="12.75">
      <c r="A165" s="203" t="s">
        <v>228</v>
      </c>
      <c r="B165" s="207" t="s">
        <v>9</v>
      </c>
      <c r="C165" s="15">
        <f aca="true" t="shared" si="82" ref="C165:H165">C163-C164</f>
        <v>3</v>
      </c>
      <c r="D165" s="15">
        <f t="shared" si="82"/>
        <v>-19</v>
      </c>
      <c r="E165" s="15">
        <f t="shared" si="82"/>
        <v>-8</v>
      </c>
      <c r="F165" s="15">
        <f t="shared" si="82"/>
        <v>-7</v>
      </c>
      <c r="G165" s="15">
        <f t="shared" si="82"/>
        <v>1</v>
      </c>
      <c r="H165" s="15">
        <f t="shared" si="82"/>
        <v>3</v>
      </c>
      <c r="I165" s="15">
        <f>I163-I164</f>
        <v>-13</v>
      </c>
      <c r="J165" s="15">
        <f>J163-J164</f>
        <v>-2</v>
      </c>
      <c r="K165" s="15">
        <f>K163-K164</f>
        <v>-6</v>
      </c>
      <c r="L165" s="15"/>
      <c r="M165" s="15"/>
      <c r="N165" s="15"/>
      <c r="O165" s="15">
        <f>O163-O164</f>
        <v>-48</v>
      </c>
    </row>
    <row r="166" spans="1:15" ht="13.5" thickBot="1">
      <c r="A166" s="205" t="s">
        <v>16</v>
      </c>
      <c r="B166" s="206" t="s">
        <v>10</v>
      </c>
      <c r="C166" s="19">
        <f aca="true" t="shared" si="83" ref="C166:H166">C165/C164</f>
        <v>0.17647058823529413</v>
      </c>
      <c r="D166" s="19">
        <f t="shared" si="83"/>
        <v>-0.6333333333333333</v>
      </c>
      <c r="E166" s="19">
        <f t="shared" si="83"/>
        <v>-0.36363636363636365</v>
      </c>
      <c r="F166" s="19">
        <f t="shared" si="83"/>
        <v>-0.3684210526315789</v>
      </c>
      <c r="G166" s="19">
        <f t="shared" si="83"/>
        <v>0.0625</v>
      </c>
      <c r="H166" s="19">
        <f t="shared" si="83"/>
        <v>0.23076923076923078</v>
      </c>
      <c r="I166" s="19">
        <f>I165/I164</f>
        <v>-0.5416666666666666</v>
      </c>
      <c r="J166" s="19">
        <f>J165/J164</f>
        <v>-0.11764705882352941</v>
      </c>
      <c r="K166" s="19">
        <f>K165/K164</f>
        <v>-0.35294117647058826</v>
      </c>
      <c r="L166" s="19"/>
      <c r="M166" s="19"/>
      <c r="N166" s="19"/>
      <c r="O166" s="19">
        <f>O165/O164</f>
        <v>-0.2742857142857143</v>
      </c>
    </row>
    <row r="167" spans="1:15" ht="12.75">
      <c r="A167" s="17"/>
      <c r="B167" s="26">
        <v>2010</v>
      </c>
      <c r="C167" s="26">
        <v>138</v>
      </c>
      <c r="D167" s="26">
        <v>98</v>
      </c>
      <c r="E167" s="26">
        <v>96</v>
      </c>
      <c r="F167" s="26">
        <v>88</v>
      </c>
      <c r="G167" s="26">
        <v>92</v>
      </c>
      <c r="H167" s="26">
        <v>115</v>
      </c>
      <c r="I167" s="26">
        <v>108</v>
      </c>
      <c r="J167" s="26">
        <v>80</v>
      </c>
      <c r="K167" s="26">
        <v>113</v>
      </c>
      <c r="L167" s="26"/>
      <c r="M167" s="26"/>
      <c r="N167" s="26"/>
      <c r="O167" s="11">
        <f>SUM(C167:N167)</f>
        <v>928</v>
      </c>
    </row>
    <row r="168" spans="1:15" ht="12.75">
      <c r="A168" s="203" t="s">
        <v>229</v>
      </c>
      <c r="B168" s="15">
        <v>2009</v>
      </c>
      <c r="C168" s="15">
        <v>112</v>
      </c>
      <c r="D168" s="15">
        <v>91</v>
      </c>
      <c r="E168" s="15">
        <v>120</v>
      </c>
      <c r="F168" s="15">
        <v>100</v>
      </c>
      <c r="G168" s="15">
        <v>91</v>
      </c>
      <c r="H168" s="15">
        <v>110</v>
      </c>
      <c r="I168" s="15">
        <v>116</v>
      </c>
      <c r="J168" s="15">
        <v>97</v>
      </c>
      <c r="K168" s="15">
        <v>126</v>
      </c>
      <c r="L168" s="15"/>
      <c r="M168" s="15"/>
      <c r="N168" s="15"/>
      <c r="O168" s="15">
        <f>SUM(C168:N168)</f>
        <v>963</v>
      </c>
    </row>
    <row r="169" spans="1:15" ht="12.75">
      <c r="A169" s="17"/>
      <c r="B169" s="207" t="s">
        <v>9</v>
      </c>
      <c r="C169" s="15">
        <f aca="true" t="shared" si="84" ref="C169:H169">C167-C168</f>
        <v>26</v>
      </c>
      <c r="D169" s="15">
        <f t="shared" si="84"/>
        <v>7</v>
      </c>
      <c r="E169" s="15">
        <f t="shared" si="84"/>
        <v>-24</v>
      </c>
      <c r="F169" s="15">
        <f t="shared" si="84"/>
        <v>-12</v>
      </c>
      <c r="G169" s="15">
        <f t="shared" si="84"/>
        <v>1</v>
      </c>
      <c r="H169" s="15">
        <f t="shared" si="84"/>
        <v>5</v>
      </c>
      <c r="I169" s="15">
        <f>I167-I168</f>
        <v>-8</v>
      </c>
      <c r="J169" s="15">
        <f>J167-J168</f>
        <v>-17</v>
      </c>
      <c r="K169" s="15">
        <f>K167-K168</f>
        <v>-13</v>
      </c>
      <c r="L169" s="15"/>
      <c r="M169" s="15"/>
      <c r="N169" s="15"/>
      <c r="O169" s="15">
        <f>O167-O168</f>
        <v>-35</v>
      </c>
    </row>
    <row r="170" spans="1:15" ht="13.5" thickBot="1">
      <c r="A170" s="205"/>
      <c r="B170" s="206" t="s">
        <v>10</v>
      </c>
      <c r="C170" s="19">
        <f aca="true" t="shared" si="85" ref="C170:H170">C169/C168</f>
        <v>0.23214285714285715</v>
      </c>
      <c r="D170" s="19">
        <f t="shared" si="85"/>
        <v>0.07692307692307693</v>
      </c>
      <c r="E170" s="19">
        <f t="shared" si="85"/>
        <v>-0.2</v>
      </c>
      <c r="F170" s="19">
        <f t="shared" si="85"/>
        <v>-0.12</v>
      </c>
      <c r="G170" s="19">
        <f t="shared" si="85"/>
        <v>0.01098901098901099</v>
      </c>
      <c r="H170" s="19">
        <f t="shared" si="85"/>
        <v>0.045454545454545456</v>
      </c>
      <c r="I170" s="19">
        <f>I169/I168</f>
        <v>-0.06896551724137931</v>
      </c>
      <c r="J170" s="19">
        <f>J169/J168</f>
        <v>-0.17525773195876287</v>
      </c>
      <c r="K170" s="19">
        <f>K169/K168</f>
        <v>-0.10317460317460317</v>
      </c>
      <c r="L170" s="19"/>
      <c r="M170" s="19"/>
      <c r="N170" s="19"/>
      <c r="O170" s="19">
        <f>O169/O168</f>
        <v>-0.036344755970924195</v>
      </c>
    </row>
    <row r="171" spans="1:15" ht="12.75">
      <c r="A171" s="17"/>
      <c r="B171" s="26">
        <v>2010</v>
      </c>
      <c r="C171" s="26">
        <v>107</v>
      </c>
      <c r="D171" s="26">
        <v>74</v>
      </c>
      <c r="E171" s="26">
        <v>112</v>
      </c>
      <c r="F171" s="26">
        <v>80</v>
      </c>
      <c r="G171" s="26">
        <v>126</v>
      </c>
      <c r="H171" s="26">
        <v>106</v>
      </c>
      <c r="I171" s="26">
        <v>104</v>
      </c>
      <c r="J171" s="26">
        <v>49</v>
      </c>
      <c r="K171" s="26">
        <v>83</v>
      </c>
      <c r="L171" s="26"/>
      <c r="M171" s="26"/>
      <c r="N171" s="26"/>
      <c r="O171" s="11">
        <f>SUM(C171:N171)</f>
        <v>841</v>
      </c>
    </row>
    <row r="172" spans="1:15" ht="12.75">
      <c r="A172" s="203" t="s">
        <v>230</v>
      </c>
      <c r="B172" s="15">
        <v>2009</v>
      </c>
      <c r="C172" s="15">
        <v>135</v>
      </c>
      <c r="D172" s="15">
        <v>119</v>
      </c>
      <c r="E172" s="15">
        <v>95</v>
      </c>
      <c r="F172" s="15">
        <v>50</v>
      </c>
      <c r="G172" s="15">
        <v>75</v>
      </c>
      <c r="H172" s="15">
        <v>63</v>
      </c>
      <c r="I172" s="15">
        <v>95</v>
      </c>
      <c r="J172" s="15">
        <v>136</v>
      </c>
      <c r="K172" s="15">
        <v>101</v>
      </c>
      <c r="L172" s="15"/>
      <c r="M172" s="15"/>
      <c r="N172" s="15"/>
      <c r="O172" s="15">
        <f>SUM(C172:N172)</f>
        <v>869</v>
      </c>
    </row>
    <row r="173" spans="1:15" ht="12.75">
      <c r="A173" s="203" t="s">
        <v>231</v>
      </c>
      <c r="B173" s="207" t="s">
        <v>9</v>
      </c>
      <c r="C173" s="15">
        <f aca="true" t="shared" si="86" ref="C173:H173">C171-C172</f>
        <v>-28</v>
      </c>
      <c r="D173" s="15">
        <f t="shared" si="86"/>
        <v>-45</v>
      </c>
      <c r="E173" s="15">
        <f t="shared" si="86"/>
        <v>17</v>
      </c>
      <c r="F173" s="15">
        <f t="shared" si="86"/>
        <v>30</v>
      </c>
      <c r="G173" s="15">
        <f t="shared" si="86"/>
        <v>51</v>
      </c>
      <c r="H173" s="15">
        <f t="shared" si="86"/>
        <v>43</v>
      </c>
      <c r="I173" s="15">
        <f>I171-I172</f>
        <v>9</v>
      </c>
      <c r="J173" s="15">
        <f>J171-J172</f>
        <v>-87</v>
      </c>
      <c r="K173" s="15">
        <f>K171-K172</f>
        <v>-18</v>
      </c>
      <c r="L173" s="15"/>
      <c r="M173" s="15"/>
      <c r="N173" s="15"/>
      <c r="O173" s="15">
        <f>O171-O172</f>
        <v>-28</v>
      </c>
    </row>
    <row r="174" spans="1:15" ht="13.5" thickBot="1">
      <c r="A174" s="205"/>
      <c r="B174" s="206" t="s">
        <v>10</v>
      </c>
      <c r="C174" s="19">
        <f aca="true" t="shared" si="87" ref="C174:H174">C173/C172</f>
        <v>-0.2074074074074074</v>
      </c>
      <c r="D174" s="19">
        <f t="shared" si="87"/>
        <v>-0.37815126050420167</v>
      </c>
      <c r="E174" s="19">
        <f t="shared" si="87"/>
        <v>0.17894736842105263</v>
      </c>
      <c r="F174" s="19">
        <f t="shared" si="87"/>
        <v>0.6</v>
      </c>
      <c r="G174" s="19">
        <f t="shared" si="87"/>
        <v>0.68</v>
      </c>
      <c r="H174" s="19">
        <f t="shared" si="87"/>
        <v>0.6825396825396826</v>
      </c>
      <c r="I174" s="19">
        <f>I173/I172</f>
        <v>0.09473684210526316</v>
      </c>
      <c r="J174" s="19">
        <f>J173/J172</f>
        <v>-0.6397058823529411</v>
      </c>
      <c r="K174" s="19">
        <f>K173/K172</f>
        <v>-0.1782178217821782</v>
      </c>
      <c r="L174" s="19"/>
      <c r="M174" s="19"/>
      <c r="N174" s="19"/>
      <c r="O174" s="19">
        <f>O173/O172</f>
        <v>-0.03222094361334868</v>
      </c>
    </row>
    <row r="175" spans="1:15" ht="12.75">
      <c r="A175" s="17"/>
      <c r="B175" s="26">
        <v>2010</v>
      </c>
      <c r="C175" s="26">
        <v>4</v>
      </c>
      <c r="D175" s="26">
        <v>3</v>
      </c>
      <c r="E175" s="26">
        <v>2</v>
      </c>
      <c r="F175" s="26">
        <v>2</v>
      </c>
      <c r="G175" s="26">
        <v>1</v>
      </c>
      <c r="H175" s="26">
        <v>4</v>
      </c>
      <c r="I175" s="26">
        <v>4</v>
      </c>
      <c r="J175" s="26">
        <v>4</v>
      </c>
      <c r="K175" s="26">
        <v>1</v>
      </c>
      <c r="L175" s="26"/>
      <c r="M175" s="26"/>
      <c r="N175" s="26"/>
      <c r="O175" s="11">
        <f>SUM(C175:N175)</f>
        <v>25</v>
      </c>
    </row>
    <row r="176" spans="1:15" ht="12.75">
      <c r="A176" s="203" t="s">
        <v>232</v>
      </c>
      <c r="B176" s="15">
        <v>2009</v>
      </c>
      <c r="C176" s="15">
        <v>2</v>
      </c>
      <c r="D176" s="15">
        <v>1</v>
      </c>
      <c r="E176" s="15">
        <v>6</v>
      </c>
      <c r="F176" s="15">
        <v>3</v>
      </c>
      <c r="G176" s="15">
        <v>3</v>
      </c>
      <c r="H176" s="15">
        <v>5</v>
      </c>
      <c r="I176" s="15">
        <v>4</v>
      </c>
      <c r="J176" s="15">
        <v>5</v>
      </c>
      <c r="K176" s="15">
        <v>2</v>
      </c>
      <c r="L176" s="15"/>
      <c r="M176" s="15"/>
      <c r="N176" s="15"/>
      <c r="O176" s="15">
        <f>SUM(C176:N176)</f>
        <v>31</v>
      </c>
    </row>
    <row r="177" spans="1:15" ht="12.75">
      <c r="A177" s="203" t="s">
        <v>233</v>
      </c>
      <c r="B177" s="207" t="s">
        <v>9</v>
      </c>
      <c r="C177" s="15">
        <f aca="true" t="shared" si="88" ref="C177:H177">C175-C176</f>
        <v>2</v>
      </c>
      <c r="D177" s="15">
        <f t="shared" si="88"/>
        <v>2</v>
      </c>
      <c r="E177" s="15">
        <f t="shared" si="88"/>
        <v>-4</v>
      </c>
      <c r="F177" s="15">
        <f t="shared" si="88"/>
        <v>-1</v>
      </c>
      <c r="G177" s="15">
        <f t="shared" si="88"/>
        <v>-2</v>
      </c>
      <c r="H177" s="15">
        <f t="shared" si="88"/>
        <v>-1</v>
      </c>
      <c r="I177" s="15">
        <f>I175-I176</f>
        <v>0</v>
      </c>
      <c r="J177" s="15">
        <f>J175-J176</f>
        <v>-1</v>
      </c>
      <c r="K177" s="15">
        <f>K175-K176</f>
        <v>-1</v>
      </c>
      <c r="L177" s="15"/>
      <c r="M177" s="15"/>
      <c r="N177" s="15"/>
      <c r="O177" s="15">
        <f>O175-O176</f>
        <v>-6</v>
      </c>
    </row>
    <row r="178" spans="1:15" ht="13.5" thickBot="1">
      <c r="A178" s="205"/>
      <c r="B178" s="206" t="s">
        <v>10</v>
      </c>
      <c r="C178" s="19">
        <f aca="true" t="shared" si="89" ref="C178:H178">C177/C176</f>
        <v>1</v>
      </c>
      <c r="D178" s="19">
        <f t="shared" si="89"/>
        <v>2</v>
      </c>
      <c r="E178" s="19">
        <f t="shared" si="89"/>
        <v>-0.6666666666666666</v>
      </c>
      <c r="F178" s="19">
        <f t="shared" si="89"/>
        <v>-0.3333333333333333</v>
      </c>
      <c r="G178" s="19">
        <f t="shared" si="89"/>
        <v>-0.6666666666666666</v>
      </c>
      <c r="H178" s="19">
        <f t="shared" si="89"/>
        <v>-0.2</v>
      </c>
      <c r="I178" s="19">
        <f>I177/I176</f>
        <v>0</v>
      </c>
      <c r="J178" s="19">
        <f>J177/J176</f>
        <v>-0.2</v>
      </c>
      <c r="K178" s="19">
        <f>K177/K176</f>
        <v>-0.5</v>
      </c>
      <c r="L178" s="19"/>
      <c r="M178" s="19"/>
      <c r="N178" s="19"/>
      <c r="O178" s="19">
        <f>O177/O176</f>
        <v>-0.1935483870967742</v>
      </c>
    </row>
    <row r="181" ht="13.5" thickBot="1">
      <c r="A181" s="210" t="s">
        <v>131</v>
      </c>
    </row>
    <row r="182" spans="1:15" ht="13.5" thickBot="1">
      <c r="A182" s="2" t="s">
        <v>16</v>
      </c>
      <c r="B182" s="202" t="s">
        <v>3</v>
      </c>
      <c r="C182" s="202" t="s">
        <v>209</v>
      </c>
      <c r="D182" s="202" t="s">
        <v>210</v>
      </c>
      <c r="E182" s="202" t="s">
        <v>211</v>
      </c>
      <c r="F182" s="202" t="s">
        <v>212</v>
      </c>
      <c r="G182" s="202" t="s">
        <v>213</v>
      </c>
      <c r="H182" s="202" t="s">
        <v>214</v>
      </c>
      <c r="I182" s="202" t="s">
        <v>215</v>
      </c>
      <c r="J182" s="202" t="s">
        <v>216</v>
      </c>
      <c r="K182" s="202" t="s">
        <v>217</v>
      </c>
      <c r="L182" s="202" t="s">
        <v>218</v>
      </c>
      <c r="M182" s="202" t="s">
        <v>219</v>
      </c>
      <c r="N182" s="202" t="s">
        <v>220</v>
      </c>
      <c r="O182" s="202" t="s">
        <v>1</v>
      </c>
    </row>
    <row r="183" spans="1:15" ht="12.75">
      <c r="A183" s="12"/>
      <c r="B183" s="11">
        <v>2010</v>
      </c>
      <c r="C183" s="11">
        <f aca="true" t="shared" si="90" ref="C183:K184">SUM(C187+C191+C195+C199+C203+C207+C211)</f>
        <v>347</v>
      </c>
      <c r="D183" s="11">
        <f t="shared" si="90"/>
        <v>284</v>
      </c>
      <c r="E183" s="11">
        <f t="shared" si="90"/>
        <v>308</v>
      </c>
      <c r="F183" s="11">
        <f t="shared" si="90"/>
        <v>328</v>
      </c>
      <c r="G183" s="11">
        <f t="shared" si="90"/>
        <v>307</v>
      </c>
      <c r="H183" s="11">
        <f t="shared" si="90"/>
        <v>302</v>
      </c>
      <c r="I183" s="11">
        <f t="shared" si="90"/>
        <v>317</v>
      </c>
      <c r="J183" s="11">
        <f t="shared" si="90"/>
        <v>361</v>
      </c>
      <c r="K183" s="11">
        <f t="shared" si="90"/>
        <v>357</v>
      </c>
      <c r="L183" s="11"/>
      <c r="M183" s="11"/>
      <c r="N183" s="11"/>
      <c r="O183" s="11">
        <f>SUM(O187+O191+O195+O199+O203+O207+O211)</f>
        <v>2911</v>
      </c>
    </row>
    <row r="184" spans="1:15" ht="12.75">
      <c r="A184" s="203" t="s">
        <v>1</v>
      </c>
      <c r="B184" s="15">
        <v>2009</v>
      </c>
      <c r="C184" s="15">
        <f t="shared" si="90"/>
        <v>359</v>
      </c>
      <c r="D184" s="15">
        <f t="shared" si="90"/>
        <v>348</v>
      </c>
      <c r="E184" s="15">
        <f t="shared" si="90"/>
        <v>314</v>
      </c>
      <c r="F184" s="15">
        <f t="shared" si="90"/>
        <v>376</v>
      </c>
      <c r="G184" s="15">
        <f t="shared" si="90"/>
        <v>321</v>
      </c>
      <c r="H184" s="15">
        <f t="shared" si="90"/>
        <v>289</v>
      </c>
      <c r="I184" s="15">
        <f t="shared" si="90"/>
        <v>406</v>
      </c>
      <c r="J184" s="15">
        <f t="shared" si="90"/>
        <v>372</v>
      </c>
      <c r="K184" s="15">
        <f t="shared" si="90"/>
        <v>304</v>
      </c>
      <c r="L184" s="15"/>
      <c r="M184" s="15"/>
      <c r="N184" s="15"/>
      <c r="O184" s="15">
        <f>SUM(C184:N184)</f>
        <v>3089</v>
      </c>
    </row>
    <row r="185" spans="1:15" ht="12.75">
      <c r="A185" s="203" t="s">
        <v>221</v>
      </c>
      <c r="B185" s="204" t="s">
        <v>9</v>
      </c>
      <c r="C185" s="15">
        <f aca="true" t="shared" si="91" ref="C185:H185">C183-C184</f>
        <v>-12</v>
      </c>
      <c r="D185" s="15">
        <f t="shared" si="91"/>
        <v>-64</v>
      </c>
      <c r="E185" s="15">
        <f t="shared" si="91"/>
        <v>-6</v>
      </c>
      <c r="F185" s="15">
        <f t="shared" si="91"/>
        <v>-48</v>
      </c>
      <c r="G185" s="15">
        <f t="shared" si="91"/>
        <v>-14</v>
      </c>
      <c r="H185" s="15">
        <f t="shared" si="91"/>
        <v>13</v>
      </c>
      <c r="I185" s="15">
        <f>I183-I184</f>
        <v>-89</v>
      </c>
      <c r="J185" s="15">
        <f>J183-J184</f>
        <v>-11</v>
      </c>
      <c r="K185" s="15">
        <f>K183-K184</f>
        <v>53</v>
      </c>
      <c r="L185" s="15"/>
      <c r="M185" s="15"/>
      <c r="N185" s="15"/>
      <c r="O185" s="15">
        <f>O183-O184</f>
        <v>-178</v>
      </c>
    </row>
    <row r="186" spans="1:15" ht="13.5" thickBot="1">
      <c r="A186" s="205"/>
      <c r="B186" s="206" t="s">
        <v>10</v>
      </c>
      <c r="C186" s="19">
        <f aca="true" t="shared" si="92" ref="C186:H186">C185/C184</f>
        <v>-0.033426183844011144</v>
      </c>
      <c r="D186" s="19">
        <f t="shared" si="92"/>
        <v>-0.1839080459770115</v>
      </c>
      <c r="E186" s="19">
        <f t="shared" si="92"/>
        <v>-0.01910828025477707</v>
      </c>
      <c r="F186" s="19">
        <f t="shared" si="92"/>
        <v>-0.1276595744680851</v>
      </c>
      <c r="G186" s="19">
        <f t="shared" si="92"/>
        <v>-0.04361370716510903</v>
      </c>
      <c r="H186" s="19">
        <f t="shared" si="92"/>
        <v>0.04498269896193772</v>
      </c>
      <c r="I186" s="19">
        <f>I185/I184</f>
        <v>-0.21921182266009853</v>
      </c>
      <c r="J186" s="19">
        <f>J185/J184</f>
        <v>-0.02956989247311828</v>
      </c>
      <c r="K186" s="19">
        <f>K185/K184</f>
        <v>0.17434210526315788</v>
      </c>
      <c r="L186" s="19"/>
      <c r="M186" s="19"/>
      <c r="N186" s="19"/>
      <c r="O186" s="19">
        <f>O185/O184</f>
        <v>-0.05762382648106183</v>
      </c>
    </row>
    <row r="187" spans="1:15" ht="12.75">
      <c r="A187" s="17"/>
      <c r="B187" s="11">
        <v>2010</v>
      </c>
      <c r="C187" s="11">
        <v>1</v>
      </c>
      <c r="D187" s="11">
        <v>1</v>
      </c>
      <c r="E187" s="11">
        <v>1</v>
      </c>
      <c r="F187" s="11">
        <v>4</v>
      </c>
      <c r="G187" s="11">
        <v>4</v>
      </c>
      <c r="H187" s="11">
        <v>3</v>
      </c>
      <c r="I187" s="11">
        <v>4</v>
      </c>
      <c r="J187" s="11">
        <v>4</v>
      </c>
      <c r="K187" s="11">
        <v>0</v>
      </c>
      <c r="L187" s="11"/>
      <c r="M187" s="11"/>
      <c r="N187" s="11"/>
      <c r="O187" s="11">
        <f>SUM(C187:N187)</f>
        <v>22</v>
      </c>
    </row>
    <row r="188" spans="1:15" ht="12.75">
      <c r="A188" s="203" t="s">
        <v>222</v>
      </c>
      <c r="B188" s="15">
        <v>2009</v>
      </c>
      <c r="C188" s="15">
        <v>2</v>
      </c>
      <c r="D188" s="15">
        <v>0</v>
      </c>
      <c r="E188" s="15">
        <v>1</v>
      </c>
      <c r="F188" s="15">
        <v>4</v>
      </c>
      <c r="G188" s="15">
        <v>4</v>
      </c>
      <c r="H188" s="15">
        <v>5</v>
      </c>
      <c r="I188" s="15">
        <v>1</v>
      </c>
      <c r="J188" s="15">
        <v>2</v>
      </c>
      <c r="K188" s="15">
        <v>0</v>
      </c>
      <c r="L188" s="15"/>
      <c r="M188" s="15"/>
      <c r="N188" s="15"/>
      <c r="O188" s="15">
        <f>SUM(C188:N188)</f>
        <v>19</v>
      </c>
    </row>
    <row r="189" spans="1:15" ht="12.75">
      <c r="A189" s="203" t="s">
        <v>223</v>
      </c>
      <c r="B189" s="207" t="s">
        <v>9</v>
      </c>
      <c r="C189" s="15">
        <f aca="true" t="shared" si="93" ref="C189:H189">C187-C188</f>
        <v>-1</v>
      </c>
      <c r="D189" s="15">
        <f t="shared" si="93"/>
        <v>1</v>
      </c>
      <c r="E189" s="15">
        <f t="shared" si="93"/>
        <v>0</v>
      </c>
      <c r="F189" s="15">
        <f t="shared" si="93"/>
        <v>0</v>
      </c>
      <c r="G189" s="15">
        <f t="shared" si="93"/>
        <v>0</v>
      </c>
      <c r="H189" s="15">
        <f t="shared" si="93"/>
        <v>-2</v>
      </c>
      <c r="I189" s="15">
        <f>I187-I188</f>
        <v>3</v>
      </c>
      <c r="J189" s="15">
        <f>J187-J188</f>
        <v>2</v>
      </c>
      <c r="K189" s="15">
        <f>K187-K188</f>
        <v>0</v>
      </c>
      <c r="L189" s="15"/>
      <c r="M189" s="15"/>
      <c r="N189" s="15"/>
      <c r="O189" s="15">
        <f>O187-O188</f>
        <v>3</v>
      </c>
    </row>
    <row r="190" spans="1:15" ht="13.5" thickBot="1">
      <c r="A190" s="205"/>
      <c r="B190" s="206" t="s">
        <v>10</v>
      </c>
      <c r="C190" s="19">
        <f aca="true" t="shared" si="94" ref="C190:H190">C189/C188</f>
        <v>-0.5</v>
      </c>
      <c r="D190" s="19">
        <v>0</v>
      </c>
      <c r="E190" s="19">
        <f t="shared" si="94"/>
        <v>0</v>
      </c>
      <c r="F190" s="19">
        <f t="shared" si="94"/>
        <v>0</v>
      </c>
      <c r="G190" s="19">
        <f t="shared" si="94"/>
        <v>0</v>
      </c>
      <c r="H190" s="19">
        <f t="shared" si="94"/>
        <v>-0.4</v>
      </c>
      <c r="I190" s="19">
        <f>I189/I188</f>
        <v>3</v>
      </c>
      <c r="J190" s="19">
        <f>J189/J188</f>
        <v>1</v>
      </c>
      <c r="K190" s="19">
        <v>0</v>
      </c>
      <c r="L190" s="19"/>
      <c r="M190" s="19"/>
      <c r="N190" s="19"/>
      <c r="O190" s="19">
        <f>O189/O188</f>
        <v>0.15789473684210525</v>
      </c>
    </row>
    <row r="191" spans="1:15" ht="12.75">
      <c r="A191" s="17"/>
      <c r="B191" s="26">
        <v>2010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/>
      <c r="M191" s="26"/>
      <c r="N191" s="26"/>
      <c r="O191" s="11">
        <f>SUM(C191:N191)</f>
        <v>0</v>
      </c>
    </row>
    <row r="192" spans="1:15" ht="12.75">
      <c r="A192" s="208" t="s">
        <v>224</v>
      </c>
      <c r="B192" s="15">
        <v>2009</v>
      </c>
      <c r="C192" s="15">
        <v>0</v>
      </c>
      <c r="D192" s="15">
        <v>1</v>
      </c>
      <c r="E192" s="15">
        <v>0</v>
      </c>
      <c r="F192" s="15">
        <v>0</v>
      </c>
      <c r="G192" s="15">
        <v>1</v>
      </c>
      <c r="H192" s="15">
        <v>0</v>
      </c>
      <c r="I192" s="15">
        <v>0</v>
      </c>
      <c r="J192" s="15">
        <v>0</v>
      </c>
      <c r="K192" s="15">
        <v>0</v>
      </c>
      <c r="L192" s="15"/>
      <c r="M192" s="15"/>
      <c r="N192" s="15"/>
      <c r="O192" s="15">
        <f>SUM(C192:N192)</f>
        <v>2</v>
      </c>
    </row>
    <row r="193" spans="1:15" ht="12.75">
      <c r="A193" s="203" t="s">
        <v>225</v>
      </c>
      <c r="B193" s="207" t="s">
        <v>9</v>
      </c>
      <c r="C193" s="15">
        <f aca="true" t="shared" si="95" ref="C193:H193">C191-C192</f>
        <v>0</v>
      </c>
      <c r="D193" s="15">
        <f t="shared" si="95"/>
        <v>-1</v>
      </c>
      <c r="E193" s="15">
        <f t="shared" si="95"/>
        <v>0</v>
      </c>
      <c r="F193" s="15">
        <f t="shared" si="95"/>
        <v>0</v>
      </c>
      <c r="G193" s="15">
        <f t="shared" si="95"/>
        <v>-1</v>
      </c>
      <c r="H193" s="15">
        <f t="shared" si="95"/>
        <v>0</v>
      </c>
      <c r="I193" s="15">
        <f>I191-I192</f>
        <v>0</v>
      </c>
      <c r="J193" s="15">
        <f>J191-J192</f>
        <v>0</v>
      </c>
      <c r="K193" s="15">
        <f>K191-K192</f>
        <v>0</v>
      </c>
      <c r="L193" s="15"/>
      <c r="M193" s="15"/>
      <c r="N193" s="15"/>
      <c r="O193" s="15">
        <f>O191-O192</f>
        <v>-2</v>
      </c>
    </row>
    <row r="194" spans="1:15" ht="13.5" thickBot="1">
      <c r="A194" s="205"/>
      <c r="B194" s="206" t="s">
        <v>10</v>
      </c>
      <c r="C194" s="19">
        <v>0</v>
      </c>
      <c r="D194" s="19">
        <f>D193/D192</f>
        <v>-1</v>
      </c>
      <c r="E194" s="19">
        <v>0</v>
      </c>
      <c r="F194" s="19">
        <v>0</v>
      </c>
      <c r="G194" s="19">
        <f>G193/G192</f>
        <v>-1</v>
      </c>
      <c r="H194" s="19">
        <v>0</v>
      </c>
      <c r="I194" s="19">
        <v>0</v>
      </c>
      <c r="J194" s="19">
        <v>0</v>
      </c>
      <c r="K194" s="19">
        <v>0</v>
      </c>
      <c r="L194" s="19"/>
      <c r="M194" s="19"/>
      <c r="N194" s="19"/>
      <c r="O194" s="19">
        <f>O193/O192</f>
        <v>-1</v>
      </c>
    </row>
    <row r="195" spans="1:15" ht="12.75">
      <c r="A195" s="17"/>
      <c r="B195" s="26">
        <v>2010</v>
      </c>
      <c r="C195" s="26">
        <v>17</v>
      </c>
      <c r="D195" s="26">
        <v>22</v>
      </c>
      <c r="E195" s="26">
        <v>18</v>
      </c>
      <c r="F195" s="26">
        <v>16</v>
      </c>
      <c r="G195" s="26">
        <v>23</v>
      </c>
      <c r="H195" s="26">
        <v>22</v>
      </c>
      <c r="I195" s="26">
        <v>17</v>
      </c>
      <c r="J195" s="26">
        <v>15</v>
      </c>
      <c r="K195" s="26">
        <v>19</v>
      </c>
      <c r="L195" s="26"/>
      <c r="M195" s="26"/>
      <c r="N195" s="26"/>
      <c r="O195" s="11">
        <f>SUM(C195:N195)</f>
        <v>169</v>
      </c>
    </row>
    <row r="196" spans="1:15" ht="12.75">
      <c r="A196" s="203" t="s">
        <v>226</v>
      </c>
      <c r="B196" s="15">
        <v>2009</v>
      </c>
      <c r="C196" s="15">
        <v>25</v>
      </c>
      <c r="D196" s="15">
        <v>11</v>
      </c>
      <c r="E196" s="15">
        <v>15</v>
      </c>
      <c r="F196" s="15">
        <v>11</v>
      </c>
      <c r="G196" s="15">
        <v>18</v>
      </c>
      <c r="H196" s="15">
        <v>13</v>
      </c>
      <c r="I196" s="15">
        <v>20</v>
      </c>
      <c r="J196" s="15">
        <v>22</v>
      </c>
      <c r="K196" s="15">
        <v>15</v>
      </c>
      <c r="L196" s="15"/>
      <c r="M196" s="15"/>
      <c r="N196" s="15"/>
      <c r="O196" s="15">
        <f>SUM(C196:N196)</f>
        <v>150</v>
      </c>
    </row>
    <row r="197" spans="1:15" ht="12.75">
      <c r="A197" s="17"/>
      <c r="B197" s="207" t="s">
        <v>9</v>
      </c>
      <c r="C197" s="15">
        <f aca="true" t="shared" si="96" ref="C197:H197">C195-C196</f>
        <v>-8</v>
      </c>
      <c r="D197" s="15">
        <f t="shared" si="96"/>
        <v>11</v>
      </c>
      <c r="E197" s="15">
        <f t="shared" si="96"/>
        <v>3</v>
      </c>
      <c r="F197" s="15">
        <f t="shared" si="96"/>
        <v>5</v>
      </c>
      <c r="G197" s="15">
        <f t="shared" si="96"/>
        <v>5</v>
      </c>
      <c r="H197" s="15">
        <f t="shared" si="96"/>
        <v>9</v>
      </c>
      <c r="I197" s="15">
        <f>I195-I196</f>
        <v>-3</v>
      </c>
      <c r="J197" s="15">
        <f>J195-J196</f>
        <v>-7</v>
      </c>
      <c r="K197" s="15">
        <f>K195-K196</f>
        <v>4</v>
      </c>
      <c r="L197" s="15"/>
      <c r="M197" s="15"/>
      <c r="N197" s="15"/>
      <c r="O197" s="15">
        <f>O195-O196</f>
        <v>19</v>
      </c>
    </row>
    <row r="198" spans="1:15" ht="13.5" thickBot="1">
      <c r="A198" s="205"/>
      <c r="B198" s="206" t="s">
        <v>10</v>
      </c>
      <c r="C198" s="19">
        <f aca="true" t="shared" si="97" ref="C198:H198">C197/C196</f>
        <v>-0.32</v>
      </c>
      <c r="D198" s="19">
        <f t="shared" si="97"/>
        <v>1</v>
      </c>
      <c r="E198" s="19">
        <f t="shared" si="97"/>
        <v>0.2</v>
      </c>
      <c r="F198" s="19">
        <f t="shared" si="97"/>
        <v>0.45454545454545453</v>
      </c>
      <c r="G198" s="19">
        <f t="shared" si="97"/>
        <v>0.2777777777777778</v>
      </c>
      <c r="H198" s="19">
        <f t="shared" si="97"/>
        <v>0.6923076923076923</v>
      </c>
      <c r="I198" s="19">
        <f>I197/I196</f>
        <v>-0.15</v>
      </c>
      <c r="J198" s="19">
        <f>J197/J196</f>
        <v>-0.3181818181818182</v>
      </c>
      <c r="K198" s="19">
        <f>K197/K196</f>
        <v>0.26666666666666666</v>
      </c>
      <c r="L198" s="19"/>
      <c r="M198" s="19"/>
      <c r="N198" s="19"/>
      <c r="O198" s="19">
        <f>O197/O196</f>
        <v>0.12666666666666668</v>
      </c>
    </row>
    <row r="199" spans="1:15" ht="12.75">
      <c r="A199" s="17"/>
      <c r="B199" s="26">
        <v>2010</v>
      </c>
      <c r="C199" s="26">
        <v>8</v>
      </c>
      <c r="D199" s="26">
        <v>7</v>
      </c>
      <c r="E199" s="26">
        <v>17</v>
      </c>
      <c r="F199" s="26">
        <v>17</v>
      </c>
      <c r="G199" s="26">
        <v>12</v>
      </c>
      <c r="H199" s="26">
        <v>11</v>
      </c>
      <c r="I199" s="26">
        <v>10</v>
      </c>
      <c r="J199" s="26">
        <v>18</v>
      </c>
      <c r="K199" s="26">
        <v>10</v>
      </c>
      <c r="L199" s="26"/>
      <c r="M199" s="26"/>
      <c r="N199" s="26"/>
      <c r="O199" s="11">
        <f>SUM(C199:N199)</f>
        <v>110</v>
      </c>
    </row>
    <row r="200" spans="1:15" ht="12.75">
      <c r="A200" s="203" t="s">
        <v>227</v>
      </c>
      <c r="B200" s="15">
        <v>2009</v>
      </c>
      <c r="C200" s="15">
        <v>16</v>
      </c>
      <c r="D200" s="15">
        <v>12</v>
      </c>
      <c r="E200" s="15">
        <v>17</v>
      </c>
      <c r="F200" s="15">
        <v>22</v>
      </c>
      <c r="G200" s="15">
        <v>13</v>
      </c>
      <c r="H200" s="15">
        <v>12</v>
      </c>
      <c r="I200" s="15">
        <v>11</v>
      </c>
      <c r="J200" s="15">
        <v>5</v>
      </c>
      <c r="K200" s="15">
        <v>10</v>
      </c>
      <c r="L200" s="15"/>
      <c r="M200" s="15"/>
      <c r="N200" s="15"/>
      <c r="O200" s="15">
        <f>SUM(C200:N200)</f>
        <v>118</v>
      </c>
    </row>
    <row r="201" spans="1:15" ht="12.75">
      <c r="A201" s="203" t="s">
        <v>228</v>
      </c>
      <c r="B201" s="207" t="s">
        <v>9</v>
      </c>
      <c r="C201" s="15">
        <f aca="true" t="shared" si="98" ref="C201:H201">C199-C200</f>
        <v>-8</v>
      </c>
      <c r="D201" s="15">
        <f t="shared" si="98"/>
        <v>-5</v>
      </c>
      <c r="E201" s="15">
        <f t="shared" si="98"/>
        <v>0</v>
      </c>
      <c r="F201" s="15">
        <f t="shared" si="98"/>
        <v>-5</v>
      </c>
      <c r="G201" s="15">
        <f t="shared" si="98"/>
        <v>-1</v>
      </c>
      <c r="H201" s="15">
        <f t="shared" si="98"/>
        <v>-1</v>
      </c>
      <c r="I201" s="15">
        <f>I199-I200</f>
        <v>-1</v>
      </c>
      <c r="J201" s="15">
        <f>J199-J200</f>
        <v>13</v>
      </c>
      <c r="K201" s="15">
        <f>K199-K200</f>
        <v>0</v>
      </c>
      <c r="L201" s="15"/>
      <c r="M201" s="15"/>
      <c r="N201" s="15"/>
      <c r="O201" s="15">
        <f>O199-O200</f>
        <v>-8</v>
      </c>
    </row>
    <row r="202" spans="1:15" ht="13.5" thickBot="1">
      <c r="A202" s="205" t="s">
        <v>16</v>
      </c>
      <c r="B202" s="206" t="s">
        <v>10</v>
      </c>
      <c r="C202" s="19">
        <f aca="true" t="shared" si="99" ref="C202:H202">C201/C200</f>
        <v>-0.5</v>
      </c>
      <c r="D202" s="19">
        <f t="shared" si="99"/>
        <v>-0.4166666666666667</v>
      </c>
      <c r="E202" s="19">
        <f t="shared" si="99"/>
        <v>0</v>
      </c>
      <c r="F202" s="19">
        <f t="shared" si="99"/>
        <v>-0.22727272727272727</v>
      </c>
      <c r="G202" s="19">
        <f t="shared" si="99"/>
        <v>-0.07692307692307693</v>
      </c>
      <c r="H202" s="19">
        <f t="shared" si="99"/>
        <v>-0.08333333333333333</v>
      </c>
      <c r="I202" s="19">
        <f>I201/I200</f>
        <v>-0.09090909090909091</v>
      </c>
      <c r="J202" s="19">
        <f>J201/J200</f>
        <v>2.6</v>
      </c>
      <c r="K202" s="19">
        <f>K201/K200</f>
        <v>0</v>
      </c>
      <c r="L202" s="19"/>
      <c r="M202" s="19"/>
      <c r="N202" s="19"/>
      <c r="O202" s="19">
        <f>O201/O200</f>
        <v>-0.06779661016949153</v>
      </c>
    </row>
    <row r="203" spans="1:15" ht="12.75">
      <c r="A203" s="17"/>
      <c r="B203" s="26">
        <v>2010</v>
      </c>
      <c r="C203" s="26">
        <v>122</v>
      </c>
      <c r="D203" s="26">
        <v>108</v>
      </c>
      <c r="E203" s="26">
        <v>137</v>
      </c>
      <c r="F203" s="26">
        <v>144</v>
      </c>
      <c r="G203" s="26">
        <v>126</v>
      </c>
      <c r="H203" s="26">
        <v>108</v>
      </c>
      <c r="I203" s="26">
        <v>122</v>
      </c>
      <c r="J203" s="26">
        <v>143</v>
      </c>
      <c r="K203" s="26">
        <v>138</v>
      </c>
      <c r="L203" s="26"/>
      <c r="M203" s="26"/>
      <c r="N203" s="26"/>
      <c r="O203" s="11">
        <f>SUM(C203:N203)</f>
        <v>1148</v>
      </c>
    </row>
    <row r="204" spans="1:15" ht="12.75">
      <c r="A204" s="203" t="s">
        <v>229</v>
      </c>
      <c r="B204" s="15">
        <v>2009</v>
      </c>
      <c r="C204" s="15">
        <v>101</v>
      </c>
      <c r="D204" s="15">
        <v>93</v>
      </c>
      <c r="E204" s="15">
        <v>103</v>
      </c>
      <c r="F204" s="15">
        <v>110</v>
      </c>
      <c r="G204" s="15">
        <v>95</v>
      </c>
      <c r="H204" s="15">
        <v>113</v>
      </c>
      <c r="I204" s="15">
        <v>152</v>
      </c>
      <c r="J204" s="15">
        <v>131</v>
      </c>
      <c r="K204" s="15">
        <v>126</v>
      </c>
      <c r="L204" s="15"/>
      <c r="M204" s="15"/>
      <c r="N204" s="15"/>
      <c r="O204" s="15">
        <f>SUM(C204:N204)</f>
        <v>1024</v>
      </c>
    </row>
    <row r="205" spans="1:15" ht="12.75">
      <c r="A205" s="17"/>
      <c r="B205" s="207" t="s">
        <v>9</v>
      </c>
      <c r="C205" s="15">
        <f aca="true" t="shared" si="100" ref="C205:H205">C203-C204</f>
        <v>21</v>
      </c>
      <c r="D205" s="15">
        <f t="shared" si="100"/>
        <v>15</v>
      </c>
      <c r="E205" s="15">
        <f t="shared" si="100"/>
        <v>34</v>
      </c>
      <c r="F205" s="15">
        <f t="shared" si="100"/>
        <v>34</v>
      </c>
      <c r="G205" s="15">
        <f t="shared" si="100"/>
        <v>31</v>
      </c>
      <c r="H205" s="15">
        <f t="shared" si="100"/>
        <v>-5</v>
      </c>
      <c r="I205" s="15">
        <f>I203-I204</f>
        <v>-30</v>
      </c>
      <c r="J205" s="15">
        <f>J203-J204</f>
        <v>12</v>
      </c>
      <c r="K205" s="15">
        <f>K203-K204</f>
        <v>12</v>
      </c>
      <c r="L205" s="15"/>
      <c r="M205" s="15"/>
      <c r="N205" s="15"/>
      <c r="O205" s="15">
        <f>O203-O204</f>
        <v>124</v>
      </c>
    </row>
    <row r="206" spans="1:15" ht="13.5" thickBot="1">
      <c r="A206" s="205"/>
      <c r="B206" s="206" t="s">
        <v>10</v>
      </c>
      <c r="C206" s="19">
        <f aca="true" t="shared" si="101" ref="C206:H206">C205/C204</f>
        <v>0.2079207920792079</v>
      </c>
      <c r="D206" s="19">
        <f t="shared" si="101"/>
        <v>0.16129032258064516</v>
      </c>
      <c r="E206" s="19">
        <f t="shared" si="101"/>
        <v>0.3300970873786408</v>
      </c>
      <c r="F206" s="19">
        <f t="shared" si="101"/>
        <v>0.3090909090909091</v>
      </c>
      <c r="G206" s="19">
        <f t="shared" si="101"/>
        <v>0.3263157894736842</v>
      </c>
      <c r="H206" s="19">
        <f t="shared" si="101"/>
        <v>-0.04424778761061947</v>
      </c>
      <c r="I206" s="19">
        <f>I205/I204</f>
        <v>-0.19736842105263158</v>
      </c>
      <c r="J206" s="19">
        <f>J205/J204</f>
        <v>0.0916030534351145</v>
      </c>
      <c r="K206" s="19">
        <f>K205/K204</f>
        <v>0.09523809523809523</v>
      </c>
      <c r="L206" s="19"/>
      <c r="M206" s="19"/>
      <c r="N206" s="19"/>
      <c r="O206" s="19">
        <f>O205/O204</f>
        <v>0.12109375</v>
      </c>
    </row>
    <row r="207" spans="1:15" ht="12.75">
      <c r="A207" s="17"/>
      <c r="B207" s="26">
        <v>2010</v>
      </c>
      <c r="C207" s="26">
        <v>177</v>
      </c>
      <c r="D207" s="26">
        <v>130</v>
      </c>
      <c r="E207" s="26">
        <v>127</v>
      </c>
      <c r="F207" s="26">
        <v>133</v>
      </c>
      <c r="G207" s="26">
        <v>130</v>
      </c>
      <c r="H207" s="26">
        <v>138</v>
      </c>
      <c r="I207" s="26">
        <v>144</v>
      </c>
      <c r="J207" s="26">
        <v>160</v>
      </c>
      <c r="K207" s="26">
        <v>182</v>
      </c>
      <c r="L207" s="26"/>
      <c r="M207" s="26"/>
      <c r="N207" s="26"/>
      <c r="O207" s="11">
        <f>SUM(C207:N207)</f>
        <v>1321</v>
      </c>
    </row>
    <row r="208" spans="1:15" ht="12.75">
      <c r="A208" s="203" t="s">
        <v>230</v>
      </c>
      <c r="B208" s="15">
        <v>2009</v>
      </c>
      <c r="C208" s="15">
        <v>198</v>
      </c>
      <c r="D208" s="15">
        <v>218</v>
      </c>
      <c r="E208" s="15">
        <v>166</v>
      </c>
      <c r="F208" s="15">
        <v>204</v>
      </c>
      <c r="G208" s="15">
        <v>170</v>
      </c>
      <c r="H208" s="15">
        <v>127</v>
      </c>
      <c r="I208" s="15">
        <v>185</v>
      </c>
      <c r="J208" s="15">
        <v>187</v>
      </c>
      <c r="K208" s="15">
        <v>125</v>
      </c>
      <c r="L208" s="15"/>
      <c r="M208" s="15"/>
      <c r="N208" s="15"/>
      <c r="O208" s="15">
        <f>SUM(C208:N208)</f>
        <v>1580</v>
      </c>
    </row>
    <row r="209" spans="1:15" ht="12.75">
      <c r="A209" s="203" t="s">
        <v>231</v>
      </c>
      <c r="B209" s="207" t="s">
        <v>9</v>
      </c>
      <c r="C209" s="15">
        <f aca="true" t="shared" si="102" ref="C209:H209">C207-C208</f>
        <v>-21</v>
      </c>
      <c r="D209" s="15">
        <f t="shared" si="102"/>
        <v>-88</v>
      </c>
      <c r="E209" s="15">
        <f t="shared" si="102"/>
        <v>-39</v>
      </c>
      <c r="F209" s="15">
        <f t="shared" si="102"/>
        <v>-71</v>
      </c>
      <c r="G209" s="15">
        <f t="shared" si="102"/>
        <v>-40</v>
      </c>
      <c r="H209" s="15">
        <f t="shared" si="102"/>
        <v>11</v>
      </c>
      <c r="I209" s="15">
        <f>I207-I208</f>
        <v>-41</v>
      </c>
      <c r="J209" s="15">
        <f>J207-J208</f>
        <v>-27</v>
      </c>
      <c r="K209" s="15">
        <f>K207-K208</f>
        <v>57</v>
      </c>
      <c r="L209" s="15"/>
      <c r="M209" s="15"/>
      <c r="N209" s="15"/>
      <c r="O209" s="15">
        <f>O207-O208</f>
        <v>-259</v>
      </c>
    </row>
    <row r="210" spans="1:15" ht="13.5" thickBot="1">
      <c r="A210" s="205"/>
      <c r="B210" s="206" t="s">
        <v>10</v>
      </c>
      <c r="C210" s="19">
        <f aca="true" t="shared" si="103" ref="C210:H210">C209/C208</f>
        <v>-0.10606060606060606</v>
      </c>
      <c r="D210" s="19">
        <f t="shared" si="103"/>
        <v>-0.4036697247706422</v>
      </c>
      <c r="E210" s="19">
        <f t="shared" si="103"/>
        <v>-0.23493975903614459</v>
      </c>
      <c r="F210" s="19">
        <f t="shared" si="103"/>
        <v>-0.3480392156862745</v>
      </c>
      <c r="G210" s="19">
        <f t="shared" si="103"/>
        <v>-0.23529411764705882</v>
      </c>
      <c r="H210" s="19">
        <f t="shared" si="103"/>
        <v>0.08661417322834646</v>
      </c>
      <c r="I210" s="19">
        <f>I209/I208</f>
        <v>-0.22162162162162163</v>
      </c>
      <c r="J210" s="19">
        <f>J209/J208</f>
        <v>-0.1443850267379679</v>
      </c>
      <c r="K210" s="19">
        <f>K209/K208</f>
        <v>0.456</v>
      </c>
      <c r="L210" s="19"/>
      <c r="M210" s="19"/>
      <c r="N210" s="19"/>
      <c r="O210" s="19">
        <f>O209/O208</f>
        <v>-0.1639240506329114</v>
      </c>
    </row>
    <row r="211" spans="1:15" ht="12.75">
      <c r="A211" s="17"/>
      <c r="B211" s="26">
        <v>2010</v>
      </c>
      <c r="C211" s="26">
        <v>22</v>
      </c>
      <c r="D211" s="26">
        <v>16</v>
      </c>
      <c r="E211" s="26">
        <v>8</v>
      </c>
      <c r="F211" s="26">
        <v>14</v>
      </c>
      <c r="G211" s="26">
        <v>12</v>
      </c>
      <c r="H211" s="26">
        <v>20</v>
      </c>
      <c r="I211" s="26">
        <v>20</v>
      </c>
      <c r="J211" s="26">
        <v>21</v>
      </c>
      <c r="K211" s="26">
        <v>8</v>
      </c>
      <c r="L211" s="26"/>
      <c r="M211" s="26"/>
      <c r="N211" s="26"/>
      <c r="O211" s="11">
        <f>SUM(C211:N211)</f>
        <v>141</v>
      </c>
    </row>
    <row r="212" spans="1:15" ht="12.75">
      <c r="A212" s="203" t="s">
        <v>232</v>
      </c>
      <c r="B212" s="15">
        <v>2009</v>
      </c>
      <c r="C212" s="15">
        <v>17</v>
      </c>
      <c r="D212" s="15">
        <v>13</v>
      </c>
      <c r="E212" s="15">
        <v>12</v>
      </c>
      <c r="F212" s="15">
        <v>25</v>
      </c>
      <c r="G212" s="15">
        <v>20</v>
      </c>
      <c r="H212" s="15">
        <v>19</v>
      </c>
      <c r="I212" s="15">
        <v>37</v>
      </c>
      <c r="J212" s="15">
        <v>25</v>
      </c>
      <c r="K212" s="15">
        <v>28</v>
      </c>
      <c r="L212" s="15"/>
      <c r="M212" s="15"/>
      <c r="N212" s="15"/>
      <c r="O212" s="15">
        <f>SUM(C212:N212)</f>
        <v>196</v>
      </c>
    </row>
    <row r="213" spans="1:15" ht="12.75">
      <c r="A213" s="203" t="s">
        <v>233</v>
      </c>
      <c r="B213" s="207" t="s">
        <v>9</v>
      </c>
      <c r="C213" s="15">
        <f aca="true" t="shared" si="104" ref="C213:H213">C211-C212</f>
        <v>5</v>
      </c>
      <c r="D213" s="15">
        <f t="shared" si="104"/>
        <v>3</v>
      </c>
      <c r="E213" s="15">
        <f t="shared" si="104"/>
        <v>-4</v>
      </c>
      <c r="F213" s="15">
        <f t="shared" si="104"/>
        <v>-11</v>
      </c>
      <c r="G213" s="15">
        <f t="shared" si="104"/>
        <v>-8</v>
      </c>
      <c r="H213" s="15">
        <f t="shared" si="104"/>
        <v>1</v>
      </c>
      <c r="I213" s="15">
        <f>I211-I212</f>
        <v>-17</v>
      </c>
      <c r="J213" s="15">
        <f>J211-J212</f>
        <v>-4</v>
      </c>
      <c r="K213" s="15">
        <f>K211-K212</f>
        <v>-20</v>
      </c>
      <c r="L213" s="15"/>
      <c r="M213" s="15"/>
      <c r="N213" s="15"/>
      <c r="O213" s="15">
        <f>O211-O212</f>
        <v>-55</v>
      </c>
    </row>
    <row r="214" spans="1:15" ht="13.5" thickBot="1">
      <c r="A214" s="205"/>
      <c r="B214" s="206" t="s">
        <v>10</v>
      </c>
      <c r="C214" s="19">
        <f aca="true" t="shared" si="105" ref="C214:H214">C213/C212</f>
        <v>0.29411764705882354</v>
      </c>
      <c r="D214" s="19">
        <f t="shared" si="105"/>
        <v>0.23076923076923078</v>
      </c>
      <c r="E214" s="19">
        <f t="shared" si="105"/>
        <v>-0.3333333333333333</v>
      </c>
      <c r="F214" s="19">
        <f t="shared" si="105"/>
        <v>-0.44</v>
      </c>
      <c r="G214" s="19">
        <f t="shared" si="105"/>
        <v>-0.4</v>
      </c>
      <c r="H214" s="19">
        <f t="shared" si="105"/>
        <v>0.05263157894736842</v>
      </c>
      <c r="I214" s="19">
        <f>I213/I212</f>
        <v>-0.4594594594594595</v>
      </c>
      <c r="J214" s="19">
        <f>J213/J212</f>
        <v>-0.16</v>
      </c>
      <c r="K214" s="19">
        <f>K213/K212</f>
        <v>-0.7142857142857143</v>
      </c>
      <c r="L214" s="19"/>
      <c r="M214" s="19"/>
      <c r="N214" s="19"/>
      <c r="O214" s="19">
        <f>O213/O212</f>
        <v>-0.28061224489795916</v>
      </c>
    </row>
    <row r="217" ht="13.5" thickBot="1">
      <c r="A217" s="210" t="s">
        <v>142</v>
      </c>
    </row>
    <row r="218" spans="1:15" ht="13.5" thickBot="1">
      <c r="A218" s="2" t="s">
        <v>16</v>
      </c>
      <c r="B218" s="202" t="s">
        <v>3</v>
      </c>
      <c r="C218" s="202" t="s">
        <v>209</v>
      </c>
      <c r="D218" s="202" t="s">
        <v>210</v>
      </c>
      <c r="E218" s="202" t="s">
        <v>211</v>
      </c>
      <c r="F218" s="202" t="s">
        <v>212</v>
      </c>
      <c r="G218" s="202" t="s">
        <v>213</v>
      </c>
      <c r="H218" s="202" t="s">
        <v>214</v>
      </c>
      <c r="I218" s="202" t="s">
        <v>215</v>
      </c>
      <c r="J218" s="202" t="s">
        <v>216</v>
      </c>
      <c r="K218" s="202" t="s">
        <v>217</v>
      </c>
      <c r="L218" s="202" t="s">
        <v>218</v>
      </c>
      <c r="M218" s="202" t="s">
        <v>219</v>
      </c>
      <c r="N218" s="202" t="s">
        <v>220</v>
      </c>
      <c r="O218" s="202" t="s">
        <v>1</v>
      </c>
    </row>
    <row r="219" spans="1:15" ht="12.75">
      <c r="A219" s="12"/>
      <c r="B219" s="11">
        <v>2010</v>
      </c>
      <c r="C219" s="11">
        <f aca="true" t="shared" si="106" ref="C219:K220">SUM(C223+C227+C231+C235+C239+C243+C247)</f>
        <v>349</v>
      </c>
      <c r="D219" s="11">
        <f t="shared" si="106"/>
        <v>288</v>
      </c>
      <c r="E219" s="11">
        <f t="shared" si="106"/>
        <v>310</v>
      </c>
      <c r="F219" s="11">
        <f t="shared" si="106"/>
        <v>318</v>
      </c>
      <c r="G219" s="11">
        <f t="shared" si="106"/>
        <v>310</v>
      </c>
      <c r="H219" s="11">
        <f t="shared" si="106"/>
        <v>327</v>
      </c>
      <c r="I219" s="11">
        <f t="shared" si="106"/>
        <v>357</v>
      </c>
      <c r="J219" s="11">
        <f t="shared" si="106"/>
        <v>341</v>
      </c>
      <c r="K219" s="11">
        <f t="shared" si="106"/>
        <v>303</v>
      </c>
      <c r="L219" s="11"/>
      <c r="M219" s="11"/>
      <c r="N219" s="11"/>
      <c r="O219" s="11">
        <f>SUM(O223+O227+O231+O235+O239+O243+O247)</f>
        <v>2903</v>
      </c>
    </row>
    <row r="220" spans="1:15" ht="12.75">
      <c r="A220" s="203" t="s">
        <v>1</v>
      </c>
      <c r="B220" s="15">
        <v>2009</v>
      </c>
      <c r="C220" s="15">
        <f t="shared" si="106"/>
        <v>446</v>
      </c>
      <c r="D220" s="15">
        <f t="shared" si="106"/>
        <v>368</v>
      </c>
      <c r="E220" s="15">
        <f t="shared" si="106"/>
        <v>328</v>
      </c>
      <c r="F220" s="15">
        <f t="shared" si="106"/>
        <v>348</v>
      </c>
      <c r="G220" s="15">
        <f t="shared" si="106"/>
        <v>411</v>
      </c>
      <c r="H220" s="15">
        <f t="shared" si="106"/>
        <v>333</v>
      </c>
      <c r="I220" s="15">
        <f t="shared" si="106"/>
        <v>345</v>
      </c>
      <c r="J220" s="15">
        <f t="shared" si="106"/>
        <v>325</v>
      </c>
      <c r="K220" s="15">
        <f t="shared" si="106"/>
        <v>294</v>
      </c>
      <c r="L220" s="15"/>
      <c r="M220" s="15"/>
      <c r="N220" s="15"/>
      <c r="O220" s="15">
        <f>SUM(C220:N220)</f>
        <v>3198</v>
      </c>
    </row>
    <row r="221" spans="1:15" ht="12.75">
      <c r="A221" s="203" t="s">
        <v>221</v>
      </c>
      <c r="B221" s="204" t="s">
        <v>9</v>
      </c>
      <c r="C221" s="15">
        <f aca="true" t="shared" si="107" ref="C221:H221">C219-C220</f>
        <v>-97</v>
      </c>
      <c r="D221" s="15">
        <f t="shared" si="107"/>
        <v>-80</v>
      </c>
      <c r="E221" s="15">
        <f t="shared" si="107"/>
        <v>-18</v>
      </c>
      <c r="F221" s="15">
        <f t="shared" si="107"/>
        <v>-30</v>
      </c>
      <c r="G221" s="15">
        <f t="shared" si="107"/>
        <v>-101</v>
      </c>
      <c r="H221" s="15">
        <f t="shared" si="107"/>
        <v>-6</v>
      </c>
      <c r="I221" s="15">
        <f>I219-I220</f>
        <v>12</v>
      </c>
      <c r="J221" s="15">
        <f>J219-J220</f>
        <v>16</v>
      </c>
      <c r="K221" s="15">
        <f>K219-K220</f>
        <v>9</v>
      </c>
      <c r="L221" s="15"/>
      <c r="M221" s="15"/>
      <c r="N221" s="15"/>
      <c r="O221" s="15">
        <f>O219-O220</f>
        <v>-295</v>
      </c>
    </row>
    <row r="222" spans="1:15" ht="13.5" thickBot="1">
      <c r="A222" s="205"/>
      <c r="B222" s="206" t="s">
        <v>10</v>
      </c>
      <c r="C222" s="19">
        <f aca="true" t="shared" si="108" ref="C222:H222">C221/C220</f>
        <v>-0.21748878923766815</v>
      </c>
      <c r="D222" s="19">
        <f t="shared" si="108"/>
        <v>-0.21739130434782608</v>
      </c>
      <c r="E222" s="19">
        <f t="shared" si="108"/>
        <v>-0.054878048780487805</v>
      </c>
      <c r="F222" s="19">
        <f t="shared" si="108"/>
        <v>-0.08620689655172414</v>
      </c>
      <c r="G222" s="19">
        <f t="shared" si="108"/>
        <v>-0.24574209245742093</v>
      </c>
      <c r="H222" s="19">
        <f t="shared" si="108"/>
        <v>-0.018018018018018018</v>
      </c>
      <c r="I222" s="19">
        <f>I221/I220</f>
        <v>0.034782608695652174</v>
      </c>
      <c r="J222" s="19">
        <f>J221/J220</f>
        <v>0.04923076923076923</v>
      </c>
      <c r="K222" s="19">
        <f>K221/K220</f>
        <v>0.030612244897959183</v>
      </c>
      <c r="L222" s="19"/>
      <c r="M222" s="19"/>
      <c r="N222" s="19"/>
      <c r="O222" s="19">
        <f>O221/O220</f>
        <v>-0.09224515322076297</v>
      </c>
    </row>
    <row r="223" spans="1:15" ht="12.75">
      <c r="A223" s="17"/>
      <c r="B223" s="11">
        <v>2010</v>
      </c>
      <c r="C223" s="11">
        <v>6</v>
      </c>
      <c r="D223" s="11">
        <v>6</v>
      </c>
      <c r="E223" s="11">
        <v>7</v>
      </c>
      <c r="F223" s="11">
        <v>2</v>
      </c>
      <c r="G223" s="11">
        <v>7</v>
      </c>
      <c r="H223" s="11">
        <v>3</v>
      </c>
      <c r="I223" s="11">
        <v>5</v>
      </c>
      <c r="J223" s="11">
        <v>8</v>
      </c>
      <c r="K223" s="11">
        <v>5</v>
      </c>
      <c r="L223" s="11"/>
      <c r="M223" s="11"/>
      <c r="N223" s="11"/>
      <c r="O223" s="11">
        <f>SUM(C223:N223)</f>
        <v>49</v>
      </c>
    </row>
    <row r="224" spans="1:15" ht="12.75">
      <c r="A224" s="203" t="s">
        <v>222</v>
      </c>
      <c r="B224" s="15">
        <v>2009</v>
      </c>
      <c r="C224" s="15">
        <v>5</v>
      </c>
      <c r="D224" s="15">
        <v>6</v>
      </c>
      <c r="E224" s="15">
        <v>4</v>
      </c>
      <c r="F224" s="15">
        <v>4</v>
      </c>
      <c r="G224" s="15">
        <v>6</v>
      </c>
      <c r="H224" s="15">
        <v>9</v>
      </c>
      <c r="I224" s="15">
        <v>3</v>
      </c>
      <c r="J224" s="15">
        <v>2</v>
      </c>
      <c r="K224" s="15">
        <v>3</v>
      </c>
      <c r="L224" s="15"/>
      <c r="M224" s="15"/>
      <c r="N224" s="15"/>
      <c r="O224" s="15">
        <f>SUM(C224:N224)</f>
        <v>42</v>
      </c>
    </row>
    <row r="225" spans="1:15" ht="12.75">
      <c r="A225" s="203" t="s">
        <v>223</v>
      </c>
      <c r="B225" s="207" t="s">
        <v>9</v>
      </c>
      <c r="C225" s="15">
        <f aca="true" t="shared" si="109" ref="C225:H225">C223-C224</f>
        <v>1</v>
      </c>
      <c r="D225" s="15">
        <f t="shared" si="109"/>
        <v>0</v>
      </c>
      <c r="E225" s="15">
        <f t="shared" si="109"/>
        <v>3</v>
      </c>
      <c r="F225" s="15">
        <f t="shared" si="109"/>
        <v>-2</v>
      </c>
      <c r="G225" s="15">
        <f t="shared" si="109"/>
        <v>1</v>
      </c>
      <c r="H225" s="15">
        <f t="shared" si="109"/>
        <v>-6</v>
      </c>
      <c r="I225" s="15">
        <f>I223-I224</f>
        <v>2</v>
      </c>
      <c r="J225" s="15">
        <f>J223-J224</f>
        <v>6</v>
      </c>
      <c r="K225" s="15">
        <f>K223-K224</f>
        <v>2</v>
      </c>
      <c r="L225" s="15"/>
      <c r="M225" s="15"/>
      <c r="N225" s="15"/>
      <c r="O225" s="15">
        <f>O223-O224</f>
        <v>7</v>
      </c>
    </row>
    <row r="226" spans="1:15" ht="13.5" thickBot="1">
      <c r="A226" s="205"/>
      <c r="B226" s="206" t="s">
        <v>10</v>
      </c>
      <c r="C226" s="19">
        <f aca="true" t="shared" si="110" ref="C226:H226">C225/C224</f>
        <v>0.2</v>
      </c>
      <c r="D226" s="19">
        <f t="shared" si="110"/>
        <v>0</v>
      </c>
      <c r="E226" s="19">
        <f t="shared" si="110"/>
        <v>0.75</v>
      </c>
      <c r="F226" s="19">
        <f t="shared" si="110"/>
        <v>-0.5</v>
      </c>
      <c r="G226" s="19">
        <f t="shared" si="110"/>
        <v>0.16666666666666666</v>
      </c>
      <c r="H226" s="19">
        <f t="shared" si="110"/>
        <v>-0.6666666666666666</v>
      </c>
      <c r="I226" s="19">
        <f>I225/I224</f>
        <v>0.6666666666666666</v>
      </c>
      <c r="J226" s="19">
        <f>J225/J224</f>
        <v>3</v>
      </c>
      <c r="K226" s="19">
        <f>K225/K224</f>
        <v>0.6666666666666666</v>
      </c>
      <c r="L226" s="19"/>
      <c r="M226" s="19"/>
      <c r="N226" s="19"/>
      <c r="O226" s="19">
        <f>O225/O224</f>
        <v>0.16666666666666666</v>
      </c>
    </row>
    <row r="227" spans="1:15" ht="12.75">
      <c r="A227" s="17"/>
      <c r="B227" s="26">
        <v>2010</v>
      </c>
      <c r="C227" s="26">
        <v>1</v>
      </c>
      <c r="D227" s="26">
        <v>0</v>
      </c>
      <c r="E227" s="26">
        <v>0</v>
      </c>
      <c r="F227" s="26">
        <v>1</v>
      </c>
      <c r="G227" s="26">
        <v>0</v>
      </c>
      <c r="H227" s="26">
        <v>0</v>
      </c>
      <c r="I227" s="26">
        <v>0</v>
      </c>
      <c r="J227" s="26">
        <v>2</v>
      </c>
      <c r="K227" s="26">
        <v>0</v>
      </c>
      <c r="L227" s="26"/>
      <c r="M227" s="26"/>
      <c r="N227" s="26"/>
      <c r="O227" s="11">
        <f>SUM(C227:N227)</f>
        <v>4</v>
      </c>
    </row>
    <row r="228" spans="1:15" ht="12.75">
      <c r="A228" s="208" t="s">
        <v>224</v>
      </c>
      <c r="B228" s="15">
        <v>2009</v>
      </c>
      <c r="C228" s="15">
        <v>0</v>
      </c>
      <c r="D228" s="15">
        <v>0</v>
      </c>
      <c r="E228" s="15">
        <v>0</v>
      </c>
      <c r="F228" s="15">
        <v>0</v>
      </c>
      <c r="G228" s="15">
        <v>1</v>
      </c>
      <c r="H228" s="15">
        <v>0</v>
      </c>
      <c r="I228" s="15">
        <v>0</v>
      </c>
      <c r="J228" s="15">
        <v>0</v>
      </c>
      <c r="K228" s="15">
        <v>0</v>
      </c>
      <c r="L228" s="15"/>
      <c r="M228" s="15"/>
      <c r="N228" s="15"/>
      <c r="O228" s="15">
        <f>SUM(C228:N228)</f>
        <v>1</v>
      </c>
    </row>
    <row r="229" spans="1:15" ht="12.75">
      <c r="A229" s="203" t="s">
        <v>225</v>
      </c>
      <c r="B229" s="207" t="s">
        <v>9</v>
      </c>
      <c r="C229" s="15">
        <f aca="true" t="shared" si="111" ref="C229:H229">C227-C228</f>
        <v>1</v>
      </c>
      <c r="D229" s="15">
        <f t="shared" si="111"/>
        <v>0</v>
      </c>
      <c r="E229" s="15">
        <f t="shared" si="111"/>
        <v>0</v>
      </c>
      <c r="F229" s="15">
        <f t="shared" si="111"/>
        <v>1</v>
      </c>
      <c r="G229" s="15">
        <f t="shared" si="111"/>
        <v>-1</v>
      </c>
      <c r="H229" s="15">
        <f t="shared" si="111"/>
        <v>0</v>
      </c>
      <c r="I229" s="15">
        <f>I227-I228</f>
        <v>0</v>
      </c>
      <c r="J229" s="15">
        <f>J227-J228</f>
        <v>2</v>
      </c>
      <c r="K229" s="15">
        <f>K227-K228</f>
        <v>0</v>
      </c>
      <c r="L229" s="15"/>
      <c r="M229" s="15"/>
      <c r="N229" s="15"/>
      <c r="O229" s="15">
        <f>O227-O228</f>
        <v>3</v>
      </c>
    </row>
    <row r="230" spans="1:15" ht="13.5" thickBot="1">
      <c r="A230" s="205"/>
      <c r="B230" s="206" t="s">
        <v>10</v>
      </c>
      <c r="C230" s="19">
        <v>0</v>
      </c>
      <c r="D230" s="19">
        <v>0</v>
      </c>
      <c r="E230" s="19">
        <v>0</v>
      </c>
      <c r="F230" s="19">
        <v>0</v>
      </c>
      <c r="G230" s="19">
        <f>G229/G228</f>
        <v>-1</v>
      </c>
      <c r="H230" s="19">
        <v>0</v>
      </c>
      <c r="I230" s="19">
        <v>0</v>
      </c>
      <c r="J230" s="19">
        <v>0</v>
      </c>
      <c r="K230" s="19">
        <v>0</v>
      </c>
      <c r="L230" s="19"/>
      <c r="M230" s="19"/>
      <c r="N230" s="19"/>
      <c r="O230" s="19">
        <f>O229/O228</f>
        <v>3</v>
      </c>
    </row>
    <row r="231" spans="1:15" ht="12.75">
      <c r="A231" s="17"/>
      <c r="B231" s="26">
        <v>2010</v>
      </c>
      <c r="C231" s="26">
        <v>50</v>
      </c>
      <c r="D231" s="26">
        <v>29</v>
      </c>
      <c r="E231" s="26">
        <v>43</v>
      </c>
      <c r="F231" s="26">
        <v>43</v>
      </c>
      <c r="G231" s="26">
        <v>51</v>
      </c>
      <c r="H231" s="26">
        <v>38</v>
      </c>
      <c r="I231" s="26">
        <v>47</v>
      </c>
      <c r="J231" s="26">
        <v>41</v>
      </c>
      <c r="K231" s="26">
        <v>48</v>
      </c>
      <c r="L231" s="26"/>
      <c r="M231" s="26"/>
      <c r="N231" s="26"/>
      <c r="O231" s="11">
        <f>SUM(C231:N231)</f>
        <v>390</v>
      </c>
    </row>
    <row r="232" spans="1:15" ht="12.75">
      <c r="A232" s="203" t="s">
        <v>226</v>
      </c>
      <c r="B232" s="15">
        <v>2009</v>
      </c>
      <c r="C232" s="15">
        <v>56</v>
      </c>
      <c r="D232" s="15">
        <v>42</v>
      </c>
      <c r="E232" s="15">
        <v>46</v>
      </c>
      <c r="F232" s="15">
        <v>24</v>
      </c>
      <c r="G232" s="15">
        <v>47</v>
      </c>
      <c r="H232" s="15">
        <v>41</v>
      </c>
      <c r="I232" s="15">
        <v>41</v>
      </c>
      <c r="J232" s="15">
        <v>47</v>
      </c>
      <c r="K232" s="15">
        <v>39</v>
      </c>
      <c r="L232" s="15"/>
      <c r="M232" s="15"/>
      <c r="N232" s="15"/>
      <c r="O232" s="15">
        <f>SUM(C232:N232)</f>
        <v>383</v>
      </c>
    </row>
    <row r="233" spans="1:15" ht="12.75">
      <c r="A233" s="17"/>
      <c r="B233" s="207" t="s">
        <v>9</v>
      </c>
      <c r="C233" s="15">
        <f aca="true" t="shared" si="112" ref="C233:H233">C231-C232</f>
        <v>-6</v>
      </c>
      <c r="D233" s="15">
        <f t="shared" si="112"/>
        <v>-13</v>
      </c>
      <c r="E233" s="15">
        <f t="shared" si="112"/>
        <v>-3</v>
      </c>
      <c r="F233" s="15">
        <f t="shared" si="112"/>
        <v>19</v>
      </c>
      <c r="G233" s="15">
        <f t="shared" si="112"/>
        <v>4</v>
      </c>
      <c r="H233" s="15">
        <f t="shared" si="112"/>
        <v>-3</v>
      </c>
      <c r="I233" s="15">
        <f>I231-I232</f>
        <v>6</v>
      </c>
      <c r="J233" s="15">
        <f>J231-J232</f>
        <v>-6</v>
      </c>
      <c r="K233" s="15">
        <f>K231-K232</f>
        <v>9</v>
      </c>
      <c r="L233" s="15"/>
      <c r="M233" s="15"/>
      <c r="N233" s="15"/>
      <c r="O233" s="15">
        <f>O231-O232</f>
        <v>7</v>
      </c>
    </row>
    <row r="234" spans="1:15" ht="13.5" thickBot="1">
      <c r="A234" s="205"/>
      <c r="B234" s="206" t="s">
        <v>10</v>
      </c>
      <c r="C234" s="19">
        <f aca="true" t="shared" si="113" ref="C234:H234">C233/C232</f>
        <v>-0.10714285714285714</v>
      </c>
      <c r="D234" s="19">
        <f t="shared" si="113"/>
        <v>-0.30952380952380953</v>
      </c>
      <c r="E234" s="19">
        <f t="shared" si="113"/>
        <v>-0.06521739130434782</v>
      </c>
      <c r="F234" s="19">
        <f t="shared" si="113"/>
        <v>0.7916666666666666</v>
      </c>
      <c r="G234" s="19">
        <f t="shared" si="113"/>
        <v>0.0851063829787234</v>
      </c>
      <c r="H234" s="19">
        <f t="shared" si="113"/>
        <v>-0.07317073170731707</v>
      </c>
      <c r="I234" s="19">
        <f>I233/I232</f>
        <v>0.14634146341463414</v>
      </c>
      <c r="J234" s="19">
        <f>J233/J232</f>
        <v>-0.1276595744680851</v>
      </c>
      <c r="K234" s="19">
        <f>K233/K232</f>
        <v>0.23076923076923078</v>
      </c>
      <c r="L234" s="19"/>
      <c r="M234" s="19"/>
      <c r="N234" s="19"/>
      <c r="O234" s="19">
        <f>O233/O232</f>
        <v>0.018276762402088774</v>
      </c>
    </row>
    <row r="235" spans="1:15" ht="12.75">
      <c r="A235" s="17"/>
      <c r="B235" s="26">
        <v>2010</v>
      </c>
      <c r="C235" s="26">
        <v>27</v>
      </c>
      <c r="D235" s="26">
        <v>16</v>
      </c>
      <c r="E235" s="26">
        <v>15</v>
      </c>
      <c r="F235" s="26">
        <v>19</v>
      </c>
      <c r="G235" s="26">
        <v>13</v>
      </c>
      <c r="H235" s="26">
        <v>19</v>
      </c>
      <c r="I235" s="26">
        <v>22</v>
      </c>
      <c r="J235" s="26">
        <v>15</v>
      </c>
      <c r="K235" s="26">
        <v>21</v>
      </c>
      <c r="L235" s="26"/>
      <c r="M235" s="26"/>
      <c r="N235" s="26"/>
      <c r="O235" s="11">
        <f>SUM(C235:N235)</f>
        <v>167</v>
      </c>
    </row>
    <row r="236" spans="1:15" ht="12.75">
      <c r="A236" s="203" t="s">
        <v>227</v>
      </c>
      <c r="B236" s="15">
        <v>2009</v>
      </c>
      <c r="C236" s="15">
        <v>31</v>
      </c>
      <c r="D236" s="15">
        <v>22</v>
      </c>
      <c r="E236" s="15">
        <v>12</v>
      </c>
      <c r="F236" s="15">
        <v>23</v>
      </c>
      <c r="G236" s="15">
        <v>22</v>
      </c>
      <c r="H236" s="15">
        <v>26</v>
      </c>
      <c r="I236" s="15">
        <v>19</v>
      </c>
      <c r="J236" s="15">
        <v>30</v>
      </c>
      <c r="K236" s="15">
        <v>20</v>
      </c>
      <c r="L236" s="15"/>
      <c r="M236" s="15"/>
      <c r="N236" s="15"/>
      <c r="O236" s="15">
        <f>SUM(C236:N236)</f>
        <v>205</v>
      </c>
    </row>
    <row r="237" spans="1:15" ht="12.75">
      <c r="A237" s="203" t="s">
        <v>228</v>
      </c>
      <c r="B237" s="207" t="s">
        <v>9</v>
      </c>
      <c r="C237" s="15">
        <f aca="true" t="shared" si="114" ref="C237:H237">C235-C236</f>
        <v>-4</v>
      </c>
      <c r="D237" s="15">
        <f t="shared" si="114"/>
        <v>-6</v>
      </c>
      <c r="E237" s="15">
        <f t="shared" si="114"/>
        <v>3</v>
      </c>
      <c r="F237" s="15">
        <f t="shared" si="114"/>
        <v>-4</v>
      </c>
      <c r="G237" s="15">
        <f t="shared" si="114"/>
        <v>-9</v>
      </c>
      <c r="H237" s="15">
        <f t="shared" si="114"/>
        <v>-7</v>
      </c>
      <c r="I237" s="15">
        <f>I235-I236</f>
        <v>3</v>
      </c>
      <c r="J237" s="15">
        <f>J235-J236</f>
        <v>-15</v>
      </c>
      <c r="K237" s="15">
        <f>K235-K236</f>
        <v>1</v>
      </c>
      <c r="L237" s="15"/>
      <c r="M237" s="15"/>
      <c r="N237" s="15"/>
      <c r="O237" s="15">
        <f>O235-O236</f>
        <v>-38</v>
      </c>
    </row>
    <row r="238" spans="1:15" ht="13.5" thickBot="1">
      <c r="A238" s="205" t="s">
        <v>16</v>
      </c>
      <c r="B238" s="206" t="s">
        <v>10</v>
      </c>
      <c r="C238" s="19">
        <f aca="true" t="shared" si="115" ref="C238:H238">C237/C236</f>
        <v>-0.12903225806451613</v>
      </c>
      <c r="D238" s="19">
        <f t="shared" si="115"/>
        <v>-0.2727272727272727</v>
      </c>
      <c r="E238" s="19">
        <f t="shared" si="115"/>
        <v>0.25</v>
      </c>
      <c r="F238" s="19">
        <f t="shared" si="115"/>
        <v>-0.17391304347826086</v>
      </c>
      <c r="G238" s="19">
        <f t="shared" si="115"/>
        <v>-0.4090909090909091</v>
      </c>
      <c r="H238" s="19">
        <f t="shared" si="115"/>
        <v>-0.2692307692307692</v>
      </c>
      <c r="I238" s="19">
        <f>I237/I236</f>
        <v>0.15789473684210525</v>
      </c>
      <c r="J238" s="19">
        <f>J237/J236</f>
        <v>-0.5</v>
      </c>
      <c r="K238" s="19">
        <f>K237/K236</f>
        <v>0.05</v>
      </c>
      <c r="L238" s="19"/>
      <c r="M238" s="19"/>
      <c r="N238" s="19"/>
      <c r="O238" s="19">
        <f>O237/O236</f>
        <v>-0.18536585365853658</v>
      </c>
    </row>
    <row r="239" spans="1:15" ht="12.75">
      <c r="A239" s="17"/>
      <c r="B239" s="26">
        <v>2010</v>
      </c>
      <c r="C239" s="26">
        <v>131</v>
      </c>
      <c r="D239" s="26">
        <v>137</v>
      </c>
      <c r="E239" s="26">
        <v>122</v>
      </c>
      <c r="F239" s="26">
        <v>138</v>
      </c>
      <c r="G239" s="26">
        <v>108</v>
      </c>
      <c r="H239" s="26">
        <v>114</v>
      </c>
      <c r="I239" s="26">
        <v>114</v>
      </c>
      <c r="J239" s="26">
        <v>113</v>
      </c>
      <c r="K239" s="26">
        <v>126</v>
      </c>
      <c r="L239" s="26"/>
      <c r="M239" s="26"/>
      <c r="N239" s="26"/>
      <c r="O239" s="11">
        <f>SUM(C239:N239)</f>
        <v>1103</v>
      </c>
    </row>
    <row r="240" spans="1:15" ht="12.75">
      <c r="A240" s="203" t="s">
        <v>229</v>
      </c>
      <c r="B240" s="15">
        <v>2009</v>
      </c>
      <c r="C240" s="15">
        <v>124</v>
      </c>
      <c r="D240" s="15">
        <v>118</v>
      </c>
      <c r="E240" s="15">
        <v>112</v>
      </c>
      <c r="F240" s="15">
        <v>141</v>
      </c>
      <c r="G240" s="15">
        <v>137</v>
      </c>
      <c r="H240" s="15">
        <v>103</v>
      </c>
      <c r="I240" s="15">
        <v>119</v>
      </c>
      <c r="J240" s="15">
        <v>116</v>
      </c>
      <c r="K240" s="15">
        <v>100</v>
      </c>
      <c r="L240" s="15"/>
      <c r="M240" s="15"/>
      <c r="N240" s="15"/>
      <c r="O240" s="15">
        <f>SUM(C240:N240)</f>
        <v>1070</v>
      </c>
    </row>
    <row r="241" spans="1:15" ht="12.75">
      <c r="A241" s="17"/>
      <c r="B241" s="207" t="s">
        <v>9</v>
      </c>
      <c r="C241" s="15">
        <f aca="true" t="shared" si="116" ref="C241:H241">C239-C240</f>
        <v>7</v>
      </c>
      <c r="D241" s="15">
        <f t="shared" si="116"/>
        <v>19</v>
      </c>
      <c r="E241" s="15">
        <f t="shared" si="116"/>
        <v>10</v>
      </c>
      <c r="F241" s="15">
        <f t="shared" si="116"/>
        <v>-3</v>
      </c>
      <c r="G241" s="15">
        <f t="shared" si="116"/>
        <v>-29</v>
      </c>
      <c r="H241" s="15">
        <f t="shared" si="116"/>
        <v>11</v>
      </c>
      <c r="I241" s="15">
        <f>I239-I240</f>
        <v>-5</v>
      </c>
      <c r="J241" s="15">
        <f>J239-J240</f>
        <v>-3</v>
      </c>
      <c r="K241" s="15">
        <f>K239-K240</f>
        <v>26</v>
      </c>
      <c r="L241" s="15"/>
      <c r="M241" s="15"/>
      <c r="N241" s="15"/>
      <c r="O241" s="15">
        <f>O239-O240</f>
        <v>33</v>
      </c>
    </row>
    <row r="242" spans="1:15" ht="13.5" thickBot="1">
      <c r="A242" s="205"/>
      <c r="B242" s="206" t="s">
        <v>10</v>
      </c>
      <c r="C242" s="19">
        <f aca="true" t="shared" si="117" ref="C242:H242">C241/C240</f>
        <v>0.056451612903225805</v>
      </c>
      <c r="D242" s="19">
        <f t="shared" si="117"/>
        <v>0.16101694915254236</v>
      </c>
      <c r="E242" s="19">
        <f t="shared" si="117"/>
        <v>0.08928571428571429</v>
      </c>
      <c r="F242" s="19">
        <f t="shared" si="117"/>
        <v>-0.02127659574468085</v>
      </c>
      <c r="G242" s="19">
        <f t="shared" si="117"/>
        <v>-0.2116788321167883</v>
      </c>
      <c r="H242" s="19">
        <f t="shared" si="117"/>
        <v>0.10679611650485436</v>
      </c>
      <c r="I242" s="19">
        <f>I241/I240</f>
        <v>-0.04201680672268908</v>
      </c>
      <c r="J242" s="19">
        <f>J241/J240</f>
        <v>-0.02586206896551724</v>
      </c>
      <c r="K242" s="19">
        <f>K241/K240</f>
        <v>0.26</v>
      </c>
      <c r="L242" s="19"/>
      <c r="M242" s="19"/>
      <c r="N242" s="19"/>
      <c r="O242" s="19">
        <f>O241/O240</f>
        <v>0.0308411214953271</v>
      </c>
    </row>
    <row r="243" spans="1:15" ht="12.75">
      <c r="A243" s="17"/>
      <c r="B243" s="26">
        <v>2010</v>
      </c>
      <c r="C243" s="26">
        <v>99</v>
      </c>
      <c r="D243" s="26">
        <v>72</v>
      </c>
      <c r="E243" s="26">
        <v>89</v>
      </c>
      <c r="F243" s="26">
        <v>85</v>
      </c>
      <c r="G243" s="26">
        <v>86</v>
      </c>
      <c r="H243" s="26">
        <v>105</v>
      </c>
      <c r="I243" s="26">
        <v>102</v>
      </c>
      <c r="J243" s="26">
        <v>116</v>
      </c>
      <c r="K243" s="26">
        <v>75</v>
      </c>
      <c r="L243" s="26"/>
      <c r="M243" s="26"/>
      <c r="N243" s="26"/>
      <c r="O243" s="11">
        <f>SUM(C243:N243)</f>
        <v>829</v>
      </c>
    </row>
    <row r="244" spans="1:15" ht="12.75">
      <c r="A244" s="203" t="s">
        <v>230</v>
      </c>
      <c r="B244" s="15">
        <v>2009</v>
      </c>
      <c r="C244" s="15">
        <v>150</v>
      </c>
      <c r="D244" s="15">
        <v>131</v>
      </c>
      <c r="E244" s="15">
        <v>110</v>
      </c>
      <c r="F244" s="15">
        <v>101</v>
      </c>
      <c r="G244" s="15">
        <v>149</v>
      </c>
      <c r="H244" s="15">
        <v>109</v>
      </c>
      <c r="I244" s="15">
        <v>104</v>
      </c>
      <c r="J244" s="15">
        <v>83</v>
      </c>
      <c r="K244" s="15">
        <v>71</v>
      </c>
      <c r="L244" s="15"/>
      <c r="M244" s="15"/>
      <c r="N244" s="15"/>
      <c r="O244" s="15">
        <f>SUM(C244:N244)</f>
        <v>1008</v>
      </c>
    </row>
    <row r="245" spans="1:15" ht="12.75">
      <c r="A245" s="203" t="s">
        <v>231</v>
      </c>
      <c r="B245" s="207" t="s">
        <v>9</v>
      </c>
      <c r="C245" s="15">
        <f aca="true" t="shared" si="118" ref="C245:H245">C243-C244</f>
        <v>-51</v>
      </c>
      <c r="D245" s="15">
        <f t="shared" si="118"/>
        <v>-59</v>
      </c>
      <c r="E245" s="15">
        <f t="shared" si="118"/>
        <v>-21</v>
      </c>
      <c r="F245" s="15">
        <f t="shared" si="118"/>
        <v>-16</v>
      </c>
      <c r="G245" s="15">
        <f t="shared" si="118"/>
        <v>-63</v>
      </c>
      <c r="H245" s="15">
        <f t="shared" si="118"/>
        <v>-4</v>
      </c>
      <c r="I245" s="15">
        <f>I243-I244</f>
        <v>-2</v>
      </c>
      <c r="J245" s="15">
        <f>J243-J244</f>
        <v>33</v>
      </c>
      <c r="K245" s="15">
        <f>K243-K244</f>
        <v>4</v>
      </c>
      <c r="L245" s="15"/>
      <c r="M245" s="15"/>
      <c r="N245" s="15"/>
      <c r="O245" s="15">
        <f>O243-O244</f>
        <v>-179</v>
      </c>
    </row>
    <row r="246" spans="1:15" ht="13.5" thickBot="1">
      <c r="A246" s="205"/>
      <c r="B246" s="206" t="s">
        <v>10</v>
      </c>
      <c r="C246" s="19">
        <f aca="true" t="shared" si="119" ref="C246:H246">C245/C244</f>
        <v>-0.34</v>
      </c>
      <c r="D246" s="19">
        <f t="shared" si="119"/>
        <v>-0.45038167938931295</v>
      </c>
      <c r="E246" s="19">
        <f t="shared" si="119"/>
        <v>-0.19090909090909092</v>
      </c>
      <c r="F246" s="19">
        <f t="shared" si="119"/>
        <v>-0.15841584158415842</v>
      </c>
      <c r="G246" s="19">
        <f t="shared" si="119"/>
        <v>-0.4228187919463087</v>
      </c>
      <c r="H246" s="19">
        <f t="shared" si="119"/>
        <v>-0.03669724770642202</v>
      </c>
      <c r="I246" s="19">
        <f>I245/I244</f>
        <v>-0.019230769230769232</v>
      </c>
      <c r="J246" s="19">
        <f>J245/J244</f>
        <v>0.39759036144578314</v>
      </c>
      <c r="K246" s="19">
        <f>K245/K244</f>
        <v>0.056338028169014086</v>
      </c>
      <c r="L246" s="19"/>
      <c r="M246" s="19"/>
      <c r="N246" s="19"/>
      <c r="O246" s="19">
        <f>O245/O244</f>
        <v>-0.1775793650793651</v>
      </c>
    </row>
    <row r="247" spans="1:15" ht="12.75">
      <c r="A247" s="17"/>
      <c r="B247" s="26">
        <v>2010</v>
      </c>
      <c r="C247" s="26">
        <v>35</v>
      </c>
      <c r="D247" s="26">
        <v>28</v>
      </c>
      <c r="E247" s="26">
        <v>34</v>
      </c>
      <c r="F247" s="26">
        <v>30</v>
      </c>
      <c r="G247" s="26">
        <v>45</v>
      </c>
      <c r="H247" s="26">
        <v>48</v>
      </c>
      <c r="I247" s="26">
        <v>67</v>
      </c>
      <c r="J247" s="26">
        <v>46</v>
      </c>
      <c r="K247" s="26">
        <v>28</v>
      </c>
      <c r="L247" s="26"/>
      <c r="M247" s="26"/>
      <c r="N247" s="26"/>
      <c r="O247" s="11">
        <f>SUM(C247:N247)</f>
        <v>361</v>
      </c>
    </row>
    <row r="248" spans="1:15" ht="12.75">
      <c r="A248" s="203" t="s">
        <v>232</v>
      </c>
      <c r="B248" s="15">
        <v>2009</v>
      </c>
      <c r="C248" s="15">
        <v>80</v>
      </c>
      <c r="D248" s="15">
        <v>49</v>
      </c>
      <c r="E248" s="15">
        <v>44</v>
      </c>
      <c r="F248" s="15">
        <v>55</v>
      </c>
      <c r="G248" s="15">
        <v>49</v>
      </c>
      <c r="H248" s="15">
        <v>45</v>
      </c>
      <c r="I248" s="15">
        <v>59</v>
      </c>
      <c r="J248" s="15">
        <v>47</v>
      </c>
      <c r="K248" s="15">
        <v>61</v>
      </c>
      <c r="L248" s="15"/>
      <c r="M248" s="15"/>
      <c r="N248" s="15"/>
      <c r="O248" s="15">
        <f>SUM(C248:N248)</f>
        <v>489</v>
      </c>
    </row>
    <row r="249" spans="1:15" ht="12.75">
      <c r="A249" s="203" t="s">
        <v>233</v>
      </c>
      <c r="B249" s="207" t="s">
        <v>9</v>
      </c>
      <c r="C249" s="15">
        <f aca="true" t="shared" si="120" ref="C249:H249">C247-C248</f>
        <v>-45</v>
      </c>
      <c r="D249" s="15">
        <f t="shared" si="120"/>
        <v>-21</v>
      </c>
      <c r="E249" s="15">
        <f t="shared" si="120"/>
        <v>-10</v>
      </c>
      <c r="F249" s="15">
        <f t="shared" si="120"/>
        <v>-25</v>
      </c>
      <c r="G249" s="15">
        <f t="shared" si="120"/>
        <v>-4</v>
      </c>
      <c r="H249" s="15">
        <f t="shared" si="120"/>
        <v>3</v>
      </c>
      <c r="I249" s="15">
        <f>I247-I248</f>
        <v>8</v>
      </c>
      <c r="J249" s="15">
        <f>J247-J248</f>
        <v>-1</v>
      </c>
      <c r="K249" s="15">
        <f>K247-K248</f>
        <v>-33</v>
      </c>
      <c r="L249" s="15"/>
      <c r="M249" s="15"/>
      <c r="N249" s="15"/>
      <c r="O249" s="15">
        <f>O247-O248</f>
        <v>-128</v>
      </c>
    </row>
    <row r="250" spans="1:15" ht="13.5" thickBot="1">
      <c r="A250" s="205"/>
      <c r="B250" s="206" t="s">
        <v>10</v>
      </c>
      <c r="C250" s="19">
        <f aca="true" t="shared" si="121" ref="C250:H250">C249/C248</f>
        <v>-0.5625</v>
      </c>
      <c r="D250" s="19">
        <f t="shared" si="121"/>
        <v>-0.42857142857142855</v>
      </c>
      <c r="E250" s="19">
        <f t="shared" si="121"/>
        <v>-0.22727272727272727</v>
      </c>
      <c r="F250" s="19">
        <f t="shared" si="121"/>
        <v>-0.45454545454545453</v>
      </c>
      <c r="G250" s="19">
        <f t="shared" si="121"/>
        <v>-0.08163265306122448</v>
      </c>
      <c r="H250" s="19">
        <f t="shared" si="121"/>
        <v>0.06666666666666667</v>
      </c>
      <c r="I250" s="19">
        <f>I249/I248</f>
        <v>0.13559322033898305</v>
      </c>
      <c r="J250" s="19">
        <f>J249/J248</f>
        <v>-0.02127659574468085</v>
      </c>
      <c r="K250" s="19">
        <f>K249/K248</f>
        <v>-0.5409836065573771</v>
      </c>
      <c r="L250" s="19"/>
      <c r="M250" s="19"/>
      <c r="N250" s="19"/>
      <c r="O250" s="19">
        <f>O249/O248</f>
        <v>-0.261758691206544</v>
      </c>
    </row>
    <row r="253" ht="13.5" thickBot="1">
      <c r="A253" s="210" t="s">
        <v>149</v>
      </c>
    </row>
    <row r="254" spans="1:15" ht="13.5" thickBot="1">
      <c r="A254" s="2" t="s">
        <v>16</v>
      </c>
      <c r="B254" s="202" t="s">
        <v>3</v>
      </c>
      <c r="C254" s="202" t="s">
        <v>209</v>
      </c>
      <c r="D254" s="202" t="s">
        <v>210</v>
      </c>
      <c r="E254" s="202" t="s">
        <v>211</v>
      </c>
      <c r="F254" s="202" t="s">
        <v>212</v>
      </c>
      <c r="G254" s="202" t="s">
        <v>213</v>
      </c>
      <c r="H254" s="202" t="s">
        <v>214</v>
      </c>
      <c r="I254" s="202" t="s">
        <v>215</v>
      </c>
      <c r="J254" s="202" t="s">
        <v>216</v>
      </c>
      <c r="K254" s="202" t="s">
        <v>217</v>
      </c>
      <c r="L254" s="202" t="s">
        <v>218</v>
      </c>
      <c r="M254" s="202" t="s">
        <v>219</v>
      </c>
      <c r="N254" s="202" t="s">
        <v>220</v>
      </c>
      <c r="O254" s="202" t="s">
        <v>1</v>
      </c>
    </row>
    <row r="255" spans="1:15" ht="12.75">
      <c r="A255" s="12"/>
      <c r="B255" s="11">
        <v>2010</v>
      </c>
      <c r="C255" s="11">
        <f aca="true" t="shared" si="122" ref="C255:K256">SUM(C259+C263+C267+C271+C275+C279+C283)</f>
        <v>1308</v>
      </c>
      <c r="D255" s="11">
        <f t="shared" si="122"/>
        <v>1194</v>
      </c>
      <c r="E255" s="11">
        <f t="shared" si="122"/>
        <v>1259</v>
      </c>
      <c r="F255" s="11">
        <f t="shared" si="122"/>
        <v>1206</v>
      </c>
      <c r="G255" s="11">
        <f t="shared" si="122"/>
        <v>1274</v>
      </c>
      <c r="H255" s="11">
        <f t="shared" si="122"/>
        <v>1128</v>
      </c>
      <c r="I255" s="11">
        <f t="shared" si="122"/>
        <v>1367</v>
      </c>
      <c r="J255" s="11">
        <f t="shared" si="122"/>
        <v>1149</v>
      </c>
      <c r="K255" s="11">
        <f t="shared" si="122"/>
        <v>1112</v>
      </c>
      <c r="L255" s="11"/>
      <c r="M255" s="11"/>
      <c r="N255" s="11"/>
      <c r="O255" s="11">
        <f>SUM(O259+O263+O267+O271+O275+O279+O283)</f>
        <v>10997</v>
      </c>
    </row>
    <row r="256" spans="1:15" ht="12.75">
      <c r="A256" s="203" t="s">
        <v>1</v>
      </c>
      <c r="B256" s="15">
        <v>2009</v>
      </c>
      <c r="C256" s="15">
        <f t="shared" si="122"/>
        <v>1352</v>
      </c>
      <c r="D256" s="15">
        <f t="shared" si="122"/>
        <v>1122</v>
      </c>
      <c r="E256" s="15">
        <f t="shared" si="122"/>
        <v>1258</v>
      </c>
      <c r="F256" s="15">
        <f t="shared" si="122"/>
        <v>1235</v>
      </c>
      <c r="G256" s="15">
        <f t="shared" si="122"/>
        <v>1248</v>
      </c>
      <c r="H256" s="15">
        <f t="shared" si="122"/>
        <v>1306</v>
      </c>
      <c r="I256" s="15">
        <f t="shared" si="122"/>
        <v>1316</v>
      </c>
      <c r="J256" s="15">
        <f t="shared" si="122"/>
        <v>1219</v>
      </c>
      <c r="K256" s="15">
        <f t="shared" si="122"/>
        <v>1187</v>
      </c>
      <c r="L256" s="15"/>
      <c r="M256" s="15"/>
      <c r="N256" s="15"/>
      <c r="O256" s="15">
        <f>SUM(C256:N256)</f>
        <v>11243</v>
      </c>
    </row>
    <row r="257" spans="1:15" ht="12.75">
      <c r="A257" s="203" t="s">
        <v>221</v>
      </c>
      <c r="B257" s="204" t="s">
        <v>9</v>
      </c>
      <c r="C257" s="15">
        <f aca="true" t="shared" si="123" ref="C257:H257">C255-C256</f>
        <v>-44</v>
      </c>
      <c r="D257" s="15">
        <f t="shared" si="123"/>
        <v>72</v>
      </c>
      <c r="E257" s="15">
        <f t="shared" si="123"/>
        <v>1</v>
      </c>
      <c r="F257" s="15">
        <f t="shared" si="123"/>
        <v>-29</v>
      </c>
      <c r="G257" s="15">
        <f t="shared" si="123"/>
        <v>26</v>
      </c>
      <c r="H257" s="15">
        <f t="shared" si="123"/>
        <v>-178</v>
      </c>
      <c r="I257" s="15">
        <f>I255-I256</f>
        <v>51</v>
      </c>
      <c r="J257" s="15">
        <f>J255-J256</f>
        <v>-70</v>
      </c>
      <c r="K257" s="15">
        <f>K255-K256</f>
        <v>-75</v>
      </c>
      <c r="L257" s="15"/>
      <c r="M257" s="15"/>
      <c r="N257" s="15"/>
      <c r="O257" s="15">
        <f>O255-O256</f>
        <v>-246</v>
      </c>
    </row>
    <row r="258" spans="1:15" ht="13.5" thickBot="1">
      <c r="A258" s="205"/>
      <c r="B258" s="206" t="s">
        <v>10</v>
      </c>
      <c r="C258" s="19">
        <f aca="true" t="shared" si="124" ref="C258:H258">C257/C256</f>
        <v>-0.03254437869822485</v>
      </c>
      <c r="D258" s="19">
        <f t="shared" si="124"/>
        <v>0.06417112299465241</v>
      </c>
      <c r="E258" s="19">
        <f t="shared" si="124"/>
        <v>0.000794912559618442</v>
      </c>
      <c r="F258" s="19">
        <f t="shared" si="124"/>
        <v>-0.02348178137651822</v>
      </c>
      <c r="G258" s="19">
        <f t="shared" si="124"/>
        <v>0.020833333333333332</v>
      </c>
      <c r="H258" s="19">
        <f t="shared" si="124"/>
        <v>-0.1362940275650842</v>
      </c>
      <c r="I258" s="19">
        <f>I257/I256</f>
        <v>0.03875379939209726</v>
      </c>
      <c r="J258" s="19">
        <f>J257/J256</f>
        <v>-0.05742411812961444</v>
      </c>
      <c r="K258" s="19">
        <f>K257/K256</f>
        <v>-0.06318449873631002</v>
      </c>
      <c r="L258" s="19"/>
      <c r="M258" s="19"/>
      <c r="N258" s="19"/>
      <c r="O258" s="19">
        <f>O257/O256</f>
        <v>-0.021880281063773013</v>
      </c>
    </row>
    <row r="259" spans="1:15" ht="12.75">
      <c r="A259" s="17"/>
      <c r="B259" s="11">
        <v>2010</v>
      </c>
      <c r="C259" s="11">
        <v>12</v>
      </c>
      <c r="D259" s="11">
        <v>13</v>
      </c>
      <c r="E259" s="11">
        <v>18</v>
      </c>
      <c r="F259" s="11">
        <v>11</v>
      </c>
      <c r="G259" s="11">
        <v>20</v>
      </c>
      <c r="H259" s="11">
        <v>8</v>
      </c>
      <c r="I259" s="11">
        <v>17</v>
      </c>
      <c r="J259" s="11">
        <v>23</v>
      </c>
      <c r="K259" s="11">
        <v>8</v>
      </c>
      <c r="L259" s="11"/>
      <c r="M259" s="11"/>
      <c r="N259" s="11"/>
      <c r="O259" s="11">
        <f>SUM(C259:N259)</f>
        <v>130</v>
      </c>
    </row>
    <row r="260" spans="1:15" ht="12.75">
      <c r="A260" s="203" t="s">
        <v>222</v>
      </c>
      <c r="B260" s="15">
        <v>2009</v>
      </c>
      <c r="C260" s="15">
        <v>16</v>
      </c>
      <c r="D260" s="15">
        <v>12</v>
      </c>
      <c r="E260" s="15">
        <v>14</v>
      </c>
      <c r="F260" s="15">
        <v>9</v>
      </c>
      <c r="G260" s="15">
        <v>15</v>
      </c>
      <c r="H260" s="15">
        <v>8</v>
      </c>
      <c r="I260" s="15">
        <v>12</v>
      </c>
      <c r="J260" s="15">
        <v>16</v>
      </c>
      <c r="K260" s="15">
        <v>11</v>
      </c>
      <c r="L260" s="15"/>
      <c r="M260" s="15"/>
      <c r="N260" s="15"/>
      <c r="O260" s="15">
        <f>SUM(C260:N260)</f>
        <v>113</v>
      </c>
    </row>
    <row r="261" spans="1:15" ht="12.75">
      <c r="A261" s="203" t="s">
        <v>223</v>
      </c>
      <c r="B261" s="207" t="s">
        <v>9</v>
      </c>
      <c r="C261" s="15">
        <f aca="true" t="shared" si="125" ref="C261:H261">C259-C260</f>
        <v>-4</v>
      </c>
      <c r="D261" s="15">
        <f t="shared" si="125"/>
        <v>1</v>
      </c>
      <c r="E261" s="15">
        <f t="shared" si="125"/>
        <v>4</v>
      </c>
      <c r="F261" s="15">
        <f t="shared" si="125"/>
        <v>2</v>
      </c>
      <c r="G261" s="15">
        <f t="shared" si="125"/>
        <v>5</v>
      </c>
      <c r="H261" s="15">
        <f t="shared" si="125"/>
        <v>0</v>
      </c>
      <c r="I261" s="15">
        <f>I259-I260</f>
        <v>5</v>
      </c>
      <c r="J261" s="15">
        <f>J259-J260</f>
        <v>7</v>
      </c>
      <c r="K261" s="15">
        <f>K259-K260</f>
        <v>-3</v>
      </c>
      <c r="L261" s="15"/>
      <c r="M261" s="15"/>
      <c r="N261" s="15"/>
      <c r="O261" s="15">
        <f>O259-O260</f>
        <v>17</v>
      </c>
    </row>
    <row r="262" spans="1:15" ht="13.5" thickBot="1">
      <c r="A262" s="205"/>
      <c r="B262" s="206" t="s">
        <v>10</v>
      </c>
      <c r="C262" s="19">
        <f aca="true" t="shared" si="126" ref="C262:H262">C261/C260</f>
        <v>-0.25</v>
      </c>
      <c r="D262" s="19">
        <f t="shared" si="126"/>
        <v>0.08333333333333333</v>
      </c>
      <c r="E262" s="19">
        <f t="shared" si="126"/>
        <v>0.2857142857142857</v>
      </c>
      <c r="F262" s="19">
        <f t="shared" si="126"/>
        <v>0.2222222222222222</v>
      </c>
      <c r="G262" s="19">
        <f t="shared" si="126"/>
        <v>0.3333333333333333</v>
      </c>
      <c r="H262" s="19">
        <f t="shared" si="126"/>
        <v>0</v>
      </c>
      <c r="I262" s="19">
        <f>I261/I260</f>
        <v>0.4166666666666667</v>
      </c>
      <c r="J262" s="19">
        <f>J261/J260</f>
        <v>0.4375</v>
      </c>
      <c r="K262" s="19">
        <f>K261/K260</f>
        <v>-0.2727272727272727</v>
      </c>
      <c r="L262" s="19"/>
      <c r="M262" s="19"/>
      <c r="N262" s="19"/>
      <c r="O262" s="19">
        <f>O261/O260</f>
        <v>0.1504424778761062</v>
      </c>
    </row>
    <row r="263" spans="1:15" ht="12.75">
      <c r="A263" s="17"/>
      <c r="B263" s="26">
        <v>2010</v>
      </c>
      <c r="C263" s="26">
        <v>1</v>
      </c>
      <c r="D263" s="26">
        <v>0</v>
      </c>
      <c r="E263" s="26">
        <v>0</v>
      </c>
      <c r="F263" s="26">
        <v>0</v>
      </c>
      <c r="G263" s="26">
        <v>1</v>
      </c>
      <c r="H263" s="26">
        <v>0</v>
      </c>
      <c r="I263" s="26">
        <v>0</v>
      </c>
      <c r="J263" s="26">
        <v>0</v>
      </c>
      <c r="K263" s="26">
        <v>0</v>
      </c>
      <c r="L263" s="26"/>
      <c r="M263" s="26"/>
      <c r="N263" s="26"/>
      <c r="O263" s="11">
        <f>SUM(C263:N263)</f>
        <v>2</v>
      </c>
    </row>
    <row r="264" spans="1:15" ht="12.75">
      <c r="A264" s="208" t="s">
        <v>224</v>
      </c>
      <c r="B264" s="15">
        <v>2009</v>
      </c>
      <c r="C264" s="15">
        <v>0</v>
      </c>
      <c r="D264" s="15">
        <v>1</v>
      </c>
      <c r="E264" s="15">
        <v>0</v>
      </c>
      <c r="F264" s="15">
        <v>0</v>
      </c>
      <c r="G264" s="15">
        <v>2</v>
      </c>
      <c r="H264" s="15">
        <v>0</v>
      </c>
      <c r="I264" s="15">
        <v>1</v>
      </c>
      <c r="J264" s="15">
        <v>1</v>
      </c>
      <c r="K264" s="15">
        <v>2</v>
      </c>
      <c r="L264" s="15"/>
      <c r="M264" s="15"/>
      <c r="N264" s="15"/>
      <c r="O264" s="15">
        <f>SUM(C264:N264)</f>
        <v>7</v>
      </c>
    </row>
    <row r="265" spans="1:15" ht="12.75">
      <c r="A265" s="203" t="s">
        <v>225</v>
      </c>
      <c r="B265" s="207" t="s">
        <v>9</v>
      </c>
      <c r="C265" s="15">
        <f aca="true" t="shared" si="127" ref="C265:H265">C263-C264</f>
        <v>1</v>
      </c>
      <c r="D265" s="15">
        <f t="shared" si="127"/>
        <v>-1</v>
      </c>
      <c r="E265" s="15">
        <f t="shared" si="127"/>
        <v>0</v>
      </c>
      <c r="F265" s="15">
        <f t="shared" si="127"/>
        <v>0</v>
      </c>
      <c r="G265" s="15">
        <f t="shared" si="127"/>
        <v>-1</v>
      </c>
      <c r="H265" s="15">
        <f t="shared" si="127"/>
        <v>0</v>
      </c>
      <c r="I265" s="15">
        <f>I263-I264</f>
        <v>-1</v>
      </c>
      <c r="J265" s="15">
        <f>J263-J264</f>
        <v>-1</v>
      </c>
      <c r="K265" s="15">
        <f>K263-K264</f>
        <v>-2</v>
      </c>
      <c r="L265" s="15"/>
      <c r="M265" s="15"/>
      <c r="N265" s="15"/>
      <c r="O265" s="15">
        <f>O263-O264</f>
        <v>-5</v>
      </c>
    </row>
    <row r="266" spans="1:15" ht="13.5" thickBot="1">
      <c r="A266" s="205"/>
      <c r="B266" s="206" t="s">
        <v>10</v>
      </c>
      <c r="C266" s="19">
        <v>0</v>
      </c>
      <c r="D266" s="19">
        <f>D265/D264</f>
        <v>-1</v>
      </c>
      <c r="E266" s="19">
        <v>0</v>
      </c>
      <c r="F266" s="19">
        <v>0</v>
      </c>
      <c r="G266" s="19">
        <f>G265/G264</f>
        <v>-0.5</v>
      </c>
      <c r="H266" s="19">
        <v>0</v>
      </c>
      <c r="I266" s="19">
        <f>I265/I264</f>
        <v>-1</v>
      </c>
      <c r="J266" s="19">
        <f>J265/J264</f>
        <v>-1</v>
      </c>
      <c r="K266" s="19">
        <f>K265/K264</f>
        <v>-1</v>
      </c>
      <c r="L266" s="19"/>
      <c r="M266" s="19"/>
      <c r="N266" s="19"/>
      <c r="O266" s="19">
        <f>O265/O264</f>
        <v>-0.7142857142857143</v>
      </c>
    </row>
    <row r="267" spans="1:15" ht="12.75">
      <c r="A267" s="17"/>
      <c r="B267" s="26">
        <v>2010</v>
      </c>
      <c r="C267" s="26">
        <v>182</v>
      </c>
      <c r="D267" s="26">
        <v>176</v>
      </c>
      <c r="E267" s="26">
        <v>135</v>
      </c>
      <c r="F267" s="26">
        <v>122</v>
      </c>
      <c r="G267" s="26">
        <v>169</v>
      </c>
      <c r="H267" s="26">
        <v>108</v>
      </c>
      <c r="I267" s="26">
        <v>194</v>
      </c>
      <c r="J267" s="26">
        <v>160</v>
      </c>
      <c r="K267" s="26">
        <v>160</v>
      </c>
      <c r="L267" s="26"/>
      <c r="M267" s="26"/>
      <c r="N267" s="26"/>
      <c r="O267" s="11">
        <f>SUM(C267:N267)</f>
        <v>1406</v>
      </c>
    </row>
    <row r="268" spans="1:15" ht="12.75">
      <c r="A268" s="203" t="s">
        <v>226</v>
      </c>
      <c r="B268" s="15">
        <v>2009</v>
      </c>
      <c r="C268" s="15">
        <v>144</v>
      </c>
      <c r="D268" s="15">
        <v>113</v>
      </c>
      <c r="E268" s="15">
        <v>106</v>
      </c>
      <c r="F268" s="15">
        <v>91</v>
      </c>
      <c r="G268" s="15">
        <v>111</v>
      </c>
      <c r="H268" s="15">
        <v>110</v>
      </c>
      <c r="I268" s="15">
        <v>136</v>
      </c>
      <c r="J268" s="15">
        <v>139</v>
      </c>
      <c r="K268" s="15">
        <v>131</v>
      </c>
      <c r="L268" s="15"/>
      <c r="M268" s="15"/>
      <c r="N268" s="15"/>
      <c r="O268" s="15">
        <f>SUM(C268:N268)</f>
        <v>1081</v>
      </c>
    </row>
    <row r="269" spans="1:15" ht="12.75">
      <c r="A269" s="17"/>
      <c r="B269" s="207" t="s">
        <v>9</v>
      </c>
      <c r="C269" s="15">
        <f aca="true" t="shared" si="128" ref="C269:H269">C267-C268</f>
        <v>38</v>
      </c>
      <c r="D269" s="15">
        <f t="shared" si="128"/>
        <v>63</v>
      </c>
      <c r="E269" s="15">
        <f t="shared" si="128"/>
        <v>29</v>
      </c>
      <c r="F269" s="15">
        <f t="shared" si="128"/>
        <v>31</v>
      </c>
      <c r="G269" s="15">
        <f t="shared" si="128"/>
        <v>58</v>
      </c>
      <c r="H269" s="15">
        <f t="shared" si="128"/>
        <v>-2</v>
      </c>
      <c r="I269" s="15">
        <f>I267-I268</f>
        <v>58</v>
      </c>
      <c r="J269" s="15">
        <f>J267-J268</f>
        <v>21</v>
      </c>
      <c r="K269" s="15">
        <f>K267-K268</f>
        <v>29</v>
      </c>
      <c r="L269" s="15"/>
      <c r="M269" s="15"/>
      <c r="N269" s="15"/>
      <c r="O269" s="15">
        <f>O267-O268</f>
        <v>325</v>
      </c>
    </row>
    <row r="270" spans="1:15" ht="13.5" thickBot="1">
      <c r="A270" s="205"/>
      <c r="B270" s="206" t="s">
        <v>10</v>
      </c>
      <c r="C270" s="19">
        <f aca="true" t="shared" si="129" ref="C270:H270">C269/C268</f>
        <v>0.2638888888888889</v>
      </c>
      <c r="D270" s="19">
        <f t="shared" si="129"/>
        <v>0.5575221238938053</v>
      </c>
      <c r="E270" s="19">
        <f t="shared" si="129"/>
        <v>0.27358490566037735</v>
      </c>
      <c r="F270" s="19">
        <f t="shared" si="129"/>
        <v>0.34065934065934067</v>
      </c>
      <c r="G270" s="19">
        <f t="shared" si="129"/>
        <v>0.5225225225225225</v>
      </c>
      <c r="H270" s="19">
        <f t="shared" si="129"/>
        <v>-0.01818181818181818</v>
      </c>
      <c r="I270" s="19">
        <f>I269/I268</f>
        <v>0.4264705882352941</v>
      </c>
      <c r="J270" s="19">
        <f>J269/J268</f>
        <v>0.1510791366906475</v>
      </c>
      <c r="K270" s="19">
        <f>K269/K268</f>
        <v>0.22137404580152673</v>
      </c>
      <c r="L270" s="19"/>
      <c r="M270" s="19"/>
      <c r="N270" s="19"/>
      <c r="O270" s="19">
        <f>O269/O268</f>
        <v>0.30064754856614245</v>
      </c>
    </row>
    <row r="271" spans="1:15" ht="12.75">
      <c r="A271" s="17"/>
      <c r="B271" s="26">
        <v>2010</v>
      </c>
      <c r="C271" s="26">
        <v>53</v>
      </c>
      <c r="D271" s="26">
        <v>37</v>
      </c>
      <c r="E271" s="26">
        <v>35</v>
      </c>
      <c r="F271" s="26">
        <v>26</v>
      </c>
      <c r="G271" s="26">
        <v>34</v>
      </c>
      <c r="H271" s="26">
        <v>33</v>
      </c>
      <c r="I271" s="26">
        <v>30</v>
      </c>
      <c r="J271" s="26">
        <v>41</v>
      </c>
      <c r="K271" s="26">
        <v>45</v>
      </c>
      <c r="L271" s="26"/>
      <c r="M271" s="26"/>
      <c r="N271" s="26"/>
      <c r="O271" s="11">
        <f>SUM(C271:N271)</f>
        <v>334</v>
      </c>
    </row>
    <row r="272" spans="1:15" ht="12.75">
      <c r="A272" s="203" t="s">
        <v>227</v>
      </c>
      <c r="B272" s="15">
        <v>2009</v>
      </c>
      <c r="C272" s="15">
        <v>31</v>
      </c>
      <c r="D272" s="15">
        <v>35</v>
      </c>
      <c r="E272" s="15">
        <v>41</v>
      </c>
      <c r="F272" s="15">
        <v>29</v>
      </c>
      <c r="G272" s="15">
        <v>31</v>
      </c>
      <c r="H272" s="15">
        <v>41</v>
      </c>
      <c r="I272" s="15">
        <v>31</v>
      </c>
      <c r="J272" s="15">
        <v>41</v>
      </c>
      <c r="K272" s="15">
        <v>41</v>
      </c>
      <c r="L272" s="15"/>
      <c r="M272" s="15"/>
      <c r="N272" s="15"/>
      <c r="O272" s="15">
        <f>SUM(C272:N272)</f>
        <v>321</v>
      </c>
    </row>
    <row r="273" spans="1:15" ht="12.75">
      <c r="A273" s="203" t="s">
        <v>228</v>
      </c>
      <c r="B273" s="207" t="s">
        <v>9</v>
      </c>
      <c r="C273" s="15">
        <f aca="true" t="shared" si="130" ref="C273:H273">C271-C272</f>
        <v>22</v>
      </c>
      <c r="D273" s="15">
        <f t="shared" si="130"/>
        <v>2</v>
      </c>
      <c r="E273" s="15">
        <f t="shared" si="130"/>
        <v>-6</v>
      </c>
      <c r="F273" s="15">
        <f t="shared" si="130"/>
        <v>-3</v>
      </c>
      <c r="G273" s="15">
        <f t="shared" si="130"/>
        <v>3</v>
      </c>
      <c r="H273" s="15">
        <f t="shared" si="130"/>
        <v>-8</v>
      </c>
      <c r="I273" s="15">
        <f>I271-I272</f>
        <v>-1</v>
      </c>
      <c r="J273" s="15">
        <f>J271-J272</f>
        <v>0</v>
      </c>
      <c r="K273" s="15">
        <f>K271-K272</f>
        <v>4</v>
      </c>
      <c r="L273" s="15"/>
      <c r="M273" s="15"/>
      <c r="N273" s="15"/>
      <c r="O273" s="15">
        <f>O271-O272</f>
        <v>13</v>
      </c>
    </row>
    <row r="274" spans="1:15" ht="13.5" thickBot="1">
      <c r="A274" s="205" t="s">
        <v>16</v>
      </c>
      <c r="B274" s="206" t="s">
        <v>10</v>
      </c>
      <c r="C274" s="19">
        <f aca="true" t="shared" si="131" ref="C274:H274">C273/C272</f>
        <v>0.7096774193548387</v>
      </c>
      <c r="D274" s="19">
        <f t="shared" si="131"/>
        <v>0.05714285714285714</v>
      </c>
      <c r="E274" s="19">
        <f t="shared" si="131"/>
        <v>-0.14634146341463414</v>
      </c>
      <c r="F274" s="19">
        <f t="shared" si="131"/>
        <v>-0.10344827586206896</v>
      </c>
      <c r="G274" s="19">
        <f t="shared" si="131"/>
        <v>0.0967741935483871</v>
      </c>
      <c r="H274" s="19">
        <f t="shared" si="131"/>
        <v>-0.1951219512195122</v>
      </c>
      <c r="I274" s="19">
        <f>I273/I272</f>
        <v>-0.03225806451612903</v>
      </c>
      <c r="J274" s="19">
        <f>J273/J272</f>
        <v>0</v>
      </c>
      <c r="K274" s="19">
        <f>K273/K272</f>
        <v>0.0975609756097561</v>
      </c>
      <c r="L274" s="19"/>
      <c r="M274" s="19"/>
      <c r="N274" s="19"/>
      <c r="O274" s="19">
        <f>O273/O272</f>
        <v>0.040498442367601244</v>
      </c>
    </row>
    <row r="275" spans="1:15" ht="12.75">
      <c r="A275" s="17"/>
      <c r="B275" s="26">
        <v>2010</v>
      </c>
      <c r="C275" s="26">
        <v>282</v>
      </c>
      <c r="D275" s="26">
        <v>244</v>
      </c>
      <c r="E275" s="26">
        <v>260</v>
      </c>
      <c r="F275" s="26">
        <v>274</v>
      </c>
      <c r="G275" s="26">
        <v>266</v>
      </c>
      <c r="H275" s="26">
        <v>269</v>
      </c>
      <c r="I275" s="26">
        <v>317</v>
      </c>
      <c r="J275" s="26">
        <v>274</v>
      </c>
      <c r="K275" s="26">
        <v>290</v>
      </c>
      <c r="L275" s="26"/>
      <c r="M275" s="26"/>
      <c r="N275" s="26"/>
      <c r="O275" s="11">
        <f>SUM(C275:N275)</f>
        <v>2476</v>
      </c>
    </row>
    <row r="276" spans="1:15" ht="12.75">
      <c r="A276" s="203" t="s">
        <v>229</v>
      </c>
      <c r="B276" s="15">
        <v>2009</v>
      </c>
      <c r="C276" s="15">
        <v>340</v>
      </c>
      <c r="D276" s="15">
        <v>286</v>
      </c>
      <c r="E276" s="15">
        <v>274</v>
      </c>
      <c r="F276" s="15">
        <v>290</v>
      </c>
      <c r="G276" s="15">
        <v>271</v>
      </c>
      <c r="H276" s="15">
        <v>273</v>
      </c>
      <c r="I276" s="15">
        <v>270</v>
      </c>
      <c r="J276" s="15">
        <v>245</v>
      </c>
      <c r="K276" s="15">
        <v>242</v>
      </c>
      <c r="L276" s="15"/>
      <c r="M276" s="15"/>
      <c r="N276" s="15"/>
      <c r="O276" s="15">
        <f>SUM(C276:N276)</f>
        <v>2491</v>
      </c>
    </row>
    <row r="277" spans="1:15" ht="12.75">
      <c r="A277" s="17"/>
      <c r="B277" s="207" t="s">
        <v>9</v>
      </c>
      <c r="C277" s="15">
        <f aca="true" t="shared" si="132" ref="C277:H277">C275-C276</f>
        <v>-58</v>
      </c>
      <c r="D277" s="15">
        <f t="shared" si="132"/>
        <v>-42</v>
      </c>
      <c r="E277" s="15">
        <f t="shared" si="132"/>
        <v>-14</v>
      </c>
      <c r="F277" s="15">
        <f t="shared" si="132"/>
        <v>-16</v>
      </c>
      <c r="G277" s="15">
        <f t="shared" si="132"/>
        <v>-5</v>
      </c>
      <c r="H277" s="15">
        <f t="shared" si="132"/>
        <v>-4</v>
      </c>
      <c r="I277" s="15">
        <f>I275-I276</f>
        <v>47</v>
      </c>
      <c r="J277" s="15">
        <f>J275-J276</f>
        <v>29</v>
      </c>
      <c r="K277" s="15">
        <f>K275-K276</f>
        <v>48</v>
      </c>
      <c r="L277" s="15"/>
      <c r="M277" s="15"/>
      <c r="N277" s="15"/>
      <c r="O277" s="15">
        <f>O275-O276</f>
        <v>-15</v>
      </c>
    </row>
    <row r="278" spans="1:15" ht="13.5" thickBot="1">
      <c r="A278" s="205"/>
      <c r="B278" s="206" t="s">
        <v>10</v>
      </c>
      <c r="C278" s="19">
        <f aca="true" t="shared" si="133" ref="C278:H278">C277/C276</f>
        <v>-0.17058823529411765</v>
      </c>
      <c r="D278" s="19">
        <f t="shared" si="133"/>
        <v>-0.14685314685314685</v>
      </c>
      <c r="E278" s="19">
        <f t="shared" si="133"/>
        <v>-0.051094890510948905</v>
      </c>
      <c r="F278" s="19">
        <f t="shared" si="133"/>
        <v>-0.05517241379310345</v>
      </c>
      <c r="G278" s="19">
        <f t="shared" si="133"/>
        <v>-0.01845018450184502</v>
      </c>
      <c r="H278" s="19">
        <f t="shared" si="133"/>
        <v>-0.014652014652014652</v>
      </c>
      <c r="I278" s="19">
        <f>I277/I276</f>
        <v>0.17407407407407408</v>
      </c>
      <c r="J278" s="19">
        <f>J277/J276</f>
        <v>0.11836734693877551</v>
      </c>
      <c r="K278" s="19">
        <f>K277/K276</f>
        <v>0.19834710743801653</v>
      </c>
      <c r="L278" s="19"/>
      <c r="M278" s="19"/>
      <c r="N278" s="19"/>
      <c r="O278" s="19">
        <f>O277/O276</f>
        <v>-0.00602167804094741</v>
      </c>
    </row>
    <row r="279" spans="1:15" ht="12.75">
      <c r="A279" s="17"/>
      <c r="B279" s="26">
        <v>2010</v>
      </c>
      <c r="C279" s="26">
        <v>605</v>
      </c>
      <c r="D279" s="26">
        <v>531</v>
      </c>
      <c r="E279" s="26">
        <v>576</v>
      </c>
      <c r="F279" s="26">
        <v>573</v>
      </c>
      <c r="G279" s="26">
        <v>571</v>
      </c>
      <c r="H279" s="26">
        <v>517</v>
      </c>
      <c r="I279" s="26">
        <v>562</v>
      </c>
      <c r="J279" s="26">
        <v>460</v>
      </c>
      <c r="K279" s="26">
        <v>389</v>
      </c>
      <c r="L279" s="26"/>
      <c r="M279" s="26"/>
      <c r="N279" s="26"/>
      <c r="O279" s="11">
        <f>SUM(C279:N279)</f>
        <v>4784</v>
      </c>
    </row>
    <row r="280" spans="1:15" ht="12.75">
      <c r="A280" s="203" t="s">
        <v>230</v>
      </c>
      <c r="B280" s="15">
        <v>2009</v>
      </c>
      <c r="C280" s="15">
        <v>640</v>
      </c>
      <c r="D280" s="15">
        <v>514</v>
      </c>
      <c r="E280" s="15">
        <v>631</v>
      </c>
      <c r="F280" s="15">
        <v>612</v>
      </c>
      <c r="G280" s="15">
        <v>645</v>
      </c>
      <c r="H280" s="15">
        <v>637</v>
      </c>
      <c r="I280" s="15">
        <v>661</v>
      </c>
      <c r="J280" s="15">
        <v>600</v>
      </c>
      <c r="K280" s="15">
        <v>586</v>
      </c>
      <c r="L280" s="15"/>
      <c r="M280" s="15"/>
      <c r="N280" s="15"/>
      <c r="O280" s="15">
        <f>SUM(C280:N280)</f>
        <v>5526</v>
      </c>
    </row>
    <row r="281" spans="1:15" ht="12.75">
      <c r="A281" s="203" t="s">
        <v>231</v>
      </c>
      <c r="B281" s="207" t="s">
        <v>9</v>
      </c>
      <c r="C281" s="15">
        <f aca="true" t="shared" si="134" ref="C281:H281">C279-C280</f>
        <v>-35</v>
      </c>
      <c r="D281" s="15">
        <f t="shared" si="134"/>
        <v>17</v>
      </c>
      <c r="E281" s="15">
        <f t="shared" si="134"/>
        <v>-55</v>
      </c>
      <c r="F281" s="15">
        <f t="shared" si="134"/>
        <v>-39</v>
      </c>
      <c r="G281" s="15">
        <f t="shared" si="134"/>
        <v>-74</v>
      </c>
      <c r="H281" s="15">
        <f t="shared" si="134"/>
        <v>-120</v>
      </c>
      <c r="I281" s="15">
        <f>I279-I280</f>
        <v>-99</v>
      </c>
      <c r="J281" s="15">
        <f>J279-J280</f>
        <v>-140</v>
      </c>
      <c r="K281" s="15">
        <f>K279-K280</f>
        <v>-197</v>
      </c>
      <c r="L281" s="15"/>
      <c r="M281" s="15"/>
      <c r="N281" s="15"/>
      <c r="O281" s="15">
        <f>O279-O280</f>
        <v>-742</v>
      </c>
    </row>
    <row r="282" spans="1:15" ht="13.5" thickBot="1">
      <c r="A282" s="205"/>
      <c r="B282" s="206" t="s">
        <v>10</v>
      </c>
      <c r="C282" s="19">
        <f aca="true" t="shared" si="135" ref="C282:H282">C281/C280</f>
        <v>-0.0546875</v>
      </c>
      <c r="D282" s="19">
        <f t="shared" si="135"/>
        <v>0.033073929961089495</v>
      </c>
      <c r="E282" s="19">
        <f t="shared" si="135"/>
        <v>-0.08716323296354993</v>
      </c>
      <c r="F282" s="19">
        <f t="shared" si="135"/>
        <v>-0.06372549019607843</v>
      </c>
      <c r="G282" s="19">
        <f t="shared" si="135"/>
        <v>-0.11472868217054263</v>
      </c>
      <c r="H282" s="19">
        <f t="shared" si="135"/>
        <v>-0.18838304552590268</v>
      </c>
      <c r="I282" s="19">
        <f>I281/I280</f>
        <v>-0.14977307110438728</v>
      </c>
      <c r="J282" s="19">
        <f>J281/J280</f>
        <v>-0.23333333333333334</v>
      </c>
      <c r="K282" s="19">
        <f>K281/K280</f>
        <v>-0.3361774744027304</v>
      </c>
      <c r="L282" s="19"/>
      <c r="M282" s="19"/>
      <c r="N282" s="19"/>
      <c r="O282" s="19">
        <f>O281/O280</f>
        <v>-0.13427433948606587</v>
      </c>
    </row>
    <row r="283" spans="1:15" ht="12.75">
      <c r="A283" s="17"/>
      <c r="B283" s="26">
        <v>2010</v>
      </c>
      <c r="C283" s="26">
        <v>173</v>
      </c>
      <c r="D283" s="26">
        <v>193</v>
      </c>
      <c r="E283" s="26">
        <v>235</v>
      </c>
      <c r="F283" s="26">
        <v>200</v>
      </c>
      <c r="G283" s="26">
        <v>213</v>
      </c>
      <c r="H283" s="26">
        <v>193</v>
      </c>
      <c r="I283" s="26">
        <v>247</v>
      </c>
      <c r="J283" s="26">
        <v>191</v>
      </c>
      <c r="K283" s="26">
        <v>220</v>
      </c>
      <c r="L283" s="26"/>
      <c r="M283" s="26"/>
      <c r="N283" s="26"/>
      <c r="O283" s="11">
        <f>SUM(C283:N283)</f>
        <v>1865</v>
      </c>
    </row>
    <row r="284" spans="1:15" ht="12.75">
      <c r="A284" s="203" t="s">
        <v>232</v>
      </c>
      <c r="B284" s="15">
        <v>2009</v>
      </c>
      <c r="C284" s="15">
        <v>181</v>
      </c>
      <c r="D284" s="15">
        <v>161</v>
      </c>
      <c r="E284" s="15">
        <v>192</v>
      </c>
      <c r="F284" s="15">
        <v>204</v>
      </c>
      <c r="G284" s="15">
        <v>173</v>
      </c>
      <c r="H284" s="15">
        <v>237</v>
      </c>
      <c r="I284" s="15">
        <v>205</v>
      </c>
      <c r="J284" s="15">
        <v>177</v>
      </c>
      <c r="K284" s="15">
        <v>174</v>
      </c>
      <c r="L284" s="15"/>
      <c r="M284" s="15"/>
      <c r="N284" s="15"/>
      <c r="O284" s="15">
        <f>SUM(C284:N284)</f>
        <v>1704</v>
      </c>
    </row>
    <row r="285" spans="1:15" ht="12.75">
      <c r="A285" s="203" t="s">
        <v>233</v>
      </c>
      <c r="B285" s="207" t="s">
        <v>9</v>
      </c>
      <c r="C285" s="15">
        <f aca="true" t="shared" si="136" ref="C285:H285">C283-C284</f>
        <v>-8</v>
      </c>
      <c r="D285" s="15">
        <f t="shared" si="136"/>
        <v>32</v>
      </c>
      <c r="E285" s="15">
        <f t="shared" si="136"/>
        <v>43</v>
      </c>
      <c r="F285" s="15">
        <f t="shared" si="136"/>
        <v>-4</v>
      </c>
      <c r="G285" s="15">
        <f t="shared" si="136"/>
        <v>40</v>
      </c>
      <c r="H285" s="15">
        <f t="shared" si="136"/>
        <v>-44</v>
      </c>
      <c r="I285" s="15">
        <f>I283-I284</f>
        <v>42</v>
      </c>
      <c r="J285" s="15">
        <f>J283-J284</f>
        <v>14</v>
      </c>
      <c r="K285" s="15">
        <f>K283-K284</f>
        <v>46</v>
      </c>
      <c r="L285" s="15"/>
      <c r="M285" s="15"/>
      <c r="N285" s="15"/>
      <c r="O285" s="15">
        <f>O283-O284</f>
        <v>161</v>
      </c>
    </row>
    <row r="286" spans="1:15" ht="13.5" thickBot="1">
      <c r="A286" s="205"/>
      <c r="B286" s="206" t="s">
        <v>10</v>
      </c>
      <c r="C286" s="19">
        <f aca="true" t="shared" si="137" ref="C286:H286">C285/C284</f>
        <v>-0.04419889502762431</v>
      </c>
      <c r="D286" s="19">
        <f t="shared" si="137"/>
        <v>0.19875776397515527</v>
      </c>
      <c r="E286" s="19">
        <f t="shared" si="137"/>
        <v>0.22395833333333334</v>
      </c>
      <c r="F286" s="19">
        <f t="shared" si="137"/>
        <v>-0.0196078431372549</v>
      </c>
      <c r="G286" s="19">
        <f t="shared" si="137"/>
        <v>0.23121387283236994</v>
      </c>
      <c r="H286" s="19">
        <f t="shared" si="137"/>
        <v>-0.18565400843881857</v>
      </c>
      <c r="I286" s="19">
        <f>I285/I284</f>
        <v>0.2048780487804878</v>
      </c>
      <c r="J286" s="19">
        <f>J285/J284</f>
        <v>0.07909604519774012</v>
      </c>
      <c r="K286" s="19">
        <f>K285/K284</f>
        <v>0.26436781609195403</v>
      </c>
      <c r="L286" s="19"/>
      <c r="M286" s="19"/>
      <c r="N286" s="19"/>
      <c r="O286" s="19">
        <f>O285/O284</f>
        <v>0.09448356807511737</v>
      </c>
    </row>
    <row r="289" ht="13.5" thickBot="1">
      <c r="A289" s="210" t="s">
        <v>166</v>
      </c>
    </row>
    <row r="290" spans="1:15" ht="13.5" thickBot="1">
      <c r="A290" s="2" t="s">
        <v>16</v>
      </c>
      <c r="B290" s="202" t="s">
        <v>3</v>
      </c>
      <c r="C290" s="202" t="s">
        <v>209</v>
      </c>
      <c r="D290" s="202" t="s">
        <v>210</v>
      </c>
      <c r="E290" s="202" t="s">
        <v>211</v>
      </c>
      <c r="F290" s="202" t="s">
        <v>212</v>
      </c>
      <c r="G290" s="202" t="s">
        <v>213</v>
      </c>
      <c r="H290" s="202" t="s">
        <v>214</v>
      </c>
      <c r="I290" s="202" t="s">
        <v>215</v>
      </c>
      <c r="J290" s="202" t="s">
        <v>216</v>
      </c>
      <c r="K290" s="202" t="s">
        <v>217</v>
      </c>
      <c r="L290" s="202" t="s">
        <v>218</v>
      </c>
      <c r="M290" s="202" t="s">
        <v>219</v>
      </c>
      <c r="N290" s="202" t="s">
        <v>220</v>
      </c>
      <c r="O290" s="202" t="s">
        <v>1</v>
      </c>
    </row>
    <row r="291" spans="1:15" ht="12.75">
      <c r="A291" s="12"/>
      <c r="B291" s="11">
        <v>2010</v>
      </c>
      <c r="C291" s="11">
        <f aca="true" t="shared" si="138" ref="C291:K292">SUM(C295+C299+C303+C307+C311+C315+C319)</f>
        <v>474</v>
      </c>
      <c r="D291" s="11">
        <f t="shared" si="138"/>
        <v>437</v>
      </c>
      <c r="E291" s="11">
        <f t="shared" si="138"/>
        <v>434</v>
      </c>
      <c r="F291" s="11">
        <f t="shared" si="138"/>
        <v>409</v>
      </c>
      <c r="G291" s="11">
        <f t="shared" si="138"/>
        <v>466</v>
      </c>
      <c r="H291" s="11">
        <f t="shared" si="138"/>
        <v>479</v>
      </c>
      <c r="I291" s="11">
        <f t="shared" si="138"/>
        <v>350</v>
      </c>
      <c r="J291" s="11">
        <f t="shared" si="138"/>
        <v>409</v>
      </c>
      <c r="K291" s="11">
        <f t="shared" si="138"/>
        <v>391</v>
      </c>
      <c r="L291" s="11"/>
      <c r="M291" s="11"/>
      <c r="N291" s="11"/>
      <c r="O291" s="11">
        <f>SUM(O295+O299+O303+O307+O311+O315+O319)</f>
        <v>3849</v>
      </c>
    </row>
    <row r="292" spans="1:15" ht="12.75">
      <c r="A292" s="203" t="s">
        <v>1</v>
      </c>
      <c r="B292" s="15">
        <v>2009</v>
      </c>
      <c r="C292" s="15">
        <f t="shared" si="138"/>
        <v>568</v>
      </c>
      <c r="D292" s="15">
        <f t="shared" si="138"/>
        <v>478</v>
      </c>
      <c r="E292" s="15">
        <f t="shared" si="138"/>
        <v>565</v>
      </c>
      <c r="F292" s="15">
        <f t="shared" si="138"/>
        <v>559</v>
      </c>
      <c r="G292" s="15">
        <f t="shared" si="138"/>
        <v>550</v>
      </c>
      <c r="H292" s="15">
        <f t="shared" si="138"/>
        <v>529</v>
      </c>
      <c r="I292" s="15">
        <f t="shared" si="138"/>
        <v>650</v>
      </c>
      <c r="J292" s="15">
        <f t="shared" si="138"/>
        <v>695</v>
      </c>
      <c r="K292" s="15">
        <f t="shared" si="138"/>
        <v>620</v>
      </c>
      <c r="L292" s="15"/>
      <c r="M292" s="15"/>
      <c r="N292" s="15"/>
      <c r="O292" s="15">
        <f>SUM(C292:N292)</f>
        <v>5214</v>
      </c>
    </row>
    <row r="293" spans="1:15" ht="12.75">
      <c r="A293" s="203" t="s">
        <v>221</v>
      </c>
      <c r="B293" s="204" t="s">
        <v>9</v>
      </c>
      <c r="C293" s="15">
        <f aca="true" t="shared" si="139" ref="C293:H293">C291-C292</f>
        <v>-94</v>
      </c>
      <c r="D293" s="15">
        <f t="shared" si="139"/>
        <v>-41</v>
      </c>
      <c r="E293" s="15">
        <f t="shared" si="139"/>
        <v>-131</v>
      </c>
      <c r="F293" s="15">
        <f t="shared" si="139"/>
        <v>-150</v>
      </c>
      <c r="G293" s="15">
        <f t="shared" si="139"/>
        <v>-84</v>
      </c>
      <c r="H293" s="15">
        <f t="shared" si="139"/>
        <v>-50</v>
      </c>
      <c r="I293" s="15">
        <f>I291-I292</f>
        <v>-300</v>
      </c>
      <c r="J293" s="15">
        <f>J291-J292</f>
        <v>-286</v>
      </c>
      <c r="K293" s="15">
        <f>K291-K292</f>
        <v>-229</v>
      </c>
      <c r="L293" s="15"/>
      <c r="M293" s="15"/>
      <c r="N293" s="15"/>
      <c r="O293" s="15">
        <f>O291-O292</f>
        <v>-1365</v>
      </c>
    </row>
    <row r="294" spans="1:15" ht="13.5" thickBot="1">
      <c r="A294" s="205"/>
      <c r="B294" s="206" t="s">
        <v>10</v>
      </c>
      <c r="C294" s="19">
        <f aca="true" t="shared" si="140" ref="C294:H294">C293/C292</f>
        <v>-0.16549295774647887</v>
      </c>
      <c r="D294" s="19">
        <f t="shared" si="140"/>
        <v>-0.08577405857740586</v>
      </c>
      <c r="E294" s="19">
        <f t="shared" si="140"/>
        <v>-0.23185840707964603</v>
      </c>
      <c r="F294" s="19">
        <f t="shared" si="140"/>
        <v>-0.26833631484794274</v>
      </c>
      <c r="G294" s="19">
        <f t="shared" si="140"/>
        <v>-0.15272727272727274</v>
      </c>
      <c r="H294" s="19">
        <f t="shared" si="140"/>
        <v>-0.0945179584120983</v>
      </c>
      <c r="I294" s="19">
        <f>I293/I292</f>
        <v>-0.46153846153846156</v>
      </c>
      <c r="J294" s="19">
        <f>J293/J292</f>
        <v>-0.4115107913669065</v>
      </c>
      <c r="K294" s="19">
        <f>K293/K292</f>
        <v>-0.36935483870967745</v>
      </c>
      <c r="L294" s="19"/>
      <c r="M294" s="19"/>
      <c r="N294" s="19"/>
      <c r="O294" s="19">
        <f>O293/O292</f>
        <v>-0.261795166858458</v>
      </c>
    </row>
    <row r="295" spans="1:16" ht="12.75">
      <c r="A295" s="17"/>
      <c r="B295" s="11">
        <v>2010</v>
      </c>
      <c r="C295" s="11">
        <v>9</v>
      </c>
      <c r="D295" s="11">
        <v>8</v>
      </c>
      <c r="E295" s="11">
        <v>8</v>
      </c>
      <c r="F295" s="11">
        <v>6</v>
      </c>
      <c r="G295" s="11">
        <v>10</v>
      </c>
      <c r="H295" s="11">
        <v>12</v>
      </c>
      <c r="I295" s="11">
        <v>17</v>
      </c>
      <c r="J295" s="11">
        <v>15</v>
      </c>
      <c r="K295" s="11">
        <v>9</v>
      </c>
      <c r="L295" s="11"/>
      <c r="M295" s="11"/>
      <c r="N295" s="11"/>
      <c r="O295" s="11">
        <f>SUM(C295:N295)</f>
        <v>94</v>
      </c>
      <c r="P295" s="2" t="s">
        <v>16</v>
      </c>
    </row>
    <row r="296" spans="1:15" ht="12.75">
      <c r="A296" s="203" t="s">
        <v>222</v>
      </c>
      <c r="B296" s="15">
        <v>2009</v>
      </c>
      <c r="C296" s="15">
        <v>6</v>
      </c>
      <c r="D296" s="15">
        <v>4</v>
      </c>
      <c r="E296" s="15">
        <v>15</v>
      </c>
      <c r="F296" s="15">
        <v>13</v>
      </c>
      <c r="G296" s="15">
        <v>6</v>
      </c>
      <c r="H296" s="15">
        <v>10</v>
      </c>
      <c r="I296" s="15">
        <v>8</v>
      </c>
      <c r="J296" s="15">
        <v>6</v>
      </c>
      <c r="K296" s="15">
        <v>19</v>
      </c>
      <c r="L296" s="15"/>
      <c r="M296" s="15"/>
      <c r="N296" s="15"/>
      <c r="O296" s="15">
        <f>SUM(C296:N296)</f>
        <v>87</v>
      </c>
    </row>
    <row r="297" spans="1:15" ht="12.75">
      <c r="A297" s="203" t="s">
        <v>223</v>
      </c>
      <c r="B297" s="207" t="s">
        <v>9</v>
      </c>
      <c r="C297" s="15">
        <f aca="true" t="shared" si="141" ref="C297:H297">C295-C296</f>
        <v>3</v>
      </c>
      <c r="D297" s="15">
        <f t="shared" si="141"/>
        <v>4</v>
      </c>
      <c r="E297" s="15">
        <f t="shared" si="141"/>
        <v>-7</v>
      </c>
      <c r="F297" s="15">
        <f t="shared" si="141"/>
        <v>-7</v>
      </c>
      <c r="G297" s="15">
        <f t="shared" si="141"/>
        <v>4</v>
      </c>
      <c r="H297" s="15">
        <f t="shared" si="141"/>
        <v>2</v>
      </c>
      <c r="I297" s="15">
        <f>I295-I296</f>
        <v>9</v>
      </c>
      <c r="J297" s="15">
        <f>J295-J296</f>
        <v>9</v>
      </c>
      <c r="K297" s="15">
        <f>K295-K296</f>
        <v>-10</v>
      </c>
      <c r="L297" s="15"/>
      <c r="M297" s="15"/>
      <c r="N297" s="15"/>
      <c r="O297" s="15">
        <f>O295-O296</f>
        <v>7</v>
      </c>
    </row>
    <row r="298" spans="1:15" ht="13.5" thickBot="1">
      <c r="A298" s="205"/>
      <c r="B298" s="206" t="s">
        <v>10</v>
      </c>
      <c r="C298" s="19">
        <f aca="true" t="shared" si="142" ref="C298:H298">C297/C296</f>
        <v>0.5</v>
      </c>
      <c r="D298" s="19">
        <f t="shared" si="142"/>
        <v>1</v>
      </c>
      <c r="E298" s="19">
        <f t="shared" si="142"/>
        <v>-0.4666666666666667</v>
      </c>
      <c r="F298" s="19">
        <f t="shared" si="142"/>
        <v>-0.5384615384615384</v>
      </c>
      <c r="G298" s="19">
        <f t="shared" si="142"/>
        <v>0.6666666666666666</v>
      </c>
      <c r="H298" s="19">
        <f t="shared" si="142"/>
        <v>0.2</v>
      </c>
      <c r="I298" s="19">
        <f>I297/I296</f>
        <v>1.125</v>
      </c>
      <c r="J298" s="19">
        <f>J297/J296</f>
        <v>1.5</v>
      </c>
      <c r="K298" s="19">
        <f>K297/K296</f>
        <v>-0.5263157894736842</v>
      </c>
      <c r="L298" s="19"/>
      <c r="M298" s="19"/>
      <c r="N298" s="19"/>
      <c r="O298" s="19">
        <f>O297/O296</f>
        <v>0.08045977011494253</v>
      </c>
    </row>
    <row r="299" spans="1:15" ht="12.75">
      <c r="A299" s="17"/>
      <c r="B299" s="26">
        <v>2010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2</v>
      </c>
      <c r="J299" s="26">
        <v>0</v>
      </c>
      <c r="K299" s="26">
        <v>0</v>
      </c>
      <c r="L299" s="26"/>
      <c r="M299" s="26"/>
      <c r="N299" s="26"/>
      <c r="O299" s="11">
        <f>SUM(C299:N299)</f>
        <v>2</v>
      </c>
    </row>
    <row r="300" spans="1:15" ht="12.75">
      <c r="A300" s="208" t="s">
        <v>224</v>
      </c>
      <c r="B300" s="15">
        <v>2009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1</v>
      </c>
      <c r="I300" s="15">
        <v>1</v>
      </c>
      <c r="J300" s="15">
        <v>0</v>
      </c>
      <c r="K300" s="15">
        <v>0</v>
      </c>
      <c r="L300" s="15"/>
      <c r="M300" s="15"/>
      <c r="N300" s="15"/>
      <c r="O300" s="15">
        <f>SUM(C300:N300)</f>
        <v>2</v>
      </c>
    </row>
    <row r="301" spans="1:15" ht="12.75">
      <c r="A301" s="203" t="s">
        <v>225</v>
      </c>
      <c r="B301" s="207" t="s">
        <v>9</v>
      </c>
      <c r="C301" s="15">
        <f aca="true" t="shared" si="143" ref="C301:H301">C299-C300</f>
        <v>0</v>
      </c>
      <c r="D301" s="15">
        <f t="shared" si="143"/>
        <v>0</v>
      </c>
      <c r="E301" s="15">
        <f t="shared" si="143"/>
        <v>0</v>
      </c>
      <c r="F301" s="15">
        <f t="shared" si="143"/>
        <v>0</v>
      </c>
      <c r="G301" s="15">
        <f t="shared" si="143"/>
        <v>0</v>
      </c>
      <c r="H301" s="15">
        <f t="shared" si="143"/>
        <v>-1</v>
      </c>
      <c r="I301" s="15">
        <f>I299-I300</f>
        <v>1</v>
      </c>
      <c r="J301" s="15">
        <f>J299-J300</f>
        <v>0</v>
      </c>
      <c r="K301" s="15">
        <f>K299-K300</f>
        <v>0</v>
      </c>
      <c r="L301" s="15"/>
      <c r="M301" s="15"/>
      <c r="N301" s="15"/>
      <c r="O301" s="15">
        <f>O299-O300</f>
        <v>0</v>
      </c>
    </row>
    <row r="302" spans="1:15" ht="13.5" thickBot="1">
      <c r="A302" s="205"/>
      <c r="B302" s="206" t="s">
        <v>10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f>H301/H300</f>
        <v>-1</v>
      </c>
      <c r="I302" s="19">
        <f>I301/I300</f>
        <v>1</v>
      </c>
      <c r="J302" s="19">
        <v>0</v>
      </c>
      <c r="K302" s="19">
        <v>0</v>
      </c>
      <c r="L302" s="19"/>
      <c r="M302" s="19"/>
      <c r="N302" s="19"/>
      <c r="O302" s="19">
        <f>O301/O300</f>
        <v>0</v>
      </c>
    </row>
    <row r="303" spans="1:15" ht="12.75">
      <c r="A303" s="17"/>
      <c r="B303" s="26">
        <v>2010</v>
      </c>
      <c r="C303" s="26">
        <v>84</v>
      </c>
      <c r="D303" s="26">
        <v>58</v>
      </c>
      <c r="E303" s="26">
        <v>47</v>
      </c>
      <c r="F303" s="26">
        <v>50</v>
      </c>
      <c r="G303" s="26">
        <v>58</v>
      </c>
      <c r="H303" s="26">
        <v>72</v>
      </c>
      <c r="I303" s="26">
        <v>37</v>
      </c>
      <c r="J303" s="26">
        <v>46</v>
      </c>
      <c r="K303" s="26">
        <v>56</v>
      </c>
      <c r="L303" s="26"/>
      <c r="M303" s="26"/>
      <c r="N303" s="26"/>
      <c r="O303" s="11">
        <f>SUM(C303:N303)</f>
        <v>508</v>
      </c>
    </row>
    <row r="304" spans="1:15" ht="12.75">
      <c r="A304" s="203" t="s">
        <v>226</v>
      </c>
      <c r="B304" s="15">
        <v>2009</v>
      </c>
      <c r="C304" s="15">
        <v>61</v>
      </c>
      <c r="D304" s="15">
        <v>41</v>
      </c>
      <c r="E304" s="15">
        <v>72</v>
      </c>
      <c r="F304" s="15">
        <v>68</v>
      </c>
      <c r="G304" s="15">
        <v>56</v>
      </c>
      <c r="H304" s="15">
        <v>57</v>
      </c>
      <c r="I304" s="15">
        <v>85</v>
      </c>
      <c r="J304" s="15">
        <v>60</v>
      </c>
      <c r="K304" s="15">
        <v>79</v>
      </c>
      <c r="L304" s="15"/>
      <c r="M304" s="15"/>
      <c r="N304" s="15"/>
      <c r="O304" s="15">
        <f>SUM(C304:N304)</f>
        <v>579</v>
      </c>
    </row>
    <row r="305" spans="1:15" ht="12.75">
      <c r="A305" s="17"/>
      <c r="B305" s="207" t="s">
        <v>9</v>
      </c>
      <c r="C305" s="15">
        <f aca="true" t="shared" si="144" ref="C305:H305">C303-C304</f>
        <v>23</v>
      </c>
      <c r="D305" s="15">
        <f t="shared" si="144"/>
        <v>17</v>
      </c>
      <c r="E305" s="15">
        <f t="shared" si="144"/>
        <v>-25</v>
      </c>
      <c r="F305" s="15">
        <f t="shared" si="144"/>
        <v>-18</v>
      </c>
      <c r="G305" s="15">
        <f t="shared" si="144"/>
        <v>2</v>
      </c>
      <c r="H305" s="15">
        <f t="shared" si="144"/>
        <v>15</v>
      </c>
      <c r="I305" s="15">
        <f>I303-I304</f>
        <v>-48</v>
      </c>
      <c r="J305" s="15">
        <f>J303-J304</f>
        <v>-14</v>
      </c>
      <c r="K305" s="15">
        <f>K303-K304</f>
        <v>-23</v>
      </c>
      <c r="L305" s="15"/>
      <c r="M305" s="15"/>
      <c r="N305" s="15"/>
      <c r="O305" s="15">
        <f>O303-O304</f>
        <v>-71</v>
      </c>
    </row>
    <row r="306" spans="1:15" ht="13.5" thickBot="1">
      <c r="A306" s="205"/>
      <c r="B306" s="206" t="s">
        <v>10</v>
      </c>
      <c r="C306" s="19">
        <f aca="true" t="shared" si="145" ref="C306:H306">C305/C304</f>
        <v>0.3770491803278688</v>
      </c>
      <c r="D306" s="19">
        <f t="shared" si="145"/>
        <v>0.4146341463414634</v>
      </c>
      <c r="E306" s="19">
        <f t="shared" si="145"/>
        <v>-0.3472222222222222</v>
      </c>
      <c r="F306" s="19">
        <f t="shared" si="145"/>
        <v>-0.2647058823529412</v>
      </c>
      <c r="G306" s="19">
        <f t="shared" si="145"/>
        <v>0.03571428571428571</v>
      </c>
      <c r="H306" s="19">
        <f t="shared" si="145"/>
        <v>0.2631578947368421</v>
      </c>
      <c r="I306" s="19">
        <f>I305/I304</f>
        <v>-0.5647058823529412</v>
      </c>
      <c r="J306" s="19">
        <f>J305/J304</f>
        <v>-0.23333333333333334</v>
      </c>
      <c r="K306" s="19">
        <f>K305/K304</f>
        <v>-0.2911392405063291</v>
      </c>
      <c r="L306" s="19"/>
      <c r="M306" s="19"/>
      <c r="N306" s="19"/>
      <c r="O306" s="19">
        <f>O305/O304</f>
        <v>-0.1226252158894646</v>
      </c>
    </row>
    <row r="307" spans="1:15" ht="12.75">
      <c r="A307" s="17"/>
      <c r="B307" s="26">
        <v>2010</v>
      </c>
      <c r="C307" s="26">
        <v>25</v>
      </c>
      <c r="D307" s="26">
        <v>16</v>
      </c>
      <c r="E307" s="26">
        <v>21</v>
      </c>
      <c r="F307" s="26">
        <v>30</v>
      </c>
      <c r="G307" s="26">
        <v>21</v>
      </c>
      <c r="H307" s="26">
        <v>27</v>
      </c>
      <c r="I307" s="26">
        <v>26</v>
      </c>
      <c r="J307" s="26">
        <v>16</v>
      </c>
      <c r="K307" s="26">
        <v>25</v>
      </c>
      <c r="L307" s="26"/>
      <c r="M307" s="26"/>
      <c r="N307" s="26"/>
      <c r="O307" s="11">
        <f>SUM(C307:N307)</f>
        <v>207</v>
      </c>
    </row>
    <row r="308" spans="1:15" ht="12.75">
      <c r="A308" s="203" t="s">
        <v>227</v>
      </c>
      <c r="B308" s="15">
        <v>2009</v>
      </c>
      <c r="C308" s="15">
        <v>24</v>
      </c>
      <c r="D308" s="15">
        <v>17</v>
      </c>
      <c r="E308" s="15">
        <v>36</v>
      </c>
      <c r="F308" s="15">
        <v>33</v>
      </c>
      <c r="G308" s="15">
        <v>30</v>
      </c>
      <c r="H308" s="15">
        <v>39</v>
      </c>
      <c r="I308" s="15">
        <v>29</v>
      </c>
      <c r="J308" s="15">
        <v>30</v>
      </c>
      <c r="K308" s="15">
        <v>34</v>
      </c>
      <c r="L308" s="15"/>
      <c r="M308" s="15"/>
      <c r="N308" s="15"/>
      <c r="O308" s="15">
        <f>SUM(C308:N308)</f>
        <v>272</v>
      </c>
    </row>
    <row r="309" spans="1:15" ht="12.75">
      <c r="A309" s="203" t="s">
        <v>228</v>
      </c>
      <c r="B309" s="207" t="s">
        <v>9</v>
      </c>
      <c r="C309" s="15">
        <f aca="true" t="shared" si="146" ref="C309:H309">C307-C308</f>
        <v>1</v>
      </c>
      <c r="D309" s="15">
        <f t="shared" si="146"/>
        <v>-1</v>
      </c>
      <c r="E309" s="15">
        <f t="shared" si="146"/>
        <v>-15</v>
      </c>
      <c r="F309" s="15">
        <f t="shared" si="146"/>
        <v>-3</v>
      </c>
      <c r="G309" s="15">
        <f t="shared" si="146"/>
        <v>-9</v>
      </c>
      <c r="H309" s="15">
        <f t="shared" si="146"/>
        <v>-12</v>
      </c>
      <c r="I309" s="15">
        <f>I307-I308</f>
        <v>-3</v>
      </c>
      <c r="J309" s="15">
        <f>J307-J308</f>
        <v>-14</v>
      </c>
      <c r="K309" s="15">
        <f>K307-K308</f>
        <v>-9</v>
      </c>
      <c r="L309" s="15"/>
      <c r="M309" s="15"/>
      <c r="N309" s="15"/>
      <c r="O309" s="15">
        <f>O307-O308</f>
        <v>-65</v>
      </c>
    </row>
    <row r="310" spans="1:15" ht="13.5" thickBot="1">
      <c r="A310" s="205" t="s">
        <v>16</v>
      </c>
      <c r="B310" s="206" t="s">
        <v>10</v>
      </c>
      <c r="C310" s="19">
        <f aca="true" t="shared" si="147" ref="C310:H310">C309/C308</f>
        <v>0.041666666666666664</v>
      </c>
      <c r="D310" s="19">
        <f t="shared" si="147"/>
        <v>-0.058823529411764705</v>
      </c>
      <c r="E310" s="19">
        <f t="shared" si="147"/>
        <v>-0.4166666666666667</v>
      </c>
      <c r="F310" s="19">
        <f t="shared" si="147"/>
        <v>-0.09090909090909091</v>
      </c>
      <c r="G310" s="19">
        <f t="shared" si="147"/>
        <v>-0.3</v>
      </c>
      <c r="H310" s="19">
        <f t="shared" si="147"/>
        <v>-0.3076923076923077</v>
      </c>
      <c r="I310" s="19">
        <f>I309/I308</f>
        <v>-0.10344827586206896</v>
      </c>
      <c r="J310" s="19">
        <f>J309/J308</f>
        <v>-0.4666666666666667</v>
      </c>
      <c r="K310" s="19">
        <f>K309/K308</f>
        <v>-0.2647058823529412</v>
      </c>
      <c r="L310" s="19"/>
      <c r="M310" s="19"/>
      <c r="N310" s="19"/>
      <c r="O310" s="19">
        <f>O309/O308</f>
        <v>-0.23897058823529413</v>
      </c>
    </row>
    <row r="311" spans="1:15" ht="12.75">
      <c r="A311" s="17"/>
      <c r="B311" s="26">
        <v>2010</v>
      </c>
      <c r="C311" s="26">
        <v>113</v>
      </c>
      <c r="D311" s="26">
        <v>108</v>
      </c>
      <c r="E311" s="26">
        <v>117</v>
      </c>
      <c r="F311" s="26">
        <v>97</v>
      </c>
      <c r="G311" s="26">
        <v>98</v>
      </c>
      <c r="H311" s="26">
        <v>89</v>
      </c>
      <c r="I311" s="26">
        <v>78</v>
      </c>
      <c r="J311" s="26">
        <v>91</v>
      </c>
      <c r="K311" s="26">
        <v>74</v>
      </c>
      <c r="L311" s="26"/>
      <c r="M311" s="26"/>
      <c r="N311" s="26"/>
      <c r="O311" s="11">
        <f>SUM(C311:N311)</f>
        <v>865</v>
      </c>
    </row>
    <row r="312" spans="1:15" ht="12.75">
      <c r="A312" s="203" t="s">
        <v>229</v>
      </c>
      <c r="B312" s="15">
        <v>2009</v>
      </c>
      <c r="C312" s="15">
        <v>120</v>
      </c>
      <c r="D312" s="15">
        <v>118</v>
      </c>
      <c r="E312" s="15">
        <v>111</v>
      </c>
      <c r="F312" s="15">
        <v>98</v>
      </c>
      <c r="G312" s="15">
        <v>130</v>
      </c>
      <c r="H312" s="15">
        <v>119</v>
      </c>
      <c r="I312" s="15">
        <v>142</v>
      </c>
      <c r="J312" s="15">
        <v>142</v>
      </c>
      <c r="K312" s="15">
        <v>122</v>
      </c>
      <c r="L312" s="15"/>
      <c r="M312" s="15"/>
      <c r="N312" s="15"/>
      <c r="O312" s="15">
        <f>SUM(C312:N312)</f>
        <v>1102</v>
      </c>
    </row>
    <row r="313" spans="1:15" ht="12.75">
      <c r="A313" s="17"/>
      <c r="B313" s="207" t="s">
        <v>9</v>
      </c>
      <c r="C313" s="15">
        <f aca="true" t="shared" si="148" ref="C313:H313">C311-C312</f>
        <v>-7</v>
      </c>
      <c r="D313" s="15">
        <f t="shared" si="148"/>
        <v>-10</v>
      </c>
      <c r="E313" s="15">
        <f t="shared" si="148"/>
        <v>6</v>
      </c>
      <c r="F313" s="15">
        <f t="shared" si="148"/>
        <v>-1</v>
      </c>
      <c r="G313" s="15">
        <f t="shared" si="148"/>
        <v>-32</v>
      </c>
      <c r="H313" s="15">
        <f t="shared" si="148"/>
        <v>-30</v>
      </c>
      <c r="I313" s="15">
        <f>I311-I312</f>
        <v>-64</v>
      </c>
      <c r="J313" s="15">
        <f>J311-J312</f>
        <v>-51</v>
      </c>
      <c r="K313" s="15">
        <f>K311-K312</f>
        <v>-48</v>
      </c>
      <c r="L313" s="15"/>
      <c r="M313" s="15"/>
      <c r="N313" s="15"/>
      <c r="O313" s="15">
        <f>O311-O312</f>
        <v>-237</v>
      </c>
    </row>
    <row r="314" spans="1:15" ht="13.5" thickBot="1">
      <c r="A314" s="205"/>
      <c r="B314" s="206" t="s">
        <v>10</v>
      </c>
      <c r="C314" s="19">
        <f aca="true" t="shared" si="149" ref="C314:H314">C313/C312</f>
        <v>-0.058333333333333334</v>
      </c>
      <c r="D314" s="19">
        <f t="shared" si="149"/>
        <v>-0.0847457627118644</v>
      </c>
      <c r="E314" s="19">
        <f t="shared" si="149"/>
        <v>0.05405405405405406</v>
      </c>
      <c r="F314" s="19">
        <f t="shared" si="149"/>
        <v>-0.01020408163265306</v>
      </c>
      <c r="G314" s="19">
        <f t="shared" si="149"/>
        <v>-0.24615384615384617</v>
      </c>
      <c r="H314" s="19">
        <f t="shared" si="149"/>
        <v>-0.25210084033613445</v>
      </c>
      <c r="I314" s="19">
        <f>I313/I312</f>
        <v>-0.4507042253521127</v>
      </c>
      <c r="J314" s="19">
        <f>J313/J312</f>
        <v>-0.3591549295774648</v>
      </c>
      <c r="K314" s="19">
        <f>K313/K312</f>
        <v>-0.39344262295081966</v>
      </c>
      <c r="L314" s="19"/>
      <c r="M314" s="19"/>
      <c r="N314" s="19"/>
      <c r="O314" s="19">
        <f>O313/O312</f>
        <v>-0.2150635208711434</v>
      </c>
    </row>
    <row r="315" spans="1:15" ht="12.75">
      <c r="A315" s="17"/>
      <c r="B315" s="26">
        <v>2010</v>
      </c>
      <c r="C315" s="26">
        <v>204</v>
      </c>
      <c r="D315" s="26">
        <v>211</v>
      </c>
      <c r="E315" s="26">
        <v>214</v>
      </c>
      <c r="F315" s="26">
        <v>198</v>
      </c>
      <c r="G315" s="26">
        <v>238</v>
      </c>
      <c r="H315" s="26">
        <v>231</v>
      </c>
      <c r="I315" s="26">
        <v>156</v>
      </c>
      <c r="J315" s="26">
        <v>210</v>
      </c>
      <c r="K315" s="26">
        <v>197</v>
      </c>
      <c r="L315" s="26"/>
      <c r="M315" s="26"/>
      <c r="N315" s="26"/>
      <c r="O315" s="11">
        <f>SUM(C315:N315)</f>
        <v>1859</v>
      </c>
    </row>
    <row r="316" spans="1:15" ht="12.75">
      <c r="A316" s="203" t="s">
        <v>230</v>
      </c>
      <c r="B316" s="15">
        <v>2009</v>
      </c>
      <c r="C316" s="15">
        <v>313</v>
      </c>
      <c r="D316" s="15">
        <v>256</v>
      </c>
      <c r="E316" s="15">
        <v>304</v>
      </c>
      <c r="F316" s="15">
        <v>290</v>
      </c>
      <c r="G316" s="15">
        <v>293</v>
      </c>
      <c r="H316" s="15">
        <v>252</v>
      </c>
      <c r="I316" s="15">
        <v>333</v>
      </c>
      <c r="J316" s="15">
        <v>405</v>
      </c>
      <c r="K316" s="15">
        <v>316</v>
      </c>
      <c r="L316" s="15"/>
      <c r="M316" s="15"/>
      <c r="N316" s="15"/>
      <c r="O316" s="15">
        <f>SUM(C316:N316)</f>
        <v>2762</v>
      </c>
    </row>
    <row r="317" spans="1:15" ht="12.75">
      <c r="A317" s="203" t="s">
        <v>231</v>
      </c>
      <c r="B317" s="207" t="s">
        <v>9</v>
      </c>
      <c r="C317" s="15">
        <f aca="true" t="shared" si="150" ref="C317:H317">C315-C316</f>
        <v>-109</v>
      </c>
      <c r="D317" s="15">
        <f t="shared" si="150"/>
        <v>-45</v>
      </c>
      <c r="E317" s="15">
        <f t="shared" si="150"/>
        <v>-90</v>
      </c>
      <c r="F317" s="15">
        <f t="shared" si="150"/>
        <v>-92</v>
      </c>
      <c r="G317" s="15">
        <f t="shared" si="150"/>
        <v>-55</v>
      </c>
      <c r="H317" s="15">
        <f t="shared" si="150"/>
        <v>-21</v>
      </c>
      <c r="I317" s="15">
        <f>I315-I316</f>
        <v>-177</v>
      </c>
      <c r="J317" s="15">
        <f>J315-J316</f>
        <v>-195</v>
      </c>
      <c r="K317" s="15">
        <f>K315-K316</f>
        <v>-119</v>
      </c>
      <c r="L317" s="15"/>
      <c r="M317" s="15"/>
      <c r="N317" s="15"/>
      <c r="O317" s="15">
        <f>O315-O316</f>
        <v>-903</v>
      </c>
    </row>
    <row r="318" spans="1:15" ht="13.5" thickBot="1">
      <c r="A318" s="205"/>
      <c r="B318" s="206" t="s">
        <v>10</v>
      </c>
      <c r="C318" s="19">
        <f aca="true" t="shared" si="151" ref="C318:H318">C317/C316</f>
        <v>-0.34824281150159747</v>
      </c>
      <c r="D318" s="19">
        <f t="shared" si="151"/>
        <v>-0.17578125</v>
      </c>
      <c r="E318" s="19">
        <f t="shared" si="151"/>
        <v>-0.29605263157894735</v>
      </c>
      <c r="F318" s="19">
        <f t="shared" si="151"/>
        <v>-0.31724137931034485</v>
      </c>
      <c r="G318" s="19">
        <f t="shared" si="151"/>
        <v>-0.18771331058020477</v>
      </c>
      <c r="H318" s="19">
        <f t="shared" si="151"/>
        <v>-0.08333333333333333</v>
      </c>
      <c r="I318" s="19">
        <f>I317/I316</f>
        <v>-0.5315315315315315</v>
      </c>
      <c r="J318" s="19">
        <f>J317/J316</f>
        <v>-0.48148148148148145</v>
      </c>
      <c r="K318" s="19">
        <f>K317/K316</f>
        <v>-0.37658227848101267</v>
      </c>
      <c r="L318" s="19"/>
      <c r="M318" s="19"/>
      <c r="N318" s="19"/>
      <c r="O318" s="19">
        <f>O317/O316</f>
        <v>-0.3269370021723389</v>
      </c>
    </row>
    <row r="319" spans="1:15" ht="12.75">
      <c r="A319" s="17"/>
      <c r="B319" s="26">
        <v>2010</v>
      </c>
      <c r="C319" s="26">
        <v>39</v>
      </c>
      <c r="D319" s="26">
        <v>36</v>
      </c>
      <c r="E319" s="26">
        <v>27</v>
      </c>
      <c r="F319" s="26">
        <v>28</v>
      </c>
      <c r="G319" s="26">
        <v>41</v>
      </c>
      <c r="H319" s="26">
        <v>48</v>
      </c>
      <c r="I319" s="26">
        <v>34</v>
      </c>
      <c r="J319" s="26">
        <v>31</v>
      </c>
      <c r="K319" s="26">
        <v>30</v>
      </c>
      <c r="L319" s="26"/>
      <c r="M319" s="26"/>
      <c r="N319" s="26"/>
      <c r="O319" s="11">
        <f>SUM(C319:N319)</f>
        <v>314</v>
      </c>
    </row>
    <row r="320" spans="1:15" ht="12.75">
      <c r="A320" s="203" t="s">
        <v>232</v>
      </c>
      <c r="B320" s="15">
        <v>2009</v>
      </c>
      <c r="C320" s="15">
        <v>44</v>
      </c>
      <c r="D320" s="15">
        <v>42</v>
      </c>
      <c r="E320" s="15">
        <v>27</v>
      </c>
      <c r="F320" s="15">
        <v>57</v>
      </c>
      <c r="G320" s="15">
        <v>35</v>
      </c>
      <c r="H320" s="15">
        <v>51</v>
      </c>
      <c r="I320" s="15">
        <v>52</v>
      </c>
      <c r="J320" s="15">
        <v>52</v>
      </c>
      <c r="K320" s="15">
        <v>50</v>
      </c>
      <c r="L320" s="15"/>
      <c r="M320" s="15"/>
      <c r="N320" s="15"/>
      <c r="O320" s="15">
        <f>SUM(C320:N320)</f>
        <v>410</v>
      </c>
    </row>
    <row r="321" spans="1:15" ht="12.75">
      <c r="A321" s="203" t="s">
        <v>233</v>
      </c>
      <c r="B321" s="207" t="s">
        <v>9</v>
      </c>
      <c r="C321" s="15">
        <f aca="true" t="shared" si="152" ref="C321:H321">C319-C320</f>
        <v>-5</v>
      </c>
      <c r="D321" s="15">
        <f t="shared" si="152"/>
        <v>-6</v>
      </c>
      <c r="E321" s="15">
        <f t="shared" si="152"/>
        <v>0</v>
      </c>
      <c r="F321" s="15">
        <f t="shared" si="152"/>
        <v>-29</v>
      </c>
      <c r="G321" s="15">
        <f t="shared" si="152"/>
        <v>6</v>
      </c>
      <c r="H321" s="15">
        <f t="shared" si="152"/>
        <v>-3</v>
      </c>
      <c r="I321" s="15">
        <f>I319-I320</f>
        <v>-18</v>
      </c>
      <c r="J321" s="15">
        <f>J319-J320</f>
        <v>-21</v>
      </c>
      <c r="K321" s="15">
        <f>K319-K320</f>
        <v>-20</v>
      </c>
      <c r="L321" s="15"/>
      <c r="M321" s="15"/>
      <c r="N321" s="15"/>
      <c r="O321" s="15">
        <f>O319-O320</f>
        <v>-96</v>
      </c>
    </row>
    <row r="322" spans="1:15" ht="13.5" thickBot="1">
      <c r="A322" s="205"/>
      <c r="B322" s="206" t="s">
        <v>10</v>
      </c>
      <c r="C322" s="19">
        <f aca="true" t="shared" si="153" ref="C322:H322">C321/C320</f>
        <v>-0.11363636363636363</v>
      </c>
      <c r="D322" s="19">
        <f t="shared" si="153"/>
        <v>-0.14285714285714285</v>
      </c>
      <c r="E322" s="19">
        <f t="shared" si="153"/>
        <v>0</v>
      </c>
      <c r="F322" s="19">
        <f t="shared" si="153"/>
        <v>-0.5087719298245614</v>
      </c>
      <c r="G322" s="19">
        <f t="shared" si="153"/>
        <v>0.17142857142857143</v>
      </c>
      <c r="H322" s="19">
        <f t="shared" si="153"/>
        <v>-0.058823529411764705</v>
      </c>
      <c r="I322" s="19">
        <f>I321/I320</f>
        <v>-0.34615384615384615</v>
      </c>
      <c r="J322" s="19">
        <f>J321/J320</f>
        <v>-0.40384615384615385</v>
      </c>
      <c r="K322" s="19">
        <f>K321/K320</f>
        <v>-0.4</v>
      </c>
      <c r="L322" s="19"/>
      <c r="M322" s="19"/>
      <c r="N322" s="19"/>
      <c r="O322" s="19">
        <f>O321/O320</f>
        <v>-0.23414634146341465</v>
      </c>
    </row>
    <row r="325" ht="13.5" thickBot="1">
      <c r="A325" s="210" t="s">
        <v>176</v>
      </c>
    </row>
    <row r="326" spans="1:15" ht="13.5" thickBot="1">
      <c r="A326" s="2" t="s">
        <v>16</v>
      </c>
      <c r="B326" s="202" t="s">
        <v>3</v>
      </c>
      <c r="C326" s="202" t="s">
        <v>209</v>
      </c>
      <c r="D326" s="202" t="s">
        <v>210</v>
      </c>
      <c r="E326" s="202" t="s">
        <v>211</v>
      </c>
      <c r="F326" s="202" t="s">
        <v>212</v>
      </c>
      <c r="G326" s="202" t="s">
        <v>213</v>
      </c>
      <c r="H326" s="202" t="s">
        <v>214</v>
      </c>
      <c r="I326" s="202" t="s">
        <v>215</v>
      </c>
      <c r="J326" s="202" t="s">
        <v>216</v>
      </c>
      <c r="K326" s="202" t="s">
        <v>217</v>
      </c>
      <c r="L326" s="202" t="s">
        <v>218</v>
      </c>
      <c r="M326" s="202" t="s">
        <v>219</v>
      </c>
      <c r="N326" s="202" t="s">
        <v>220</v>
      </c>
      <c r="O326" s="202" t="s">
        <v>1</v>
      </c>
    </row>
    <row r="327" spans="1:15" ht="12.75">
      <c r="A327" s="12"/>
      <c r="B327" s="11">
        <v>2010</v>
      </c>
      <c r="C327" s="11">
        <f aca="true" t="shared" si="154" ref="C327:K328">SUM(C331+C335+C339+C343+C347+C351+C355)</f>
        <v>287</v>
      </c>
      <c r="D327" s="11">
        <f t="shared" si="154"/>
        <v>264</v>
      </c>
      <c r="E327" s="11">
        <f t="shared" si="154"/>
        <v>242</v>
      </c>
      <c r="F327" s="11">
        <f t="shared" si="154"/>
        <v>278</v>
      </c>
      <c r="G327" s="11">
        <f t="shared" si="154"/>
        <v>310</v>
      </c>
      <c r="H327" s="11">
        <f t="shared" si="154"/>
        <v>280</v>
      </c>
      <c r="I327" s="11">
        <f t="shared" si="154"/>
        <v>315</v>
      </c>
      <c r="J327" s="11">
        <f t="shared" si="154"/>
        <v>284</v>
      </c>
      <c r="K327" s="11">
        <f t="shared" si="154"/>
        <v>263</v>
      </c>
      <c r="L327" s="11"/>
      <c r="M327" s="11"/>
      <c r="N327" s="11"/>
      <c r="O327" s="11">
        <f>SUM(O331+O335+O339+O343+O347+O351+O355)</f>
        <v>2523</v>
      </c>
    </row>
    <row r="328" spans="1:15" ht="12.75">
      <c r="A328" s="203" t="s">
        <v>1</v>
      </c>
      <c r="B328" s="15">
        <v>2009</v>
      </c>
      <c r="C328" s="15">
        <f t="shared" si="154"/>
        <v>114</v>
      </c>
      <c r="D328" s="15">
        <f t="shared" si="154"/>
        <v>129</v>
      </c>
      <c r="E328" s="15">
        <f t="shared" si="154"/>
        <v>137</v>
      </c>
      <c r="F328" s="15">
        <f t="shared" si="154"/>
        <v>150</v>
      </c>
      <c r="G328" s="15">
        <f t="shared" si="154"/>
        <v>172</v>
      </c>
      <c r="H328" s="15">
        <f t="shared" si="154"/>
        <v>258</v>
      </c>
      <c r="I328" s="15">
        <f t="shared" si="154"/>
        <v>277</v>
      </c>
      <c r="J328" s="15">
        <f t="shared" si="154"/>
        <v>294</v>
      </c>
      <c r="K328" s="15">
        <f t="shared" si="154"/>
        <v>266</v>
      </c>
      <c r="L328" s="15"/>
      <c r="M328" s="15"/>
      <c r="N328" s="15"/>
      <c r="O328" s="15">
        <f>SUM(C328:N328)</f>
        <v>1797</v>
      </c>
    </row>
    <row r="329" spans="1:15" ht="12.75">
      <c r="A329" s="203" t="s">
        <v>221</v>
      </c>
      <c r="B329" s="204" t="s">
        <v>9</v>
      </c>
      <c r="C329" s="15">
        <f aca="true" t="shared" si="155" ref="C329:H329">C327-C328</f>
        <v>173</v>
      </c>
      <c r="D329" s="15">
        <f t="shared" si="155"/>
        <v>135</v>
      </c>
      <c r="E329" s="15">
        <f t="shared" si="155"/>
        <v>105</v>
      </c>
      <c r="F329" s="15">
        <f t="shared" si="155"/>
        <v>128</v>
      </c>
      <c r="G329" s="15">
        <f t="shared" si="155"/>
        <v>138</v>
      </c>
      <c r="H329" s="15">
        <f t="shared" si="155"/>
        <v>22</v>
      </c>
      <c r="I329" s="15">
        <f>I327-I328</f>
        <v>38</v>
      </c>
      <c r="J329" s="15">
        <f>J327-J328</f>
        <v>-10</v>
      </c>
      <c r="K329" s="15">
        <f>K327-K328</f>
        <v>-3</v>
      </c>
      <c r="L329" s="15"/>
      <c r="M329" s="15"/>
      <c r="N329" s="15"/>
      <c r="O329" s="15">
        <f>O327-O328</f>
        <v>726</v>
      </c>
    </row>
    <row r="330" spans="1:15" ht="13.5" thickBot="1">
      <c r="A330" s="205"/>
      <c r="B330" s="206" t="s">
        <v>10</v>
      </c>
      <c r="C330" s="19">
        <f aca="true" t="shared" si="156" ref="C330:H330">C329/C328</f>
        <v>1.5175438596491229</v>
      </c>
      <c r="D330" s="19">
        <f t="shared" si="156"/>
        <v>1.0465116279069768</v>
      </c>
      <c r="E330" s="19">
        <f t="shared" si="156"/>
        <v>0.7664233576642335</v>
      </c>
      <c r="F330" s="19">
        <f t="shared" si="156"/>
        <v>0.8533333333333334</v>
      </c>
      <c r="G330" s="19">
        <f t="shared" si="156"/>
        <v>0.8023255813953488</v>
      </c>
      <c r="H330" s="19">
        <f t="shared" si="156"/>
        <v>0.08527131782945736</v>
      </c>
      <c r="I330" s="19">
        <f>I329/I328</f>
        <v>0.1371841155234657</v>
      </c>
      <c r="J330" s="19">
        <f>J329/J328</f>
        <v>-0.034013605442176874</v>
      </c>
      <c r="K330" s="19">
        <f>K329/K328</f>
        <v>-0.011278195488721804</v>
      </c>
      <c r="L330" s="19"/>
      <c r="M330" s="19"/>
      <c r="N330" s="19"/>
      <c r="O330" s="19">
        <f>O329/O328</f>
        <v>0.4040066777963272</v>
      </c>
    </row>
    <row r="331" spans="1:15" ht="12.75">
      <c r="A331" s="17"/>
      <c r="B331" s="11">
        <v>2010</v>
      </c>
      <c r="C331" s="11">
        <v>5</v>
      </c>
      <c r="D331" s="11">
        <v>6</v>
      </c>
      <c r="E331" s="11">
        <v>5</v>
      </c>
      <c r="F331" s="11">
        <v>3</v>
      </c>
      <c r="G331" s="11">
        <v>3</v>
      </c>
      <c r="H331" s="11">
        <v>4</v>
      </c>
      <c r="I331" s="11">
        <v>2</v>
      </c>
      <c r="J331" s="11">
        <v>2</v>
      </c>
      <c r="K331" s="11">
        <v>4</v>
      </c>
      <c r="L331" s="11"/>
      <c r="M331" s="11"/>
      <c r="N331" s="11"/>
      <c r="O331" s="11">
        <f>SUM(C331:N331)</f>
        <v>34</v>
      </c>
    </row>
    <row r="332" spans="1:15" ht="12.75">
      <c r="A332" s="203" t="s">
        <v>222</v>
      </c>
      <c r="B332" s="15">
        <v>2009</v>
      </c>
      <c r="C332" s="15">
        <v>1</v>
      </c>
      <c r="D332" s="15">
        <v>3</v>
      </c>
      <c r="E332" s="15">
        <v>3</v>
      </c>
      <c r="F332" s="15">
        <v>6</v>
      </c>
      <c r="G332" s="15">
        <v>5</v>
      </c>
      <c r="H332" s="15">
        <v>2</v>
      </c>
      <c r="I332" s="15">
        <v>4</v>
      </c>
      <c r="J332" s="15">
        <v>3</v>
      </c>
      <c r="K332" s="15">
        <v>3</v>
      </c>
      <c r="L332" s="15"/>
      <c r="M332" s="15"/>
      <c r="N332" s="15"/>
      <c r="O332" s="15">
        <f>SUM(C332:N332)</f>
        <v>30</v>
      </c>
    </row>
    <row r="333" spans="1:15" ht="12.75">
      <c r="A333" s="203" t="s">
        <v>223</v>
      </c>
      <c r="B333" s="207" t="s">
        <v>9</v>
      </c>
      <c r="C333" s="15">
        <f aca="true" t="shared" si="157" ref="C333:H333">C331-C332</f>
        <v>4</v>
      </c>
      <c r="D333" s="15">
        <f t="shared" si="157"/>
        <v>3</v>
      </c>
      <c r="E333" s="15">
        <f t="shared" si="157"/>
        <v>2</v>
      </c>
      <c r="F333" s="15">
        <f t="shared" si="157"/>
        <v>-3</v>
      </c>
      <c r="G333" s="15">
        <f t="shared" si="157"/>
        <v>-2</v>
      </c>
      <c r="H333" s="15">
        <f t="shared" si="157"/>
        <v>2</v>
      </c>
      <c r="I333" s="15">
        <f>I331-I332</f>
        <v>-2</v>
      </c>
      <c r="J333" s="15">
        <f>J331-J332</f>
        <v>-1</v>
      </c>
      <c r="K333" s="15">
        <f>K331-K332</f>
        <v>1</v>
      </c>
      <c r="L333" s="15"/>
      <c r="M333" s="15"/>
      <c r="N333" s="15"/>
      <c r="O333" s="15">
        <f>O331-O332</f>
        <v>4</v>
      </c>
    </row>
    <row r="334" spans="1:15" ht="13.5" thickBot="1">
      <c r="A334" s="205"/>
      <c r="B334" s="206" t="s">
        <v>10</v>
      </c>
      <c r="C334" s="19">
        <f aca="true" t="shared" si="158" ref="C334:H334">C333/C332</f>
        <v>4</v>
      </c>
      <c r="D334" s="19">
        <f t="shared" si="158"/>
        <v>1</v>
      </c>
      <c r="E334" s="19">
        <f t="shared" si="158"/>
        <v>0.6666666666666666</v>
      </c>
      <c r="F334" s="19">
        <f t="shared" si="158"/>
        <v>-0.5</v>
      </c>
      <c r="G334" s="19">
        <f t="shared" si="158"/>
        <v>-0.4</v>
      </c>
      <c r="H334" s="19">
        <f t="shared" si="158"/>
        <v>1</v>
      </c>
      <c r="I334" s="19">
        <f>I333/I332</f>
        <v>-0.5</v>
      </c>
      <c r="J334" s="19">
        <f>J333/J332</f>
        <v>-0.3333333333333333</v>
      </c>
      <c r="K334" s="19">
        <f>K333/K332</f>
        <v>0.3333333333333333</v>
      </c>
      <c r="L334" s="19"/>
      <c r="M334" s="19"/>
      <c r="N334" s="19"/>
      <c r="O334" s="19">
        <f>O333/O332</f>
        <v>0.13333333333333333</v>
      </c>
    </row>
    <row r="335" spans="1:15" ht="12.75">
      <c r="A335" s="17"/>
      <c r="B335" s="26">
        <v>2010</v>
      </c>
      <c r="C335" s="26">
        <v>0</v>
      </c>
      <c r="D335" s="26">
        <v>0</v>
      </c>
      <c r="E335" s="26">
        <v>1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/>
      <c r="M335" s="26"/>
      <c r="N335" s="26"/>
      <c r="O335" s="11">
        <f>SUM(C335:N335)</f>
        <v>1</v>
      </c>
    </row>
    <row r="336" spans="1:15" ht="12.75">
      <c r="A336" s="208" t="s">
        <v>224</v>
      </c>
      <c r="B336" s="15">
        <v>2009</v>
      </c>
      <c r="C336" s="15">
        <v>0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/>
      <c r="M336" s="15"/>
      <c r="N336" s="15"/>
      <c r="O336" s="15">
        <f>SUM(C336:N336)</f>
        <v>0</v>
      </c>
    </row>
    <row r="337" spans="1:15" ht="12.75">
      <c r="A337" s="203" t="s">
        <v>225</v>
      </c>
      <c r="B337" s="207" t="s">
        <v>9</v>
      </c>
      <c r="C337" s="15">
        <f aca="true" t="shared" si="159" ref="C337:H337">C335-C336</f>
        <v>0</v>
      </c>
      <c r="D337" s="15">
        <f t="shared" si="159"/>
        <v>0</v>
      </c>
      <c r="E337" s="15">
        <f t="shared" si="159"/>
        <v>1</v>
      </c>
      <c r="F337" s="15">
        <f t="shared" si="159"/>
        <v>0</v>
      </c>
      <c r="G337" s="15">
        <f t="shared" si="159"/>
        <v>0</v>
      </c>
      <c r="H337" s="15">
        <f t="shared" si="159"/>
        <v>0</v>
      </c>
      <c r="I337" s="15">
        <f>I335-I336</f>
        <v>0</v>
      </c>
      <c r="J337" s="15">
        <f>J335-J336</f>
        <v>0</v>
      </c>
      <c r="K337" s="15">
        <f>K335-K336</f>
        <v>0</v>
      </c>
      <c r="L337" s="15"/>
      <c r="M337" s="15"/>
      <c r="N337" s="15"/>
      <c r="O337" s="15">
        <f>O335-O336</f>
        <v>1</v>
      </c>
    </row>
    <row r="338" spans="1:15" ht="13.5" thickBot="1">
      <c r="A338" s="205"/>
      <c r="B338" s="206" t="s">
        <v>10</v>
      </c>
      <c r="C338" s="19">
        <v>0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/>
      <c r="M338" s="19"/>
      <c r="N338" s="19"/>
      <c r="O338" s="19">
        <v>0</v>
      </c>
    </row>
    <row r="339" spans="1:15" ht="12.75">
      <c r="A339" s="17"/>
      <c r="B339" s="26">
        <v>2010</v>
      </c>
      <c r="C339" s="26">
        <v>12</v>
      </c>
      <c r="D339" s="26">
        <v>8</v>
      </c>
      <c r="E339" s="26">
        <v>13</v>
      </c>
      <c r="F339" s="26">
        <v>12</v>
      </c>
      <c r="G339" s="26">
        <v>13</v>
      </c>
      <c r="H339" s="26">
        <v>12</v>
      </c>
      <c r="I339" s="26">
        <v>12</v>
      </c>
      <c r="J339" s="26">
        <v>14</v>
      </c>
      <c r="K339" s="26">
        <v>9</v>
      </c>
      <c r="L339" s="26"/>
      <c r="M339" s="26"/>
      <c r="N339" s="26"/>
      <c r="O339" s="11">
        <f>SUM(C339:N339)</f>
        <v>105</v>
      </c>
    </row>
    <row r="340" spans="1:15" ht="12.75">
      <c r="A340" s="203" t="s">
        <v>226</v>
      </c>
      <c r="B340" s="15">
        <v>2009</v>
      </c>
      <c r="C340" s="15">
        <v>11</v>
      </c>
      <c r="D340" s="15">
        <v>12</v>
      </c>
      <c r="E340" s="15">
        <v>12</v>
      </c>
      <c r="F340" s="15">
        <v>9</v>
      </c>
      <c r="G340" s="15">
        <v>9</v>
      </c>
      <c r="H340" s="15">
        <v>11</v>
      </c>
      <c r="I340" s="15">
        <v>12</v>
      </c>
      <c r="J340" s="15">
        <v>5</v>
      </c>
      <c r="K340" s="15">
        <v>11</v>
      </c>
      <c r="L340" s="15"/>
      <c r="M340" s="15"/>
      <c r="N340" s="15"/>
      <c r="O340" s="15">
        <f>SUM(C340:N340)</f>
        <v>92</v>
      </c>
    </row>
    <row r="341" spans="1:15" ht="12.75">
      <c r="A341" s="17"/>
      <c r="B341" s="207" t="s">
        <v>9</v>
      </c>
      <c r="C341" s="15">
        <f aca="true" t="shared" si="160" ref="C341:H341">C339-C340</f>
        <v>1</v>
      </c>
      <c r="D341" s="15">
        <f t="shared" si="160"/>
        <v>-4</v>
      </c>
      <c r="E341" s="15">
        <f t="shared" si="160"/>
        <v>1</v>
      </c>
      <c r="F341" s="15">
        <f t="shared" si="160"/>
        <v>3</v>
      </c>
      <c r="G341" s="15">
        <f t="shared" si="160"/>
        <v>4</v>
      </c>
      <c r="H341" s="15">
        <f t="shared" si="160"/>
        <v>1</v>
      </c>
      <c r="I341" s="15">
        <f>I339-I340</f>
        <v>0</v>
      </c>
      <c r="J341" s="15">
        <f>J339-J340</f>
        <v>9</v>
      </c>
      <c r="K341" s="15">
        <f>K339-K340</f>
        <v>-2</v>
      </c>
      <c r="L341" s="15"/>
      <c r="M341" s="15"/>
      <c r="N341" s="15"/>
      <c r="O341" s="15">
        <f>O339-O340</f>
        <v>13</v>
      </c>
    </row>
    <row r="342" spans="1:15" ht="13.5" thickBot="1">
      <c r="A342" s="205"/>
      <c r="B342" s="206" t="s">
        <v>10</v>
      </c>
      <c r="C342" s="19">
        <f aca="true" t="shared" si="161" ref="C342:H342">C341/C340</f>
        <v>0.09090909090909091</v>
      </c>
      <c r="D342" s="19">
        <f t="shared" si="161"/>
        <v>-0.3333333333333333</v>
      </c>
      <c r="E342" s="19">
        <f t="shared" si="161"/>
        <v>0.08333333333333333</v>
      </c>
      <c r="F342" s="19">
        <f t="shared" si="161"/>
        <v>0.3333333333333333</v>
      </c>
      <c r="G342" s="19">
        <f t="shared" si="161"/>
        <v>0.4444444444444444</v>
      </c>
      <c r="H342" s="19">
        <f t="shared" si="161"/>
        <v>0.09090909090909091</v>
      </c>
      <c r="I342" s="19">
        <f>I341/I340</f>
        <v>0</v>
      </c>
      <c r="J342" s="19">
        <f>J341/J340</f>
        <v>1.8</v>
      </c>
      <c r="K342" s="19">
        <f>K341/K340</f>
        <v>-0.18181818181818182</v>
      </c>
      <c r="L342" s="19"/>
      <c r="M342" s="19"/>
      <c r="N342" s="19"/>
      <c r="O342" s="19">
        <f>O341/O340</f>
        <v>0.14130434782608695</v>
      </c>
    </row>
    <row r="343" spans="1:15" ht="12.75">
      <c r="A343" s="17"/>
      <c r="B343" s="26">
        <v>2010</v>
      </c>
      <c r="C343" s="26">
        <v>16</v>
      </c>
      <c r="D343" s="26">
        <v>18</v>
      </c>
      <c r="E343" s="26">
        <v>10</v>
      </c>
      <c r="F343" s="26">
        <v>15</v>
      </c>
      <c r="G343" s="26">
        <v>24</v>
      </c>
      <c r="H343" s="26">
        <v>14</v>
      </c>
      <c r="I343" s="26">
        <v>17</v>
      </c>
      <c r="J343" s="26">
        <v>12</v>
      </c>
      <c r="K343" s="26">
        <v>17</v>
      </c>
      <c r="L343" s="26"/>
      <c r="M343" s="26"/>
      <c r="N343" s="26"/>
      <c r="O343" s="11">
        <f>SUM(C343:N343)</f>
        <v>143</v>
      </c>
    </row>
    <row r="344" spans="1:15" ht="12.75">
      <c r="A344" s="203" t="s">
        <v>227</v>
      </c>
      <c r="B344" s="15">
        <v>2009</v>
      </c>
      <c r="C344" s="15">
        <v>13</v>
      </c>
      <c r="D344" s="15">
        <v>16</v>
      </c>
      <c r="E344" s="15">
        <v>20</v>
      </c>
      <c r="F344" s="15">
        <v>15</v>
      </c>
      <c r="G344" s="15">
        <v>20</v>
      </c>
      <c r="H344" s="15">
        <v>20</v>
      </c>
      <c r="I344" s="15">
        <v>21</v>
      </c>
      <c r="J344" s="15">
        <v>27</v>
      </c>
      <c r="K344" s="15">
        <v>17</v>
      </c>
      <c r="L344" s="15"/>
      <c r="M344" s="15"/>
      <c r="N344" s="15"/>
      <c r="O344" s="15">
        <f>SUM(C344:N344)</f>
        <v>169</v>
      </c>
    </row>
    <row r="345" spans="1:15" ht="12.75">
      <c r="A345" s="203" t="s">
        <v>228</v>
      </c>
      <c r="B345" s="207" t="s">
        <v>9</v>
      </c>
      <c r="C345" s="15">
        <f aca="true" t="shared" si="162" ref="C345:H345">C343-C344</f>
        <v>3</v>
      </c>
      <c r="D345" s="15">
        <f t="shared" si="162"/>
        <v>2</v>
      </c>
      <c r="E345" s="15">
        <f t="shared" si="162"/>
        <v>-10</v>
      </c>
      <c r="F345" s="15">
        <f t="shared" si="162"/>
        <v>0</v>
      </c>
      <c r="G345" s="15">
        <f t="shared" si="162"/>
        <v>4</v>
      </c>
      <c r="H345" s="15">
        <f t="shared" si="162"/>
        <v>-6</v>
      </c>
      <c r="I345" s="15">
        <f>I343-I344</f>
        <v>-4</v>
      </c>
      <c r="J345" s="15">
        <f>J343-J344</f>
        <v>-15</v>
      </c>
      <c r="K345" s="15">
        <f>K343-K344</f>
        <v>0</v>
      </c>
      <c r="L345" s="15"/>
      <c r="M345" s="15"/>
      <c r="N345" s="15"/>
      <c r="O345" s="15">
        <f>O343-O344</f>
        <v>-26</v>
      </c>
    </row>
    <row r="346" spans="1:15" ht="13.5" thickBot="1">
      <c r="A346" s="205" t="s">
        <v>16</v>
      </c>
      <c r="B346" s="206" t="s">
        <v>10</v>
      </c>
      <c r="C346" s="19">
        <f aca="true" t="shared" si="163" ref="C346:H346">C345/C344</f>
        <v>0.23076923076923078</v>
      </c>
      <c r="D346" s="19">
        <f t="shared" si="163"/>
        <v>0.125</v>
      </c>
      <c r="E346" s="19">
        <f t="shared" si="163"/>
        <v>-0.5</v>
      </c>
      <c r="F346" s="19">
        <f t="shared" si="163"/>
        <v>0</v>
      </c>
      <c r="G346" s="19">
        <f t="shared" si="163"/>
        <v>0.2</v>
      </c>
      <c r="H346" s="19">
        <f t="shared" si="163"/>
        <v>-0.3</v>
      </c>
      <c r="I346" s="19">
        <f>I345/I344</f>
        <v>-0.19047619047619047</v>
      </c>
      <c r="J346" s="19">
        <f>J345/J344</f>
        <v>-0.5555555555555556</v>
      </c>
      <c r="K346" s="19">
        <f>K345/K344</f>
        <v>0</v>
      </c>
      <c r="L346" s="19"/>
      <c r="M346" s="19"/>
      <c r="N346" s="19"/>
      <c r="O346" s="19">
        <f>O345/O344</f>
        <v>-0.15384615384615385</v>
      </c>
    </row>
    <row r="347" spans="1:15" ht="12.75">
      <c r="A347" s="17"/>
      <c r="B347" s="26">
        <v>2010</v>
      </c>
      <c r="C347" s="26">
        <v>77</v>
      </c>
      <c r="D347" s="26">
        <v>85</v>
      </c>
      <c r="E347" s="26">
        <v>69</v>
      </c>
      <c r="F347" s="26">
        <v>56</v>
      </c>
      <c r="G347" s="26">
        <v>78</v>
      </c>
      <c r="H347" s="26">
        <v>74</v>
      </c>
      <c r="I347" s="26">
        <v>94</v>
      </c>
      <c r="J347" s="26">
        <v>100</v>
      </c>
      <c r="K347" s="26">
        <v>84</v>
      </c>
      <c r="L347" s="26"/>
      <c r="M347" s="26"/>
      <c r="N347" s="26"/>
      <c r="O347" s="11">
        <f>SUM(C347:N347)</f>
        <v>717</v>
      </c>
    </row>
    <row r="348" spans="1:15" ht="12.75">
      <c r="A348" s="203" t="s">
        <v>229</v>
      </c>
      <c r="B348" s="15">
        <v>2009</v>
      </c>
      <c r="C348" s="15">
        <v>63</v>
      </c>
      <c r="D348" s="15">
        <v>68</v>
      </c>
      <c r="E348" s="15">
        <v>67</v>
      </c>
      <c r="F348" s="15">
        <v>76</v>
      </c>
      <c r="G348" s="15">
        <v>51</v>
      </c>
      <c r="H348" s="15">
        <v>94</v>
      </c>
      <c r="I348" s="15">
        <v>80</v>
      </c>
      <c r="J348" s="15">
        <v>86</v>
      </c>
      <c r="K348" s="15">
        <v>80</v>
      </c>
      <c r="L348" s="15"/>
      <c r="M348" s="15"/>
      <c r="N348" s="15"/>
      <c r="O348" s="15">
        <f>SUM(C348:N348)</f>
        <v>665</v>
      </c>
    </row>
    <row r="349" spans="1:15" ht="12.75">
      <c r="A349" s="17"/>
      <c r="B349" s="207" t="s">
        <v>9</v>
      </c>
      <c r="C349" s="15">
        <f aca="true" t="shared" si="164" ref="C349:H349">C347-C348</f>
        <v>14</v>
      </c>
      <c r="D349" s="15">
        <f t="shared" si="164"/>
        <v>17</v>
      </c>
      <c r="E349" s="15">
        <f t="shared" si="164"/>
        <v>2</v>
      </c>
      <c r="F349" s="15">
        <f t="shared" si="164"/>
        <v>-20</v>
      </c>
      <c r="G349" s="15">
        <f t="shared" si="164"/>
        <v>27</v>
      </c>
      <c r="H349" s="15">
        <f t="shared" si="164"/>
        <v>-20</v>
      </c>
      <c r="I349" s="15">
        <f>I347-I348</f>
        <v>14</v>
      </c>
      <c r="J349" s="15">
        <f>J347-J348</f>
        <v>14</v>
      </c>
      <c r="K349" s="15">
        <f>K347-K348</f>
        <v>4</v>
      </c>
      <c r="L349" s="15"/>
      <c r="M349" s="15"/>
      <c r="N349" s="15"/>
      <c r="O349" s="15">
        <f>O347-O348</f>
        <v>52</v>
      </c>
    </row>
    <row r="350" spans="1:15" ht="13.5" thickBot="1">
      <c r="A350" s="205"/>
      <c r="B350" s="206" t="s">
        <v>10</v>
      </c>
      <c r="C350" s="19">
        <f aca="true" t="shared" si="165" ref="C350:H350">C349/C348</f>
        <v>0.2222222222222222</v>
      </c>
      <c r="D350" s="19">
        <f t="shared" si="165"/>
        <v>0.25</v>
      </c>
      <c r="E350" s="19">
        <f t="shared" si="165"/>
        <v>0.029850746268656716</v>
      </c>
      <c r="F350" s="19">
        <f t="shared" si="165"/>
        <v>-0.2631578947368421</v>
      </c>
      <c r="G350" s="19">
        <f t="shared" si="165"/>
        <v>0.5294117647058824</v>
      </c>
      <c r="H350" s="19">
        <f t="shared" si="165"/>
        <v>-0.2127659574468085</v>
      </c>
      <c r="I350" s="19">
        <f>I349/I348</f>
        <v>0.175</v>
      </c>
      <c r="J350" s="19">
        <f>J349/J348</f>
        <v>0.16279069767441862</v>
      </c>
      <c r="K350" s="19">
        <f>K349/K348</f>
        <v>0.05</v>
      </c>
      <c r="L350" s="19"/>
      <c r="M350" s="19"/>
      <c r="N350" s="19"/>
      <c r="O350" s="19">
        <f>O349/O348</f>
        <v>0.07819548872180451</v>
      </c>
    </row>
    <row r="351" spans="1:15" ht="12.75">
      <c r="A351" s="17"/>
      <c r="B351" s="26">
        <v>2010</v>
      </c>
      <c r="C351" s="26">
        <v>167</v>
      </c>
      <c r="D351" s="26">
        <v>141</v>
      </c>
      <c r="E351" s="26">
        <v>136</v>
      </c>
      <c r="F351" s="26">
        <v>181</v>
      </c>
      <c r="G351" s="26">
        <v>181</v>
      </c>
      <c r="H351" s="26">
        <v>174</v>
      </c>
      <c r="I351" s="26">
        <v>170</v>
      </c>
      <c r="J351" s="26">
        <v>142</v>
      </c>
      <c r="K351" s="26">
        <v>136</v>
      </c>
      <c r="L351" s="26"/>
      <c r="M351" s="26"/>
      <c r="N351" s="26"/>
      <c r="O351" s="11">
        <f>SUM(C351:N351)</f>
        <v>1428</v>
      </c>
    </row>
    <row r="352" spans="1:15" ht="12.75">
      <c r="A352" s="203" t="s">
        <v>230</v>
      </c>
      <c r="B352" s="15">
        <v>2009</v>
      </c>
      <c r="C352" s="15">
        <v>19</v>
      </c>
      <c r="D352" s="15">
        <v>26</v>
      </c>
      <c r="E352" s="15">
        <v>27</v>
      </c>
      <c r="F352" s="15">
        <v>38</v>
      </c>
      <c r="G352" s="15">
        <v>77</v>
      </c>
      <c r="H352" s="15">
        <v>118</v>
      </c>
      <c r="I352" s="15">
        <v>149</v>
      </c>
      <c r="J352" s="15">
        <v>156</v>
      </c>
      <c r="K352" s="15">
        <v>141</v>
      </c>
      <c r="L352" s="15"/>
      <c r="M352" s="15"/>
      <c r="N352" s="15"/>
      <c r="O352" s="15">
        <f>SUM(C352:N352)</f>
        <v>751</v>
      </c>
    </row>
    <row r="353" spans="1:15" ht="12.75">
      <c r="A353" s="203" t="s">
        <v>231</v>
      </c>
      <c r="B353" s="207" t="s">
        <v>9</v>
      </c>
      <c r="C353" s="15">
        <f aca="true" t="shared" si="166" ref="C353:H353">C351-C352</f>
        <v>148</v>
      </c>
      <c r="D353" s="15">
        <f t="shared" si="166"/>
        <v>115</v>
      </c>
      <c r="E353" s="15">
        <f t="shared" si="166"/>
        <v>109</v>
      </c>
      <c r="F353" s="15">
        <f t="shared" si="166"/>
        <v>143</v>
      </c>
      <c r="G353" s="15">
        <f t="shared" si="166"/>
        <v>104</v>
      </c>
      <c r="H353" s="15">
        <f t="shared" si="166"/>
        <v>56</v>
      </c>
      <c r="I353" s="15">
        <f>I351-I352</f>
        <v>21</v>
      </c>
      <c r="J353" s="15">
        <f>J351-J352</f>
        <v>-14</v>
      </c>
      <c r="K353" s="15">
        <f>K351-K352</f>
        <v>-5</v>
      </c>
      <c r="L353" s="15"/>
      <c r="M353" s="15"/>
      <c r="N353" s="15"/>
      <c r="O353" s="15">
        <f>O351-O352</f>
        <v>677</v>
      </c>
    </row>
    <row r="354" spans="1:15" ht="13.5" thickBot="1">
      <c r="A354" s="205"/>
      <c r="B354" s="206" t="s">
        <v>10</v>
      </c>
      <c r="C354" s="19">
        <f aca="true" t="shared" si="167" ref="C354:H354">C353/C352</f>
        <v>7.7894736842105265</v>
      </c>
      <c r="D354" s="19">
        <f t="shared" si="167"/>
        <v>4.423076923076923</v>
      </c>
      <c r="E354" s="19">
        <f t="shared" si="167"/>
        <v>4.037037037037037</v>
      </c>
      <c r="F354" s="19">
        <f t="shared" si="167"/>
        <v>3.763157894736842</v>
      </c>
      <c r="G354" s="19">
        <f t="shared" si="167"/>
        <v>1.3506493506493507</v>
      </c>
      <c r="H354" s="19">
        <f t="shared" si="167"/>
        <v>0.4745762711864407</v>
      </c>
      <c r="I354" s="19">
        <f>I353/I352</f>
        <v>0.14093959731543623</v>
      </c>
      <c r="J354" s="19">
        <f>J353/J352</f>
        <v>-0.08974358974358974</v>
      </c>
      <c r="K354" s="19">
        <f>K353/K352</f>
        <v>-0.03546099290780142</v>
      </c>
      <c r="L354" s="19"/>
      <c r="M354" s="19"/>
      <c r="N354" s="19"/>
      <c r="O354" s="19">
        <f>O353/O352</f>
        <v>0.9014647137150466</v>
      </c>
    </row>
    <row r="355" spans="1:15" ht="12.75">
      <c r="A355" s="17"/>
      <c r="B355" s="26">
        <v>2010</v>
      </c>
      <c r="C355" s="26">
        <v>10</v>
      </c>
      <c r="D355" s="26">
        <v>6</v>
      </c>
      <c r="E355" s="26">
        <v>8</v>
      </c>
      <c r="F355" s="26">
        <v>11</v>
      </c>
      <c r="G355" s="26">
        <v>11</v>
      </c>
      <c r="H355" s="26">
        <v>2</v>
      </c>
      <c r="I355" s="26">
        <v>20</v>
      </c>
      <c r="J355" s="26">
        <v>14</v>
      </c>
      <c r="K355" s="26">
        <v>13</v>
      </c>
      <c r="L355" s="26"/>
      <c r="M355" s="26"/>
      <c r="N355" s="26"/>
      <c r="O355" s="11">
        <f>SUM(C355:N355)</f>
        <v>95</v>
      </c>
    </row>
    <row r="356" spans="1:15" ht="12.75">
      <c r="A356" s="203" t="s">
        <v>232</v>
      </c>
      <c r="B356" s="15">
        <v>2009</v>
      </c>
      <c r="C356" s="15">
        <v>7</v>
      </c>
      <c r="D356" s="15">
        <v>4</v>
      </c>
      <c r="E356" s="15">
        <v>8</v>
      </c>
      <c r="F356" s="15">
        <v>6</v>
      </c>
      <c r="G356" s="15">
        <v>10</v>
      </c>
      <c r="H356" s="15">
        <v>13</v>
      </c>
      <c r="I356" s="15">
        <v>11</v>
      </c>
      <c r="J356" s="15">
        <v>17</v>
      </c>
      <c r="K356" s="15">
        <v>14</v>
      </c>
      <c r="L356" s="15"/>
      <c r="M356" s="15"/>
      <c r="N356" s="15"/>
      <c r="O356" s="15">
        <f>SUM(C356:N356)</f>
        <v>90</v>
      </c>
    </row>
    <row r="357" spans="1:15" ht="12.75">
      <c r="A357" s="203" t="s">
        <v>233</v>
      </c>
      <c r="B357" s="207" t="s">
        <v>9</v>
      </c>
      <c r="C357" s="15">
        <f aca="true" t="shared" si="168" ref="C357:H357">C355-C356</f>
        <v>3</v>
      </c>
      <c r="D357" s="15">
        <f t="shared" si="168"/>
        <v>2</v>
      </c>
      <c r="E357" s="15">
        <f t="shared" si="168"/>
        <v>0</v>
      </c>
      <c r="F357" s="15">
        <f t="shared" si="168"/>
        <v>5</v>
      </c>
      <c r="G357" s="15">
        <f t="shared" si="168"/>
        <v>1</v>
      </c>
      <c r="H357" s="15">
        <f t="shared" si="168"/>
        <v>-11</v>
      </c>
      <c r="I357" s="15">
        <f>I355-I356</f>
        <v>9</v>
      </c>
      <c r="J357" s="15">
        <f>J355-J356</f>
        <v>-3</v>
      </c>
      <c r="K357" s="15">
        <f>K355-K356</f>
        <v>-1</v>
      </c>
      <c r="L357" s="15"/>
      <c r="M357" s="15"/>
      <c r="N357" s="15"/>
      <c r="O357" s="15">
        <f>O355-O356</f>
        <v>5</v>
      </c>
    </row>
    <row r="358" spans="1:15" ht="13.5" thickBot="1">
      <c r="A358" s="205"/>
      <c r="B358" s="206" t="s">
        <v>10</v>
      </c>
      <c r="C358" s="19">
        <f aca="true" t="shared" si="169" ref="C358:H358">C357/C356</f>
        <v>0.42857142857142855</v>
      </c>
      <c r="D358" s="19">
        <f t="shared" si="169"/>
        <v>0.5</v>
      </c>
      <c r="E358" s="19">
        <f t="shared" si="169"/>
        <v>0</v>
      </c>
      <c r="F358" s="19">
        <f t="shared" si="169"/>
        <v>0.8333333333333334</v>
      </c>
      <c r="G358" s="19">
        <f t="shared" si="169"/>
        <v>0.1</v>
      </c>
      <c r="H358" s="19">
        <f t="shared" si="169"/>
        <v>-0.8461538461538461</v>
      </c>
      <c r="I358" s="19">
        <f>I357/I356</f>
        <v>0.8181818181818182</v>
      </c>
      <c r="J358" s="19">
        <f>J357/J356</f>
        <v>-0.17647058823529413</v>
      </c>
      <c r="K358" s="19">
        <f>K357/K356</f>
        <v>-0.07142857142857142</v>
      </c>
      <c r="L358" s="19"/>
      <c r="M358" s="19"/>
      <c r="N358" s="19"/>
      <c r="O358" s="19">
        <f>O357/O356</f>
        <v>0.05555555555555555</v>
      </c>
    </row>
    <row r="361" ht="13.5" thickBot="1">
      <c r="A361" s="210" t="s">
        <v>181</v>
      </c>
    </row>
    <row r="362" spans="1:15" ht="13.5" thickBot="1">
      <c r="A362" s="2" t="s">
        <v>16</v>
      </c>
      <c r="B362" s="202" t="s">
        <v>3</v>
      </c>
      <c r="C362" s="202" t="s">
        <v>209</v>
      </c>
      <c r="D362" s="202" t="s">
        <v>210</v>
      </c>
      <c r="E362" s="202" t="s">
        <v>211</v>
      </c>
      <c r="F362" s="202" t="s">
        <v>212</v>
      </c>
      <c r="G362" s="202" t="s">
        <v>213</v>
      </c>
      <c r="H362" s="202" t="s">
        <v>214</v>
      </c>
      <c r="I362" s="202" t="s">
        <v>215</v>
      </c>
      <c r="J362" s="202" t="s">
        <v>216</v>
      </c>
      <c r="K362" s="202" t="s">
        <v>217</v>
      </c>
      <c r="L362" s="202" t="s">
        <v>218</v>
      </c>
      <c r="M362" s="202" t="s">
        <v>219</v>
      </c>
      <c r="N362" s="202" t="s">
        <v>220</v>
      </c>
      <c r="O362" s="202" t="s">
        <v>1</v>
      </c>
    </row>
    <row r="363" spans="1:15" ht="12.75">
      <c r="A363" s="12"/>
      <c r="B363" s="11">
        <v>2010</v>
      </c>
      <c r="C363" s="11">
        <f aca="true" t="shared" si="170" ref="C363:K364">SUM(C367+C371+C375+C379+C383+C387+C391)</f>
        <v>263</v>
      </c>
      <c r="D363" s="11">
        <f t="shared" si="170"/>
        <v>202</v>
      </c>
      <c r="E363" s="11">
        <f t="shared" si="170"/>
        <v>221</v>
      </c>
      <c r="F363" s="11">
        <f t="shared" si="170"/>
        <v>256</v>
      </c>
      <c r="G363" s="11">
        <f t="shared" si="170"/>
        <v>264</v>
      </c>
      <c r="H363" s="11">
        <f t="shared" si="170"/>
        <v>245</v>
      </c>
      <c r="I363" s="11">
        <f t="shared" si="170"/>
        <v>234</v>
      </c>
      <c r="J363" s="11">
        <f t="shared" si="170"/>
        <v>206</v>
      </c>
      <c r="K363" s="11">
        <f t="shared" si="170"/>
        <v>173</v>
      </c>
      <c r="L363" s="11"/>
      <c r="M363" s="11"/>
      <c r="N363" s="11"/>
      <c r="O363" s="11">
        <f>SUM(O367+O371+O375+O379+O383+O387+O391)</f>
        <v>2064</v>
      </c>
    </row>
    <row r="364" spans="1:15" ht="12.75">
      <c r="A364" s="203" t="s">
        <v>1</v>
      </c>
      <c r="B364" s="15">
        <v>2009</v>
      </c>
      <c r="C364" s="15">
        <f t="shared" si="170"/>
        <v>287</v>
      </c>
      <c r="D364" s="15">
        <f t="shared" si="170"/>
        <v>234</v>
      </c>
      <c r="E364" s="15">
        <f t="shared" si="170"/>
        <v>240</v>
      </c>
      <c r="F364" s="15">
        <f t="shared" si="170"/>
        <v>222</v>
      </c>
      <c r="G364" s="15">
        <f t="shared" si="170"/>
        <v>228</v>
      </c>
      <c r="H364" s="15">
        <f t="shared" si="170"/>
        <v>229</v>
      </c>
      <c r="I364" s="15">
        <f t="shared" si="170"/>
        <v>220</v>
      </c>
      <c r="J364" s="15">
        <f t="shared" si="170"/>
        <v>197</v>
      </c>
      <c r="K364" s="15">
        <f t="shared" si="170"/>
        <v>208</v>
      </c>
      <c r="L364" s="15"/>
      <c r="M364" s="15"/>
      <c r="N364" s="15"/>
      <c r="O364" s="15">
        <f>SUM(C364:N364)</f>
        <v>2065</v>
      </c>
    </row>
    <row r="365" spans="1:15" ht="12.75">
      <c r="A365" s="203" t="s">
        <v>221</v>
      </c>
      <c r="B365" s="204" t="s">
        <v>9</v>
      </c>
      <c r="C365" s="15">
        <f aca="true" t="shared" si="171" ref="C365:H365">C363-C364</f>
        <v>-24</v>
      </c>
      <c r="D365" s="15">
        <f t="shared" si="171"/>
        <v>-32</v>
      </c>
      <c r="E365" s="15">
        <f t="shared" si="171"/>
        <v>-19</v>
      </c>
      <c r="F365" s="15">
        <f t="shared" si="171"/>
        <v>34</v>
      </c>
      <c r="G365" s="15">
        <f t="shared" si="171"/>
        <v>36</v>
      </c>
      <c r="H365" s="15">
        <f t="shared" si="171"/>
        <v>16</v>
      </c>
      <c r="I365" s="15">
        <f>I363-I364</f>
        <v>14</v>
      </c>
      <c r="J365" s="15">
        <f>J363-J364</f>
        <v>9</v>
      </c>
      <c r="K365" s="15">
        <f>K363-K364</f>
        <v>-35</v>
      </c>
      <c r="L365" s="15"/>
      <c r="M365" s="15"/>
      <c r="N365" s="15"/>
      <c r="O365" s="15">
        <f>O363-O364</f>
        <v>-1</v>
      </c>
    </row>
    <row r="366" spans="1:15" ht="13.5" thickBot="1">
      <c r="A366" s="205"/>
      <c r="B366" s="206" t="s">
        <v>10</v>
      </c>
      <c r="C366" s="19">
        <f aca="true" t="shared" si="172" ref="C366:H366">C365/C364</f>
        <v>-0.08362369337979095</v>
      </c>
      <c r="D366" s="19">
        <f t="shared" si="172"/>
        <v>-0.13675213675213677</v>
      </c>
      <c r="E366" s="19">
        <f t="shared" si="172"/>
        <v>-0.07916666666666666</v>
      </c>
      <c r="F366" s="19">
        <f t="shared" si="172"/>
        <v>0.15315315315315314</v>
      </c>
      <c r="G366" s="19">
        <f t="shared" si="172"/>
        <v>0.15789473684210525</v>
      </c>
      <c r="H366" s="19">
        <f t="shared" si="172"/>
        <v>0.06986899563318777</v>
      </c>
      <c r="I366" s="19">
        <f>I365/I364</f>
        <v>0.06363636363636363</v>
      </c>
      <c r="J366" s="19">
        <f>J365/J364</f>
        <v>0.04568527918781726</v>
      </c>
      <c r="K366" s="19">
        <f>K365/K364</f>
        <v>-0.16826923076923078</v>
      </c>
      <c r="L366" s="19"/>
      <c r="M366" s="19"/>
      <c r="N366" s="19"/>
      <c r="O366" s="19">
        <f>O365/O364</f>
        <v>-0.00048426150121065375</v>
      </c>
    </row>
    <row r="367" spans="1:15" ht="12.75">
      <c r="A367" s="17"/>
      <c r="B367" s="11">
        <v>2010</v>
      </c>
      <c r="C367" s="11">
        <v>1</v>
      </c>
      <c r="D367" s="11">
        <v>1</v>
      </c>
      <c r="E367" s="11">
        <v>2</v>
      </c>
      <c r="F367" s="11">
        <v>2</v>
      </c>
      <c r="G367" s="11">
        <v>4</v>
      </c>
      <c r="H367" s="11">
        <v>4</v>
      </c>
      <c r="I367" s="11">
        <v>1</v>
      </c>
      <c r="J367" s="11">
        <v>0</v>
      </c>
      <c r="K367" s="11">
        <v>0</v>
      </c>
      <c r="L367" s="11"/>
      <c r="M367" s="11"/>
      <c r="N367" s="11"/>
      <c r="O367" s="11">
        <f>SUM(C367:N367)</f>
        <v>15</v>
      </c>
    </row>
    <row r="368" spans="1:15" ht="12.75">
      <c r="A368" s="203" t="s">
        <v>222</v>
      </c>
      <c r="B368" s="15">
        <v>2009</v>
      </c>
      <c r="C368" s="15">
        <v>0</v>
      </c>
      <c r="D368" s="15">
        <v>1</v>
      </c>
      <c r="E368" s="15">
        <v>1</v>
      </c>
      <c r="F368" s="15">
        <v>2</v>
      </c>
      <c r="G368" s="15">
        <v>2</v>
      </c>
      <c r="H368" s="15">
        <v>1</v>
      </c>
      <c r="I368" s="15">
        <v>0</v>
      </c>
      <c r="J368" s="15">
        <v>1</v>
      </c>
      <c r="K368" s="15">
        <v>1</v>
      </c>
      <c r="L368" s="15"/>
      <c r="M368" s="15"/>
      <c r="N368" s="15"/>
      <c r="O368" s="15">
        <f>SUM(C368:N368)</f>
        <v>9</v>
      </c>
    </row>
    <row r="369" spans="1:15" ht="12.75">
      <c r="A369" s="203" t="s">
        <v>223</v>
      </c>
      <c r="B369" s="207" t="s">
        <v>9</v>
      </c>
      <c r="C369" s="15">
        <f aca="true" t="shared" si="173" ref="C369:H369">C367-C368</f>
        <v>1</v>
      </c>
      <c r="D369" s="15">
        <f t="shared" si="173"/>
        <v>0</v>
      </c>
      <c r="E369" s="15">
        <f t="shared" si="173"/>
        <v>1</v>
      </c>
      <c r="F369" s="15">
        <f t="shared" si="173"/>
        <v>0</v>
      </c>
      <c r="G369" s="15">
        <f t="shared" si="173"/>
        <v>2</v>
      </c>
      <c r="H369" s="15">
        <f t="shared" si="173"/>
        <v>3</v>
      </c>
      <c r="I369" s="15">
        <f>I367-I368</f>
        <v>1</v>
      </c>
      <c r="J369" s="15">
        <f>J367-J368</f>
        <v>-1</v>
      </c>
      <c r="K369" s="15">
        <f>K367-K368</f>
        <v>-1</v>
      </c>
      <c r="L369" s="15"/>
      <c r="M369" s="15"/>
      <c r="N369" s="15"/>
      <c r="O369" s="15">
        <f>O367-O368</f>
        <v>6</v>
      </c>
    </row>
    <row r="370" spans="1:15" ht="13.5" thickBot="1">
      <c r="A370" s="205"/>
      <c r="B370" s="206" t="s">
        <v>10</v>
      </c>
      <c r="C370" s="19">
        <v>0</v>
      </c>
      <c r="D370" s="19">
        <f>D369/D368</f>
        <v>0</v>
      </c>
      <c r="E370" s="19">
        <f>E369/E368</f>
        <v>1</v>
      </c>
      <c r="F370" s="19">
        <f>F369/F368</f>
        <v>0</v>
      </c>
      <c r="G370" s="19">
        <f>G369/G368</f>
        <v>1</v>
      </c>
      <c r="H370" s="19">
        <f>H369/H368</f>
        <v>3</v>
      </c>
      <c r="I370" s="19">
        <v>0</v>
      </c>
      <c r="J370" s="19">
        <f>J369/J368</f>
        <v>-1</v>
      </c>
      <c r="K370" s="19">
        <f>K369/K368</f>
        <v>-1</v>
      </c>
      <c r="L370" s="19"/>
      <c r="M370" s="19"/>
      <c r="N370" s="19"/>
      <c r="O370" s="19">
        <f>O369/O368</f>
        <v>0.6666666666666666</v>
      </c>
    </row>
    <row r="371" spans="1:15" ht="12.75">
      <c r="A371" s="17"/>
      <c r="B371" s="26">
        <v>2010</v>
      </c>
      <c r="C371" s="26">
        <v>1</v>
      </c>
      <c r="D371" s="26">
        <v>0</v>
      </c>
      <c r="E371" s="26">
        <v>0</v>
      </c>
      <c r="F371" s="26">
        <v>0</v>
      </c>
      <c r="G371" s="26">
        <v>1</v>
      </c>
      <c r="H371" s="26">
        <v>0</v>
      </c>
      <c r="I371" s="26">
        <v>0</v>
      </c>
      <c r="J371" s="26">
        <v>0</v>
      </c>
      <c r="K371" s="26">
        <v>0</v>
      </c>
      <c r="L371" s="26"/>
      <c r="M371" s="26"/>
      <c r="N371" s="26"/>
      <c r="O371" s="11">
        <f>SUM(C371:N371)</f>
        <v>2</v>
      </c>
    </row>
    <row r="372" spans="1:15" ht="12.75">
      <c r="A372" s="208" t="s">
        <v>224</v>
      </c>
      <c r="B372" s="15">
        <v>2009</v>
      </c>
      <c r="C372" s="15">
        <v>1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/>
      <c r="M372" s="15"/>
      <c r="N372" s="15"/>
      <c r="O372" s="15">
        <f>SUM(C372:N372)</f>
        <v>1</v>
      </c>
    </row>
    <row r="373" spans="1:15" ht="12.75">
      <c r="A373" s="203" t="s">
        <v>225</v>
      </c>
      <c r="B373" s="207" t="s">
        <v>9</v>
      </c>
      <c r="C373" s="15">
        <f aca="true" t="shared" si="174" ref="C373:H373">C371-C372</f>
        <v>0</v>
      </c>
      <c r="D373" s="15">
        <f t="shared" si="174"/>
        <v>0</v>
      </c>
      <c r="E373" s="15">
        <f t="shared" si="174"/>
        <v>0</v>
      </c>
      <c r="F373" s="15">
        <f t="shared" si="174"/>
        <v>0</v>
      </c>
      <c r="G373" s="15">
        <f t="shared" si="174"/>
        <v>1</v>
      </c>
      <c r="H373" s="15">
        <f t="shared" si="174"/>
        <v>0</v>
      </c>
      <c r="I373" s="15">
        <f>I371-I372</f>
        <v>0</v>
      </c>
      <c r="J373" s="15">
        <f>J371-J372</f>
        <v>0</v>
      </c>
      <c r="K373" s="15">
        <f>K371-K372</f>
        <v>0</v>
      </c>
      <c r="L373" s="15"/>
      <c r="M373" s="15"/>
      <c r="N373" s="15"/>
      <c r="O373" s="15">
        <f>O371-O372</f>
        <v>1</v>
      </c>
    </row>
    <row r="374" spans="1:15" ht="13.5" thickBot="1">
      <c r="A374" s="205"/>
      <c r="B374" s="206" t="s">
        <v>10</v>
      </c>
      <c r="C374" s="19">
        <f>C373/C372</f>
        <v>0</v>
      </c>
      <c r="D374" s="19">
        <v>0</v>
      </c>
      <c r="E374" s="19">
        <v>0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/>
      <c r="M374" s="19"/>
      <c r="N374" s="19"/>
      <c r="O374" s="19">
        <f>O373/O372</f>
        <v>1</v>
      </c>
    </row>
    <row r="375" spans="1:15" ht="12.75">
      <c r="A375" s="17"/>
      <c r="B375" s="26">
        <v>2010</v>
      </c>
      <c r="C375" s="26">
        <v>9</v>
      </c>
      <c r="D375" s="26">
        <v>14</v>
      </c>
      <c r="E375" s="26">
        <v>11</v>
      </c>
      <c r="F375" s="26">
        <v>9</v>
      </c>
      <c r="G375" s="26">
        <v>11</v>
      </c>
      <c r="H375" s="26">
        <v>16</v>
      </c>
      <c r="I375" s="26">
        <v>17</v>
      </c>
      <c r="J375" s="26">
        <v>24</v>
      </c>
      <c r="K375" s="26">
        <v>14</v>
      </c>
      <c r="L375" s="26"/>
      <c r="M375" s="26"/>
      <c r="N375" s="26"/>
      <c r="O375" s="11">
        <f>SUM(C375:N375)</f>
        <v>125</v>
      </c>
    </row>
    <row r="376" spans="1:15" ht="12.75">
      <c r="A376" s="203" t="s">
        <v>226</v>
      </c>
      <c r="B376" s="15">
        <v>2009</v>
      </c>
      <c r="C376" s="15">
        <v>10</v>
      </c>
      <c r="D376" s="15">
        <v>8</v>
      </c>
      <c r="E376" s="15">
        <v>8</v>
      </c>
      <c r="F376" s="15">
        <v>8</v>
      </c>
      <c r="G376" s="15">
        <v>7</v>
      </c>
      <c r="H376" s="15">
        <v>10</v>
      </c>
      <c r="I376" s="15">
        <v>16</v>
      </c>
      <c r="J376" s="15">
        <v>8</v>
      </c>
      <c r="K376" s="15">
        <v>12</v>
      </c>
      <c r="L376" s="15"/>
      <c r="M376" s="15"/>
      <c r="N376" s="15"/>
      <c r="O376" s="15">
        <f>SUM(C376:N376)</f>
        <v>87</v>
      </c>
    </row>
    <row r="377" spans="1:15" ht="12.75">
      <c r="A377" s="17"/>
      <c r="B377" s="207" t="s">
        <v>9</v>
      </c>
      <c r="C377" s="15">
        <f aca="true" t="shared" si="175" ref="C377:H377">C375-C376</f>
        <v>-1</v>
      </c>
      <c r="D377" s="15">
        <f t="shared" si="175"/>
        <v>6</v>
      </c>
      <c r="E377" s="15">
        <f t="shared" si="175"/>
        <v>3</v>
      </c>
      <c r="F377" s="15">
        <f t="shared" si="175"/>
        <v>1</v>
      </c>
      <c r="G377" s="15">
        <f t="shared" si="175"/>
        <v>4</v>
      </c>
      <c r="H377" s="15">
        <f t="shared" si="175"/>
        <v>6</v>
      </c>
      <c r="I377" s="15">
        <f>I375-I376</f>
        <v>1</v>
      </c>
      <c r="J377" s="15">
        <f>J375-J376</f>
        <v>16</v>
      </c>
      <c r="K377" s="15">
        <f>K375-K376</f>
        <v>2</v>
      </c>
      <c r="L377" s="15"/>
      <c r="M377" s="15"/>
      <c r="N377" s="15"/>
      <c r="O377" s="15">
        <f>O375-O376</f>
        <v>38</v>
      </c>
    </row>
    <row r="378" spans="1:15" ht="13.5" thickBot="1">
      <c r="A378" s="205"/>
      <c r="B378" s="206" t="s">
        <v>10</v>
      </c>
      <c r="C378" s="19">
        <f aca="true" t="shared" si="176" ref="C378:H378">C377/C376</f>
        <v>-0.1</v>
      </c>
      <c r="D378" s="19">
        <f t="shared" si="176"/>
        <v>0.75</v>
      </c>
      <c r="E378" s="19">
        <f t="shared" si="176"/>
        <v>0.375</v>
      </c>
      <c r="F378" s="19">
        <f t="shared" si="176"/>
        <v>0.125</v>
      </c>
      <c r="G378" s="19">
        <f t="shared" si="176"/>
        <v>0.5714285714285714</v>
      </c>
      <c r="H378" s="19">
        <f t="shared" si="176"/>
        <v>0.6</v>
      </c>
      <c r="I378" s="19">
        <f>I377/I376</f>
        <v>0.0625</v>
      </c>
      <c r="J378" s="19">
        <f>J377/J376</f>
        <v>2</v>
      </c>
      <c r="K378" s="19">
        <f>K377/K376</f>
        <v>0.16666666666666666</v>
      </c>
      <c r="L378" s="19"/>
      <c r="M378" s="19"/>
      <c r="N378" s="19"/>
      <c r="O378" s="19">
        <f>O377/O376</f>
        <v>0.4367816091954023</v>
      </c>
    </row>
    <row r="379" spans="1:15" ht="12.75">
      <c r="A379" s="17"/>
      <c r="B379" s="26">
        <v>2010</v>
      </c>
      <c r="C379" s="26">
        <v>15</v>
      </c>
      <c r="D379" s="26">
        <v>9</v>
      </c>
      <c r="E379" s="26">
        <v>15</v>
      </c>
      <c r="F379" s="26">
        <v>17</v>
      </c>
      <c r="G379" s="26">
        <v>11</v>
      </c>
      <c r="H379" s="26">
        <v>8</v>
      </c>
      <c r="I379" s="26">
        <v>9</v>
      </c>
      <c r="J379" s="26">
        <v>9</v>
      </c>
      <c r="K379" s="26">
        <v>7</v>
      </c>
      <c r="L379" s="26"/>
      <c r="M379" s="26"/>
      <c r="N379" s="26"/>
      <c r="O379" s="11">
        <f>SUM(C379:N379)</f>
        <v>100</v>
      </c>
    </row>
    <row r="380" spans="1:15" ht="12.75">
      <c r="A380" s="203" t="s">
        <v>227</v>
      </c>
      <c r="B380" s="15">
        <v>2009</v>
      </c>
      <c r="C380" s="15">
        <v>16</v>
      </c>
      <c r="D380" s="15">
        <v>6</v>
      </c>
      <c r="E380" s="15">
        <v>10</v>
      </c>
      <c r="F380" s="15">
        <v>10</v>
      </c>
      <c r="G380" s="15">
        <v>8</v>
      </c>
      <c r="H380" s="15">
        <v>13</v>
      </c>
      <c r="I380" s="15">
        <v>16</v>
      </c>
      <c r="J380" s="15">
        <v>10</v>
      </c>
      <c r="K380" s="15">
        <v>11</v>
      </c>
      <c r="L380" s="15"/>
      <c r="M380" s="15"/>
      <c r="N380" s="15"/>
      <c r="O380" s="15">
        <f>SUM(C380:N380)</f>
        <v>100</v>
      </c>
    </row>
    <row r="381" spans="1:15" ht="12.75">
      <c r="A381" s="203" t="s">
        <v>228</v>
      </c>
      <c r="B381" s="207" t="s">
        <v>9</v>
      </c>
      <c r="C381" s="15">
        <f aca="true" t="shared" si="177" ref="C381:H381">C379-C380</f>
        <v>-1</v>
      </c>
      <c r="D381" s="15">
        <f t="shared" si="177"/>
        <v>3</v>
      </c>
      <c r="E381" s="15">
        <f t="shared" si="177"/>
        <v>5</v>
      </c>
      <c r="F381" s="15">
        <f t="shared" si="177"/>
        <v>7</v>
      </c>
      <c r="G381" s="15">
        <f t="shared" si="177"/>
        <v>3</v>
      </c>
      <c r="H381" s="15">
        <f t="shared" si="177"/>
        <v>-5</v>
      </c>
      <c r="I381" s="15">
        <f>I379-I380</f>
        <v>-7</v>
      </c>
      <c r="J381" s="15">
        <f>J379-J380</f>
        <v>-1</v>
      </c>
      <c r="K381" s="15">
        <f>K379-K380</f>
        <v>-4</v>
      </c>
      <c r="L381" s="15"/>
      <c r="M381" s="15"/>
      <c r="N381" s="15"/>
      <c r="O381" s="15">
        <f>O379-O380</f>
        <v>0</v>
      </c>
    </row>
    <row r="382" spans="1:15" ht="13.5" thickBot="1">
      <c r="A382" s="205" t="s">
        <v>16</v>
      </c>
      <c r="B382" s="206" t="s">
        <v>10</v>
      </c>
      <c r="C382" s="19">
        <f aca="true" t="shared" si="178" ref="C382:H382">C381/C380</f>
        <v>-0.0625</v>
      </c>
      <c r="D382" s="19">
        <f t="shared" si="178"/>
        <v>0.5</v>
      </c>
      <c r="E382" s="19">
        <f t="shared" si="178"/>
        <v>0.5</v>
      </c>
      <c r="F382" s="19">
        <f t="shared" si="178"/>
        <v>0.7</v>
      </c>
      <c r="G382" s="19">
        <f t="shared" si="178"/>
        <v>0.375</v>
      </c>
      <c r="H382" s="19">
        <f t="shared" si="178"/>
        <v>-0.38461538461538464</v>
      </c>
      <c r="I382" s="19">
        <f>I381/I380</f>
        <v>-0.4375</v>
      </c>
      <c r="J382" s="19">
        <f>J381/J380</f>
        <v>-0.1</v>
      </c>
      <c r="K382" s="19">
        <f>K381/K380</f>
        <v>-0.36363636363636365</v>
      </c>
      <c r="L382" s="19"/>
      <c r="M382" s="19"/>
      <c r="N382" s="19"/>
      <c r="O382" s="19">
        <f>O381/O380</f>
        <v>0</v>
      </c>
    </row>
    <row r="383" spans="1:15" ht="12.75">
      <c r="A383" s="17"/>
      <c r="B383" s="26">
        <v>2010</v>
      </c>
      <c r="C383" s="26">
        <v>114</v>
      </c>
      <c r="D383" s="26">
        <v>106</v>
      </c>
      <c r="E383" s="26">
        <v>95</v>
      </c>
      <c r="F383" s="26">
        <v>106</v>
      </c>
      <c r="G383" s="26">
        <v>102</v>
      </c>
      <c r="H383" s="26">
        <v>86</v>
      </c>
      <c r="I383" s="26">
        <v>94</v>
      </c>
      <c r="J383" s="26">
        <v>88</v>
      </c>
      <c r="K383" s="26">
        <v>72</v>
      </c>
      <c r="L383" s="26"/>
      <c r="M383" s="26"/>
      <c r="N383" s="26"/>
      <c r="O383" s="11">
        <f>SUM(C383:N383)</f>
        <v>863</v>
      </c>
    </row>
    <row r="384" spans="1:15" ht="12.75">
      <c r="A384" s="203" t="s">
        <v>229</v>
      </c>
      <c r="B384" s="15">
        <v>2009</v>
      </c>
      <c r="C384" s="15">
        <v>129</v>
      </c>
      <c r="D384" s="15">
        <v>108</v>
      </c>
      <c r="E384" s="15">
        <v>113</v>
      </c>
      <c r="F384" s="15">
        <v>83</v>
      </c>
      <c r="G384" s="15">
        <v>86</v>
      </c>
      <c r="H384" s="15">
        <v>73</v>
      </c>
      <c r="I384" s="15">
        <v>93</v>
      </c>
      <c r="J384" s="15">
        <v>88</v>
      </c>
      <c r="K384" s="15">
        <v>95</v>
      </c>
      <c r="L384" s="15"/>
      <c r="M384" s="15"/>
      <c r="N384" s="15"/>
      <c r="O384" s="15">
        <f>SUM(C384:N384)</f>
        <v>868</v>
      </c>
    </row>
    <row r="385" spans="1:15" ht="12.75">
      <c r="A385" s="17"/>
      <c r="B385" s="207" t="s">
        <v>9</v>
      </c>
      <c r="C385" s="15">
        <f aca="true" t="shared" si="179" ref="C385:H385">C383-C384</f>
        <v>-15</v>
      </c>
      <c r="D385" s="15">
        <f t="shared" si="179"/>
        <v>-2</v>
      </c>
      <c r="E385" s="15">
        <f t="shared" si="179"/>
        <v>-18</v>
      </c>
      <c r="F385" s="15">
        <f t="shared" si="179"/>
        <v>23</v>
      </c>
      <c r="G385" s="15">
        <f t="shared" si="179"/>
        <v>16</v>
      </c>
      <c r="H385" s="15">
        <f t="shared" si="179"/>
        <v>13</v>
      </c>
      <c r="I385" s="15">
        <f>I383-I384</f>
        <v>1</v>
      </c>
      <c r="J385" s="15">
        <f>J383-J384</f>
        <v>0</v>
      </c>
      <c r="K385" s="15">
        <f>K383-K384</f>
        <v>-23</v>
      </c>
      <c r="L385" s="15"/>
      <c r="M385" s="15"/>
      <c r="N385" s="15"/>
      <c r="O385" s="15">
        <f>O383-O384</f>
        <v>-5</v>
      </c>
    </row>
    <row r="386" spans="1:15" ht="13.5" thickBot="1">
      <c r="A386" s="205"/>
      <c r="B386" s="206" t="s">
        <v>10</v>
      </c>
      <c r="C386" s="19">
        <f aca="true" t="shared" si="180" ref="C386:H386">C385/C384</f>
        <v>-0.11627906976744186</v>
      </c>
      <c r="D386" s="19">
        <f t="shared" si="180"/>
        <v>-0.018518518518518517</v>
      </c>
      <c r="E386" s="19">
        <f t="shared" si="180"/>
        <v>-0.1592920353982301</v>
      </c>
      <c r="F386" s="19">
        <f t="shared" si="180"/>
        <v>0.27710843373493976</v>
      </c>
      <c r="G386" s="19">
        <f t="shared" si="180"/>
        <v>0.18604651162790697</v>
      </c>
      <c r="H386" s="19">
        <f t="shared" si="180"/>
        <v>0.1780821917808219</v>
      </c>
      <c r="I386" s="19">
        <f>I385/I384</f>
        <v>0.010752688172043012</v>
      </c>
      <c r="J386" s="19">
        <f>J385/J384</f>
        <v>0</v>
      </c>
      <c r="K386" s="19">
        <f>K385/K384</f>
        <v>-0.24210526315789474</v>
      </c>
      <c r="L386" s="19"/>
      <c r="M386" s="19"/>
      <c r="N386" s="19"/>
      <c r="O386" s="19">
        <f>O385/O384</f>
        <v>-0.00576036866359447</v>
      </c>
    </row>
    <row r="387" spans="1:15" ht="12.75">
      <c r="A387" s="17"/>
      <c r="B387" s="26">
        <v>2010</v>
      </c>
      <c r="C387" s="26">
        <v>117</v>
      </c>
      <c r="D387" s="26">
        <v>65</v>
      </c>
      <c r="E387" s="26">
        <v>90</v>
      </c>
      <c r="F387" s="26">
        <v>110</v>
      </c>
      <c r="G387" s="26">
        <v>118</v>
      </c>
      <c r="H387" s="26">
        <v>108</v>
      </c>
      <c r="I387" s="26">
        <v>98</v>
      </c>
      <c r="J387" s="26">
        <v>71</v>
      </c>
      <c r="K387" s="26">
        <v>71</v>
      </c>
      <c r="L387" s="26"/>
      <c r="M387" s="26"/>
      <c r="N387" s="26"/>
      <c r="O387" s="11">
        <f>SUM(C387:N387)</f>
        <v>848</v>
      </c>
    </row>
    <row r="388" spans="1:15" ht="12.75">
      <c r="A388" s="203" t="s">
        <v>230</v>
      </c>
      <c r="B388" s="15">
        <v>2009</v>
      </c>
      <c r="C388" s="15">
        <v>121</v>
      </c>
      <c r="D388" s="15">
        <v>102</v>
      </c>
      <c r="E388" s="15">
        <v>98</v>
      </c>
      <c r="F388" s="15">
        <v>109</v>
      </c>
      <c r="G388" s="15">
        <v>113</v>
      </c>
      <c r="H388" s="15">
        <v>111</v>
      </c>
      <c r="I388" s="15">
        <v>85</v>
      </c>
      <c r="J388" s="15">
        <v>79</v>
      </c>
      <c r="K388" s="15">
        <v>74</v>
      </c>
      <c r="L388" s="15"/>
      <c r="M388" s="15"/>
      <c r="N388" s="15"/>
      <c r="O388" s="15">
        <f>SUM(C388:N388)</f>
        <v>892</v>
      </c>
    </row>
    <row r="389" spans="1:15" ht="12.75">
      <c r="A389" s="203" t="s">
        <v>231</v>
      </c>
      <c r="B389" s="207" t="s">
        <v>9</v>
      </c>
      <c r="C389" s="15">
        <f aca="true" t="shared" si="181" ref="C389:H389">C387-C388</f>
        <v>-4</v>
      </c>
      <c r="D389" s="15">
        <f t="shared" si="181"/>
        <v>-37</v>
      </c>
      <c r="E389" s="15">
        <f t="shared" si="181"/>
        <v>-8</v>
      </c>
      <c r="F389" s="15">
        <f t="shared" si="181"/>
        <v>1</v>
      </c>
      <c r="G389" s="15">
        <f t="shared" si="181"/>
        <v>5</v>
      </c>
      <c r="H389" s="15">
        <f t="shared" si="181"/>
        <v>-3</v>
      </c>
      <c r="I389" s="15">
        <f>I387-I388</f>
        <v>13</v>
      </c>
      <c r="J389" s="15">
        <f>J387-J388</f>
        <v>-8</v>
      </c>
      <c r="K389" s="15">
        <f>K387-K388</f>
        <v>-3</v>
      </c>
      <c r="L389" s="15"/>
      <c r="M389" s="15"/>
      <c r="N389" s="15"/>
      <c r="O389" s="15">
        <f>O387-O388</f>
        <v>-44</v>
      </c>
    </row>
    <row r="390" spans="1:15" ht="13.5" thickBot="1">
      <c r="A390" s="205"/>
      <c r="B390" s="206" t="s">
        <v>10</v>
      </c>
      <c r="C390" s="19">
        <f aca="true" t="shared" si="182" ref="C390:H390">C389/C388</f>
        <v>-0.03305785123966942</v>
      </c>
      <c r="D390" s="19">
        <f t="shared" si="182"/>
        <v>-0.3627450980392157</v>
      </c>
      <c r="E390" s="19">
        <f t="shared" si="182"/>
        <v>-0.08163265306122448</v>
      </c>
      <c r="F390" s="19">
        <f t="shared" si="182"/>
        <v>0.009174311926605505</v>
      </c>
      <c r="G390" s="19">
        <f t="shared" si="182"/>
        <v>0.04424778761061947</v>
      </c>
      <c r="H390" s="19">
        <f t="shared" si="182"/>
        <v>-0.02702702702702703</v>
      </c>
      <c r="I390" s="19">
        <f>I389/I388</f>
        <v>0.15294117647058825</v>
      </c>
      <c r="J390" s="19">
        <f>J389/J388</f>
        <v>-0.10126582278481013</v>
      </c>
      <c r="K390" s="19">
        <f>K389/K388</f>
        <v>-0.04054054054054054</v>
      </c>
      <c r="L390" s="19"/>
      <c r="M390" s="19"/>
      <c r="N390" s="19"/>
      <c r="O390" s="19">
        <f>O389/O388</f>
        <v>-0.04932735426008968</v>
      </c>
    </row>
    <row r="391" spans="1:15" ht="12.75">
      <c r="A391" s="17"/>
      <c r="B391" s="26">
        <v>2010</v>
      </c>
      <c r="C391" s="26">
        <v>6</v>
      </c>
      <c r="D391" s="26">
        <v>7</v>
      </c>
      <c r="E391" s="26">
        <v>8</v>
      </c>
      <c r="F391" s="26">
        <v>12</v>
      </c>
      <c r="G391" s="26">
        <v>17</v>
      </c>
      <c r="H391" s="26">
        <v>23</v>
      </c>
      <c r="I391" s="26">
        <v>15</v>
      </c>
      <c r="J391" s="26">
        <v>14</v>
      </c>
      <c r="K391" s="26">
        <v>9</v>
      </c>
      <c r="L391" s="26"/>
      <c r="M391" s="26"/>
      <c r="N391" s="26"/>
      <c r="O391" s="11">
        <f>SUM(C391:N391)</f>
        <v>111</v>
      </c>
    </row>
    <row r="392" spans="1:15" ht="12.75">
      <c r="A392" s="203" t="s">
        <v>232</v>
      </c>
      <c r="B392" s="15">
        <v>2009</v>
      </c>
      <c r="C392" s="15">
        <v>10</v>
      </c>
      <c r="D392" s="15">
        <v>9</v>
      </c>
      <c r="E392" s="15">
        <v>10</v>
      </c>
      <c r="F392" s="15">
        <v>10</v>
      </c>
      <c r="G392" s="15">
        <v>12</v>
      </c>
      <c r="H392" s="15">
        <v>21</v>
      </c>
      <c r="I392" s="15">
        <v>10</v>
      </c>
      <c r="J392" s="15">
        <v>11</v>
      </c>
      <c r="K392" s="15">
        <v>15</v>
      </c>
      <c r="L392" s="15"/>
      <c r="M392" s="15"/>
      <c r="N392" s="15"/>
      <c r="O392" s="15">
        <f>SUM(C392:N392)</f>
        <v>108</v>
      </c>
    </row>
    <row r="393" spans="1:15" ht="12.75">
      <c r="A393" s="203" t="s">
        <v>233</v>
      </c>
      <c r="B393" s="207" t="s">
        <v>9</v>
      </c>
      <c r="C393" s="15">
        <f aca="true" t="shared" si="183" ref="C393:H393">C391-C392</f>
        <v>-4</v>
      </c>
      <c r="D393" s="15">
        <f t="shared" si="183"/>
        <v>-2</v>
      </c>
      <c r="E393" s="15">
        <f t="shared" si="183"/>
        <v>-2</v>
      </c>
      <c r="F393" s="15">
        <f t="shared" si="183"/>
        <v>2</v>
      </c>
      <c r="G393" s="15">
        <f t="shared" si="183"/>
        <v>5</v>
      </c>
      <c r="H393" s="15">
        <f t="shared" si="183"/>
        <v>2</v>
      </c>
      <c r="I393" s="15">
        <f>I391-I392</f>
        <v>5</v>
      </c>
      <c r="J393" s="15">
        <f>J391-J392</f>
        <v>3</v>
      </c>
      <c r="K393" s="15">
        <f>K391-K392</f>
        <v>-6</v>
      </c>
      <c r="L393" s="15"/>
      <c r="M393" s="15"/>
      <c r="N393" s="15"/>
      <c r="O393" s="15">
        <f>O391-O392</f>
        <v>3</v>
      </c>
    </row>
    <row r="394" spans="1:15" ht="13.5" thickBot="1">
      <c r="A394" s="205"/>
      <c r="B394" s="206" t="s">
        <v>10</v>
      </c>
      <c r="C394" s="19">
        <f aca="true" t="shared" si="184" ref="C394:H394">C393/C392</f>
        <v>-0.4</v>
      </c>
      <c r="D394" s="19">
        <f t="shared" si="184"/>
        <v>-0.2222222222222222</v>
      </c>
      <c r="E394" s="19">
        <f t="shared" si="184"/>
        <v>-0.2</v>
      </c>
      <c r="F394" s="19">
        <f t="shared" si="184"/>
        <v>0.2</v>
      </c>
      <c r="G394" s="19">
        <f t="shared" si="184"/>
        <v>0.4166666666666667</v>
      </c>
      <c r="H394" s="19">
        <f t="shared" si="184"/>
        <v>0.09523809523809523</v>
      </c>
      <c r="I394" s="19">
        <f>I393/I392</f>
        <v>0.5</v>
      </c>
      <c r="J394" s="19">
        <f>J393/J392</f>
        <v>0.2727272727272727</v>
      </c>
      <c r="K394" s="19">
        <f>K393/K392</f>
        <v>-0.4</v>
      </c>
      <c r="L394" s="19"/>
      <c r="M394" s="19"/>
      <c r="N394" s="19"/>
      <c r="O394" s="19">
        <f>O393/O392</f>
        <v>0.027777777777777776</v>
      </c>
    </row>
    <row r="397" ht="13.5" thickBot="1">
      <c r="A397" s="210" t="s">
        <v>188</v>
      </c>
    </row>
    <row r="398" spans="1:15" ht="13.5" thickBot="1">
      <c r="A398" s="2" t="s">
        <v>16</v>
      </c>
      <c r="B398" s="202" t="s">
        <v>3</v>
      </c>
      <c r="C398" s="202" t="s">
        <v>209</v>
      </c>
      <c r="D398" s="202" t="s">
        <v>210</v>
      </c>
      <c r="E398" s="202" t="s">
        <v>211</v>
      </c>
      <c r="F398" s="202" t="s">
        <v>212</v>
      </c>
      <c r="G398" s="202" t="s">
        <v>213</v>
      </c>
      <c r="H398" s="202" t="s">
        <v>214</v>
      </c>
      <c r="I398" s="202" t="s">
        <v>215</v>
      </c>
      <c r="J398" s="202" t="s">
        <v>216</v>
      </c>
      <c r="K398" s="202" t="s">
        <v>217</v>
      </c>
      <c r="L398" s="202" t="s">
        <v>218</v>
      </c>
      <c r="M398" s="202" t="s">
        <v>219</v>
      </c>
      <c r="N398" s="202" t="s">
        <v>220</v>
      </c>
      <c r="O398" s="202" t="s">
        <v>1</v>
      </c>
    </row>
    <row r="399" spans="1:15" ht="12.75">
      <c r="A399" s="12"/>
      <c r="B399" s="11">
        <v>2010</v>
      </c>
      <c r="C399" s="11">
        <f aca="true" t="shared" si="185" ref="C399:K400">SUM(C403+C407+C411+C415+C419+C423+C427)</f>
        <v>192</v>
      </c>
      <c r="D399" s="11">
        <f t="shared" si="185"/>
        <v>181</v>
      </c>
      <c r="E399" s="11">
        <f t="shared" si="185"/>
        <v>174</v>
      </c>
      <c r="F399" s="11">
        <f t="shared" si="185"/>
        <v>157</v>
      </c>
      <c r="G399" s="11">
        <f t="shared" si="185"/>
        <v>103</v>
      </c>
      <c r="H399" s="11">
        <f t="shared" si="185"/>
        <v>86</v>
      </c>
      <c r="I399" s="11">
        <f t="shared" si="185"/>
        <v>85</v>
      </c>
      <c r="J399" s="11">
        <f t="shared" si="185"/>
        <v>100</v>
      </c>
      <c r="K399" s="11">
        <f t="shared" si="185"/>
        <v>129</v>
      </c>
      <c r="L399" s="11"/>
      <c r="M399" s="11"/>
      <c r="N399" s="11"/>
      <c r="O399" s="11">
        <f>SUM(O403+O407+O411+O415+O419+O423+O427)</f>
        <v>1207</v>
      </c>
    </row>
    <row r="400" spans="1:15" ht="12.75">
      <c r="A400" s="203" t="s">
        <v>1</v>
      </c>
      <c r="B400" s="15">
        <v>2009</v>
      </c>
      <c r="C400" s="15">
        <f t="shared" si="185"/>
        <v>148</v>
      </c>
      <c r="D400" s="15">
        <f t="shared" si="185"/>
        <v>115</v>
      </c>
      <c r="E400" s="15">
        <f t="shared" si="185"/>
        <v>143</v>
      </c>
      <c r="F400" s="15">
        <f t="shared" si="185"/>
        <v>107</v>
      </c>
      <c r="G400" s="15">
        <f t="shared" si="185"/>
        <v>115</v>
      </c>
      <c r="H400" s="15">
        <f t="shared" si="185"/>
        <v>98</v>
      </c>
      <c r="I400" s="15">
        <f t="shared" si="185"/>
        <v>127</v>
      </c>
      <c r="J400" s="15">
        <f t="shared" si="185"/>
        <v>152</v>
      </c>
      <c r="K400" s="15">
        <f t="shared" si="185"/>
        <v>145</v>
      </c>
      <c r="L400" s="15"/>
      <c r="M400" s="15"/>
      <c r="N400" s="15"/>
      <c r="O400" s="15">
        <f>SUM(C400:N400)</f>
        <v>1150</v>
      </c>
    </row>
    <row r="401" spans="1:15" ht="12.75">
      <c r="A401" s="203" t="s">
        <v>221</v>
      </c>
      <c r="B401" s="204" t="s">
        <v>9</v>
      </c>
      <c r="C401" s="15">
        <f aca="true" t="shared" si="186" ref="C401:H401">C399-C400</f>
        <v>44</v>
      </c>
      <c r="D401" s="15">
        <f t="shared" si="186"/>
        <v>66</v>
      </c>
      <c r="E401" s="15">
        <f t="shared" si="186"/>
        <v>31</v>
      </c>
      <c r="F401" s="15">
        <f t="shared" si="186"/>
        <v>50</v>
      </c>
      <c r="G401" s="15">
        <f t="shared" si="186"/>
        <v>-12</v>
      </c>
      <c r="H401" s="15">
        <f t="shared" si="186"/>
        <v>-12</v>
      </c>
      <c r="I401" s="15">
        <f>I399-I400</f>
        <v>-42</v>
      </c>
      <c r="J401" s="15">
        <f>J399-J400</f>
        <v>-52</v>
      </c>
      <c r="K401" s="15">
        <f>K399-K400</f>
        <v>-16</v>
      </c>
      <c r="L401" s="15"/>
      <c r="M401" s="15"/>
      <c r="N401" s="15"/>
      <c r="O401" s="15">
        <f>O399-O400</f>
        <v>57</v>
      </c>
    </row>
    <row r="402" spans="1:15" ht="13.5" thickBot="1">
      <c r="A402" s="205"/>
      <c r="B402" s="206" t="s">
        <v>10</v>
      </c>
      <c r="C402" s="19">
        <f aca="true" t="shared" si="187" ref="C402:H402">C401/C400</f>
        <v>0.2972972972972973</v>
      </c>
      <c r="D402" s="19">
        <f t="shared" si="187"/>
        <v>0.5739130434782609</v>
      </c>
      <c r="E402" s="19">
        <f t="shared" si="187"/>
        <v>0.21678321678321677</v>
      </c>
      <c r="F402" s="19">
        <f t="shared" si="187"/>
        <v>0.4672897196261682</v>
      </c>
      <c r="G402" s="19">
        <f t="shared" si="187"/>
        <v>-0.10434782608695652</v>
      </c>
      <c r="H402" s="19">
        <f t="shared" si="187"/>
        <v>-0.12244897959183673</v>
      </c>
      <c r="I402" s="19">
        <f>I401/I400</f>
        <v>-0.33070866141732286</v>
      </c>
      <c r="J402" s="19">
        <f>J401/J400</f>
        <v>-0.34210526315789475</v>
      </c>
      <c r="K402" s="19">
        <f>K401/K400</f>
        <v>-0.1103448275862069</v>
      </c>
      <c r="L402" s="19"/>
      <c r="M402" s="19"/>
      <c r="N402" s="19"/>
      <c r="O402" s="19">
        <f>O401/O400</f>
        <v>0.049565217391304345</v>
      </c>
    </row>
    <row r="403" spans="1:15" ht="12.75">
      <c r="A403" s="17"/>
      <c r="B403" s="11">
        <v>2010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/>
      <c r="M403" s="11"/>
      <c r="N403" s="11"/>
      <c r="O403" s="11">
        <f>SUM(C403:N403)</f>
        <v>0</v>
      </c>
    </row>
    <row r="404" spans="1:15" ht="12.75">
      <c r="A404" s="203" t="s">
        <v>222</v>
      </c>
      <c r="B404" s="15">
        <v>2009</v>
      </c>
      <c r="C404" s="15">
        <v>0</v>
      </c>
      <c r="D404" s="15">
        <v>0</v>
      </c>
      <c r="E404" s="15">
        <v>1</v>
      </c>
      <c r="F404" s="15">
        <v>0</v>
      </c>
      <c r="G404" s="15">
        <v>1</v>
      </c>
      <c r="H404" s="15">
        <v>0</v>
      </c>
      <c r="I404" s="15">
        <v>0</v>
      </c>
      <c r="J404" s="15">
        <v>0</v>
      </c>
      <c r="K404" s="15">
        <v>1</v>
      </c>
      <c r="L404" s="15"/>
      <c r="M404" s="15"/>
      <c r="N404" s="15"/>
      <c r="O404" s="15">
        <f>SUM(C404:N404)</f>
        <v>3</v>
      </c>
    </row>
    <row r="405" spans="1:15" ht="12.75">
      <c r="A405" s="203" t="s">
        <v>223</v>
      </c>
      <c r="B405" s="207" t="s">
        <v>9</v>
      </c>
      <c r="C405" s="15">
        <f aca="true" t="shared" si="188" ref="C405:H405">C403-C404</f>
        <v>0</v>
      </c>
      <c r="D405" s="15">
        <f t="shared" si="188"/>
        <v>0</v>
      </c>
      <c r="E405" s="15">
        <f t="shared" si="188"/>
        <v>-1</v>
      </c>
      <c r="F405" s="15">
        <f t="shared" si="188"/>
        <v>0</v>
      </c>
      <c r="G405" s="15">
        <f t="shared" si="188"/>
        <v>-1</v>
      </c>
      <c r="H405" s="15">
        <f t="shared" si="188"/>
        <v>0</v>
      </c>
      <c r="I405" s="15">
        <f>I403-I404</f>
        <v>0</v>
      </c>
      <c r="J405" s="15">
        <f>J403-J404</f>
        <v>0</v>
      </c>
      <c r="K405" s="15">
        <f>K403-K404</f>
        <v>-1</v>
      </c>
      <c r="L405" s="15"/>
      <c r="M405" s="15"/>
      <c r="N405" s="15"/>
      <c r="O405" s="15">
        <f>O403-O404</f>
        <v>-3</v>
      </c>
    </row>
    <row r="406" spans="1:15" ht="13.5" thickBot="1">
      <c r="A406" s="205"/>
      <c r="B406" s="206" t="s">
        <v>10</v>
      </c>
      <c r="C406" s="19">
        <v>0</v>
      </c>
      <c r="D406" s="19">
        <v>0</v>
      </c>
      <c r="E406" s="19">
        <f>E405/E404</f>
        <v>-1</v>
      </c>
      <c r="F406" s="19">
        <v>0</v>
      </c>
      <c r="G406" s="19">
        <f>G405/G404</f>
        <v>-1</v>
      </c>
      <c r="H406" s="19">
        <v>0</v>
      </c>
      <c r="I406" s="19">
        <v>0</v>
      </c>
      <c r="J406" s="19">
        <v>0</v>
      </c>
      <c r="K406" s="19">
        <f>K405/K404</f>
        <v>-1</v>
      </c>
      <c r="L406" s="19"/>
      <c r="M406" s="19"/>
      <c r="N406" s="19"/>
      <c r="O406" s="19">
        <f>O405/O404</f>
        <v>-1</v>
      </c>
    </row>
    <row r="407" spans="1:15" ht="12.75">
      <c r="A407" s="17"/>
      <c r="B407" s="26">
        <v>2010</v>
      </c>
      <c r="C407" s="26">
        <v>0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/>
      <c r="M407" s="26"/>
      <c r="N407" s="26"/>
      <c r="O407" s="11">
        <f>SUM(C407:N407)</f>
        <v>0</v>
      </c>
    </row>
    <row r="408" spans="1:15" ht="12.75">
      <c r="A408" s="208" t="s">
        <v>224</v>
      </c>
      <c r="B408" s="15">
        <v>2009</v>
      </c>
      <c r="C408" s="15">
        <v>2</v>
      </c>
      <c r="D408" s="15">
        <v>0</v>
      </c>
      <c r="E408" s="15">
        <v>0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/>
      <c r="M408" s="15"/>
      <c r="N408" s="15"/>
      <c r="O408" s="15">
        <f>SUM(C408:N408)</f>
        <v>2</v>
      </c>
    </row>
    <row r="409" spans="1:15" ht="12.75">
      <c r="A409" s="203" t="s">
        <v>225</v>
      </c>
      <c r="B409" s="207" t="s">
        <v>9</v>
      </c>
      <c r="C409" s="15">
        <f aca="true" t="shared" si="189" ref="C409:H409">C407-C408</f>
        <v>-2</v>
      </c>
      <c r="D409" s="15">
        <f t="shared" si="189"/>
        <v>0</v>
      </c>
      <c r="E409" s="15">
        <f t="shared" si="189"/>
        <v>0</v>
      </c>
      <c r="F409" s="15">
        <f t="shared" si="189"/>
        <v>0</v>
      </c>
      <c r="G409" s="15">
        <f t="shared" si="189"/>
        <v>0</v>
      </c>
      <c r="H409" s="15">
        <f t="shared" si="189"/>
        <v>0</v>
      </c>
      <c r="I409" s="15">
        <f>I407-I408</f>
        <v>0</v>
      </c>
      <c r="J409" s="15">
        <f>J407-J408</f>
        <v>0</v>
      </c>
      <c r="K409" s="15">
        <f>K407-K408</f>
        <v>0</v>
      </c>
      <c r="L409" s="15"/>
      <c r="M409" s="15"/>
      <c r="N409" s="15"/>
      <c r="O409" s="15">
        <f>O407-O408</f>
        <v>-2</v>
      </c>
    </row>
    <row r="410" spans="1:15" ht="13.5" thickBot="1">
      <c r="A410" s="205"/>
      <c r="B410" s="206" t="s">
        <v>10</v>
      </c>
      <c r="C410" s="19">
        <f>C409/C408</f>
        <v>-1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/>
      <c r="M410" s="19"/>
      <c r="N410" s="19"/>
      <c r="O410" s="19">
        <f>O409/O408</f>
        <v>-1</v>
      </c>
    </row>
    <row r="411" spans="1:15" ht="12.75">
      <c r="A411" s="17"/>
      <c r="B411" s="26">
        <v>2010</v>
      </c>
      <c r="C411" s="26">
        <v>4</v>
      </c>
      <c r="D411" s="26">
        <v>14</v>
      </c>
      <c r="E411" s="26">
        <v>7</v>
      </c>
      <c r="F411" s="26">
        <v>7</v>
      </c>
      <c r="G411" s="26">
        <v>3</v>
      </c>
      <c r="H411" s="26">
        <v>3</v>
      </c>
      <c r="I411" s="26">
        <v>5</v>
      </c>
      <c r="J411" s="26">
        <v>4</v>
      </c>
      <c r="K411" s="26">
        <v>5</v>
      </c>
      <c r="L411" s="26"/>
      <c r="M411" s="26"/>
      <c r="N411" s="26"/>
      <c r="O411" s="11">
        <f>SUM(C411:N411)</f>
        <v>52</v>
      </c>
    </row>
    <row r="412" spans="1:15" ht="12.75">
      <c r="A412" s="203" t="s">
        <v>226</v>
      </c>
      <c r="B412" s="15">
        <v>2009</v>
      </c>
      <c r="C412" s="15">
        <v>2</v>
      </c>
      <c r="D412" s="15">
        <v>10</v>
      </c>
      <c r="E412" s="15">
        <v>6</v>
      </c>
      <c r="F412" s="15">
        <v>2</v>
      </c>
      <c r="G412" s="15">
        <v>3</v>
      </c>
      <c r="H412" s="15">
        <v>5</v>
      </c>
      <c r="I412" s="15">
        <v>6</v>
      </c>
      <c r="J412" s="15">
        <v>4</v>
      </c>
      <c r="K412" s="15">
        <v>6</v>
      </c>
      <c r="L412" s="15"/>
      <c r="M412" s="15"/>
      <c r="N412" s="15"/>
      <c r="O412" s="15">
        <f>SUM(C412:N412)</f>
        <v>44</v>
      </c>
    </row>
    <row r="413" spans="1:15" ht="12.75">
      <c r="A413" s="17"/>
      <c r="B413" s="207" t="s">
        <v>9</v>
      </c>
      <c r="C413" s="15">
        <f aca="true" t="shared" si="190" ref="C413:H413">C411-C412</f>
        <v>2</v>
      </c>
      <c r="D413" s="15">
        <f t="shared" si="190"/>
        <v>4</v>
      </c>
      <c r="E413" s="15">
        <f t="shared" si="190"/>
        <v>1</v>
      </c>
      <c r="F413" s="15">
        <f t="shared" si="190"/>
        <v>5</v>
      </c>
      <c r="G413" s="15">
        <f t="shared" si="190"/>
        <v>0</v>
      </c>
      <c r="H413" s="15">
        <f t="shared" si="190"/>
        <v>-2</v>
      </c>
      <c r="I413" s="15">
        <f>I411-I412</f>
        <v>-1</v>
      </c>
      <c r="J413" s="15">
        <f>J411-J412</f>
        <v>0</v>
      </c>
      <c r="K413" s="15">
        <f>K411-K412</f>
        <v>-1</v>
      </c>
      <c r="L413" s="15"/>
      <c r="M413" s="15"/>
      <c r="N413" s="15"/>
      <c r="O413" s="15">
        <f>O411-O412</f>
        <v>8</v>
      </c>
    </row>
    <row r="414" spans="1:15" ht="13.5" thickBot="1">
      <c r="A414" s="205"/>
      <c r="B414" s="206" t="s">
        <v>10</v>
      </c>
      <c r="C414" s="19">
        <f aca="true" t="shared" si="191" ref="C414:H414">C413/C412</f>
        <v>1</v>
      </c>
      <c r="D414" s="19">
        <f t="shared" si="191"/>
        <v>0.4</v>
      </c>
      <c r="E414" s="19">
        <f t="shared" si="191"/>
        <v>0.16666666666666666</v>
      </c>
      <c r="F414" s="19">
        <f t="shared" si="191"/>
        <v>2.5</v>
      </c>
      <c r="G414" s="19">
        <f t="shared" si="191"/>
        <v>0</v>
      </c>
      <c r="H414" s="19">
        <f t="shared" si="191"/>
        <v>-0.4</v>
      </c>
      <c r="I414" s="19">
        <f>I413/I412</f>
        <v>-0.16666666666666666</v>
      </c>
      <c r="J414" s="19">
        <f>J413/J412</f>
        <v>0</v>
      </c>
      <c r="K414" s="19">
        <f>K413/K412</f>
        <v>-0.16666666666666666</v>
      </c>
      <c r="L414" s="19"/>
      <c r="M414" s="19"/>
      <c r="N414" s="19"/>
      <c r="O414" s="19">
        <f>O413/O412</f>
        <v>0.18181818181818182</v>
      </c>
    </row>
    <row r="415" spans="1:15" ht="12.75">
      <c r="A415" s="17"/>
      <c r="B415" s="26">
        <v>2010</v>
      </c>
      <c r="C415" s="26">
        <v>3</v>
      </c>
      <c r="D415" s="26">
        <v>7</v>
      </c>
      <c r="E415" s="26">
        <v>3</v>
      </c>
      <c r="F415" s="26">
        <v>2</v>
      </c>
      <c r="G415" s="26">
        <v>7</v>
      </c>
      <c r="H415" s="26">
        <v>6</v>
      </c>
      <c r="I415" s="26">
        <v>5</v>
      </c>
      <c r="J415" s="26">
        <v>11</v>
      </c>
      <c r="K415" s="26">
        <v>5</v>
      </c>
      <c r="L415" s="26"/>
      <c r="M415" s="26"/>
      <c r="N415" s="26"/>
      <c r="O415" s="11">
        <f>SUM(C415:N415)</f>
        <v>49</v>
      </c>
    </row>
    <row r="416" spans="1:15" ht="12.75">
      <c r="A416" s="203" t="s">
        <v>227</v>
      </c>
      <c r="B416" s="15">
        <v>2009</v>
      </c>
      <c r="C416" s="15">
        <v>8</v>
      </c>
      <c r="D416" s="15">
        <v>7</v>
      </c>
      <c r="E416" s="15">
        <v>7</v>
      </c>
      <c r="F416" s="15">
        <v>5</v>
      </c>
      <c r="G416" s="15">
        <v>6</v>
      </c>
      <c r="H416" s="15">
        <v>10</v>
      </c>
      <c r="I416" s="15">
        <v>14</v>
      </c>
      <c r="J416" s="15">
        <v>8</v>
      </c>
      <c r="K416" s="15">
        <v>15</v>
      </c>
      <c r="L416" s="15"/>
      <c r="M416" s="15"/>
      <c r="N416" s="15"/>
      <c r="O416" s="15">
        <f>SUM(C416:N416)</f>
        <v>80</v>
      </c>
    </row>
    <row r="417" spans="1:15" ht="12.75">
      <c r="A417" s="203" t="s">
        <v>228</v>
      </c>
      <c r="B417" s="207" t="s">
        <v>9</v>
      </c>
      <c r="C417" s="15">
        <f aca="true" t="shared" si="192" ref="C417:H417">C415-C416</f>
        <v>-5</v>
      </c>
      <c r="D417" s="15">
        <f t="shared" si="192"/>
        <v>0</v>
      </c>
      <c r="E417" s="15">
        <f t="shared" si="192"/>
        <v>-4</v>
      </c>
      <c r="F417" s="15">
        <f t="shared" si="192"/>
        <v>-3</v>
      </c>
      <c r="G417" s="15">
        <f t="shared" si="192"/>
        <v>1</v>
      </c>
      <c r="H417" s="15">
        <f t="shared" si="192"/>
        <v>-4</v>
      </c>
      <c r="I417" s="15">
        <f>I415-I416</f>
        <v>-9</v>
      </c>
      <c r="J417" s="15">
        <f>J415-J416</f>
        <v>3</v>
      </c>
      <c r="K417" s="15">
        <f>K415-K416</f>
        <v>-10</v>
      </c>
      <c r="L417" s="15"/>
      <c r="M417" s="15"/>
      <c r="N417" s="15"/>
      <c r="O417" s="15">
        <f>O415-O416</f>
        <v>-31</v>
      </c>
    </row>
    <row r="418" spans="1:15" ht="13.5" thickBot="1">
      <c r="A418" s="205" t="s">
        <v>16</v>
      </c>
      <c r="B418" s="206" t="s">
        <v>10</v>
      </c>
      <c r="C418" s="19">
        <f aca="true" t="shared" si="193" ref="C418:H418">C417/C416</f>
        <v>-0.625</v>
      </c>
      <c r="D418" s="19">
        <f t="shared" si="193"/>
        <v>0</v>
      </c>
      <c r="E418" s="19">
        <f t="shared" si="193"/>
        <v>-0.5714285714285714</v>
      </c>
      <c r="F418" s="19">
        <f t="shared" si="193"/>
        <v>-0.6</v>
      </c>
      <c r="G418" s="19">
        <f t="shared" si="193"/>
        <v>0.16666666666666666</v>
      </c>
      <c r="H418" s="19">
        <f t="shared" si="193"/>
        <v>-0.4</v>
      </c>
      <c r="I418" s="19">
        <f>I417/I416</f>
        <v>-0.6428571428571429</v>
      </c>
      <c r="J418" s="19">
        <f>J417/J416</f>
        <v>0.375</v>
      </c>
      <c r="K418" s="19">
        <f>K417/K416</f>
        <v>-0.6666666666666666</v>
      </c>
      <c r="L418" s="19"/>
      <c r="M418" s="19"/>
      <c r="N418" s="19"/>
      <c r="O418" s="19">
        <f>O417/O416</f>
        <v>-0.3875</v>
      </c>
    </row>
    <row r="419" spans="1:15" ht="12.75">
      <c r="A419" s="17"/>
      <c r="B419" s="26">
        <v>2010</v>
      </c>
      <c r="C419" s="26">
        <v>91</v>
      </c>
      <c r="D419" s="26">
        <v>77</v>
      </c>
      <c r="E419" s="26">
        <v>80</v>
      </c>
      <c r="F419" s="26">
        <v>70</v>
      </c>
      <c r="G419" s="26">
        <v>48</v>
      </c>
      <c r="H419" s="26">
        <v>56</v>
      </c>
      <c r="I419" s="26">
        <v>50</v>
      </c>
      <c r="J419" s="26">
        <v>30</v>
      </c>
      <c r="K419" s="26">
        <v>54</v>
      </c>
      <c r="L419" s="26"/>
      <c r="M419" s="26"/>
      <c r="N419" s="26"/>
      <c r="O419" s="11">
        <f>SUM(C419:N419)</f>
        <v>556</v>
      </c>
    </row>
    <row r="420" spans="1:15" ht="12.75">
      <c r="A420" s="203" t="s">
        <v>229</v>
      </c>
      <c r="B420" s="15">
        <v>2009</v>
      </c>
      <c r="C420" s="15">
        <v>63</v>
      </c>
      <c r="D420" s="15">
        <v>36</v>
      </c>
      <c r="E420" s="15">
        <v>42</v>
      </c>
      <c r="F420" s="15">
        <v>52</v>
      </c>
      <c r="G420" s="15">
        <v>49</v>
      </c>
      <c r="H420" s="15">
        <v>37</v>
      </c>
      <c r="I420" s="15">
        <v>42</v>
      </c>
      <c r="J420" s="15">
        <v>60</v>
      </c>
      <c r="K420" s="15">
        <v>46</v>
      </c>
      <c r="L420" s="15"/>
      <c r="M420" s="15"/>
      <c r="N420" s="15"/>
      <c r="O420" s="15">
        <f>SUM(C420:N420)</f>
        <v>427</v>
      </c>
    </row>
    <row r="421" spans="1:15" ht="12.75">
      <c r="A421" s="17"/>
      <c r="B421" s="207" t="s">
        <v>9</v>
      </c>
      <c r="C421" s="15">
        <f aca="true" t="shared" si="194" ref="C421:H421">C419-C420</f>
        <v>28</v>
      </c>
      <c r="D421" s="15">
        <f t="shared" si="194"/>
        <v>41</v>
      </c>
      <c r="E421" s="15">
        <f t="shared" si="194"/>
        <v>38</v>
      </c>
      <c r="F421" s="15">
        <f t="shared" si="194"/>
        <v>18</v>
      </c>
      <c r="G421" s="15">
        <f t="shared" si="194"/>
        <v>-1</v>
      </c>
      <c r="H421" s="15">
        <f t="shared" si="194"/>
        <v>19</v>
      </c>
      <c r="I421" s="15">
        <f>I419-I420</f>
        <v>8</v>
      </c>
      <c r="J421" s="15">
        <f>J419-J420</f>
        <v>-30</v>
      </c>
      <c r="K421" s="15">
        <f>K419-K420</f>
        <v>8</v>
      </c>
      <c r="L421" s="15"/>
      <c r="M421" s="15"/>
      <c r="N421" s="15"/>
      <c r="O421" s="15">
        <f>O419-O420</f>
        <v>129</v>
      </c>
    </row>
    <row r="422" spans="1:15" ht="13.5" thickBot="1">
      <c r="A422" s="205"/>
      <c r="B422" s="206" t="s">
        <v>10</v>
      </c>
      <c r="C422" s="19">
        <f aca="true" t="shared" si="195" ref="C422:H422">C421/C420</f>
        <v>0.4444444444444444</v>
      </c>
      <c r="D422" s="19">
        <f t="shared" si="195"/>
        <v>1.1388888888888888</v>
      </c>
      <c r="E422" s="19">
        <f t="shared" si="195"/>
        <v>0.9047619047619048</v>
      </c>
      <c r="F422" s="19">
        <f t="shared" si="195"/>
        <v>0.34615384615384615</v>
      </c>
      <c r="G422" s="19">
        <f t="shared" si="195"/>
        <v>-0.02040816326530612</v>
      </c>
      <c r="H422" s="19">
        <f t="shared" si="195"/>
        <v>0.5135135135135135</v>
      </c>
      <c r="I422" s="19">
        <f>I421/I420</f>
        <v>0.19047619047619047</v>
      </c>
      <c r="J422" s="19">
        <f>J421/J420</f>
        <v>-0.5</v>
      </c>
      <c r="K422" s="19">
        <f>K421/K420</f>
        <v>0.17391304347826086</v>
      </c>
      <c r="L422" s="19"/>
      <c r="M422" s="19"/>
      <c r="N422" s="19"/>
      <c r="O422" s="19">
        <f>O421/O420</f>
        <v>0.30210772833723654</v>
      </c>
    </row>
    <row r="423" spans="1:15" ht="12.75">
      <c r="A423" s="17"/>
      <c r="B423" s="26">
        <v>2010</v>
      </c>
      <c r="C423" s="26">
        <v>90</v>
      </c>
      <c r="D423" s="26">
        <v>80</v>
      </c>
      <c r="E423" s="26">
        <v>77</v>
      </c>
      <c r="F423" s="26">
        <v>76</v>
      </c>
      <c r="G423" s="26">
        <v>41</v>
      </c>
      <c r="H423" s="26">
        <v>20</v>
      </c>
      <c r="I423" s="26">
        <v>18</v>
      </c>
      <c r="J423" s="26">
        <v>48</v>
      </c>
      <c r="K423" s="26">
        <v>59</v>
      </c>
      <c r="L423" s="26"/>
      <c r="M423" s="26"/>
      <c r="N423" s="26"/>
      <c r="O423" s="11">
        <f>SUM(C423:N423)</f>
        <v>509</v>
      </c>
    </row>
    <row r="424" spans="1:15" ht="12.75">
      <c r="A424" s="203" t="s">
        <v>230</v>
      </c>
      <c r="B424" s="15">
        <v>2009</v>
      </c>
      <c r="C424" s="15">
        <v>67</v>
      </c>
      <c r="D424" s="15">
        <v>59</v>
      </c>
      <c r="E424" s="15">
        <v>82</v>
      </c>
      <c r="F424" s="15">
        <v>43</v>
      </c>
      <c r="G424" s="15">
        <v>53</v>
      </c>
      <c r="H424" s="15">
        <v>39</v>
      </c>
      <c r="I424" s="15">
        <v>61</v>
      </c>
      <c r="J424" s="15">
        <v>74</v>
      </c>
      <c r="K424" s="15">
        <v>74</v>
      </c>
      <c r="L424" s="15"/>
      <c r="M424" s="15"/>
      <c r="N424" s="15"/>
      <c r="O424" s="15">
        <f>SUM(C424:N424)</f>
        <v>552</v>
      </c>
    </row>
    <row r="425" spans="1:15" ht="12.75">
      <c r="A425" s="203" t="s">
        <v>231</v>
      </c>
      <c r="B425" s="207" t="s">
        <v>9</v>
      </c>
      <c r="C425" s="15">
        <f aca="true" t="shared" si="196" ref="C425:H425">C423-C424</f>
        <v>23</v>
      </c>
      <c r="D425" s="15">
        <f t="shared" si="196"/>
        <v>21</v>
      </c>
      <c r="E425" s="15">
        <f t="shared" si="196"/>
        <v>-5</v>
      </c>
      <c r="F425" s="15">
        <f t="shared" si="196"/>
        <v>33</v>
      </c>
      <c r="G425" s="15">
        <f t="shared" si="196"/>
        <v>-12</v>
      </c>
      <c r="H425" s="15">
        <f t="shared" si="196"/>
        <v>-19</v>
      </c>
      <c r="I425" s="15">
        <f>I423-I424</f>
        <v>-43</v>
      </c>
      <c r="J425" s="15">
        <f>J423-J424</f>
        <v>-26</v>
      </c>
      <c r="K425" s="15">
        <f>K423-K424</f>
        <v>-15</v>
      </c>
      <c r="L425" s="15"/>
      <c r="M425" s="15"/>
      <c r="N425" s="15"/>
      <c r="O425" s="15">
        <f>O423-O424</f>
        <v>-43</v>
      </c>
    </row>
    <row r="426" spans="1:15" ht="13.5" thickBot="1">
      <c r="A426" s="205"/>
      <c r="B426" s="206" t="s">
        <v>10</v>
      </c>
      <c r="C426" s="19">
        <f aca="true" t="shared" si="197" ref="C426:H426">C425/C424</f>
        <v>0.34328358208955223</v>
      </c>
      <c r="D426" s="19">
        <f t="shared" si="197"/>
        <v>0.3559322033898305</v>
      </c>
      <c r="E426" s="19">
        <f t="shared" si="197"/>
        <v>-0.06097560975609756</v>
      </c>
      <c r="F426" s="19">
        <f t="shared" si="197"/>
        <v>0.7674418604651163</v>
      </c>
      <c r="G426" s="19">
        <f t="shared" si="197"/>
        <v>-0.22641509433962265</v>
      </c>
      <c r="H426" s="19">
        <f t="shared" si="197"/>
        <v>-0.48717948717948717</v>
      </c>
      <c r="I426" s="19">
        <f>I425/I424</f>
        <v>-0.7049180327868853</v>
      </c>
      <c r="J426" s="19">
        <f>J425/J424</f>
        <v>-0.35135135135135137</v>
      </c>
      <c r="K426" s="19">
        <f>K425/K424</f>
        <v>-0.20270270270270271</v>
      </c>
      <c r="L426" s="19"/>
      <c r="M426" s="19"/>
      <c r="N426" s="19"/>
      <c r="O426" s="19">
        <f>O425/O424</f>
        <v>-0.07789855072463768</v>
      </c>
    </row>
    <row r="427" spans="1:15" ht="12.75">
      <c r="A427" s="17"/>
      <c r="B427" s="26">
        <v>2010</v>
      </c>
      <c r="C427" s="26">
        <v>4</v>
      </c>
      <c r="D427" s="26">
        <v>3</v>
      </c>
      <c r="E427" s="26">
        <v>7</v>
      </c>
      <c r="F427" s="26">
        <v>2</v>
      </c>
      <c r="G427" s="26">
        <v>4</v>
      </c>
      <c r="H427" s="26">
        <v>1</v>
      </c>
      <c r="I427" s="26">
        <v>7</v>
      </c>
      <c r="J427" s="26">
        <v>7</v>
      </c>
      <c r="K427" s="26">
        <v>6</v>
      </c>
      <c r="L427" s="26"/>
      <c r="M427" s="26"/>
      <c r="N427" s="26"/>
      <c r="O427" s="11">
        <f>SUM(C427:N427)</f>
        <v>41</v>
      </c>
    </row>
    <row r="428" spans="1:15" ht="12.75">
      <c r="A428" s="203" t="s">
        <v>232</v>
      </c>
      <c r="B428" s="15">
        <v>2009</v>
      </c>
      <c r="C428" s="15">
        <v>6</v>
      </c>
      <c r="D428" s="15">
        <v>3</v>
      </c>
      <c r="E428" s="15">
        <v>5</v>
      </c>
      <c r="F428" s="15">
        <v>5</v>
      </c>
      <c r="G428" s="15">
        <v>3</v>
      </c>
      <c r="H428" s="15">
        <v>7</v>
      </c>
      <c r="I428" s="15">
        <v>4</v>
      </c>
      <c r="J428" s="15">
        <v>6</v>
      </c>
      <c r="K428" s="15">
        <v>3</v>
      </c>
      <c r="L428" s="15"/>
      <c r="M428" s="15"/>
      <c r="N428" s="15"/>
      <c r="O428" s="15">
        <f>SUM(C428:N428)</f>
        <v>42</v>
      </c>
    </row>
    <row r="429" spans="1:15" ht="12.75">
      <c r="A429" s="203" t="s">
        <v>233</v>
      </c>
      <c r="B429" s="207" t="s">
        <v>9</v>
      </c>
      <c r="C429" s="15">
        <f aca="true" t="shared" si="198" ref="C429:H429">C427-C428</f>
        <v>-2</v>
      </c>
      <c r="D429" s="15">
        <f t="shared" si="198"/>
        <v>0</v>
      </c>
      <c r="E429" s="15">
        <f t="shared" si="198"/>
        <v>2</v>
      </c>
      <c r="F429" s="15">
        <f t="shared" si="198"/>
        <v>-3</v>
      </c>
      <c r="G429" s="15">
        <f t="shared" si="198"/>
        <v>1</v>
      </c>
      <c r="H429" s="15">
        <f t="shared" si="198"/>
        <v>-6</v>
      </c>
      <c r="I429" s="15">
        <f>I427-I428</f>
        <v>3</v>
      </c>
      <c r="J429" s="15">
        <f>J427-J428</f>
        <v>1</v>
      </c>
      <c r="K429" s="15">
        <f>K427-K428</f>
        <v>3</v>
      </c>
      <c r="L429" s="15"/>
      <c r="M429" s="15"/>
      <c r="N429" s="15"/>
      <c r="O429" s="15">
        <f>O427-O428</f>
        <v>-1</v>
      </c>
    </row>
    <row r="430" spans="1:15" ht="13.5" thickBot="1">
      <c r="A430" s="205"/>
      <c r="B430" s="206" t="s">
        <v>10</v>
      </c>
      <c r="C430" s="19">
        <f>C429/C428</f>
        <v>-0.3333333333333333</v>
      </c>
      <c r="D430" s="19">
        <f>D429/D428</f>
        <v>0</v>
      </c>
      <c r="E430" s="19">
        <f>E429/E428</f>
        <v>0.4</v>
      </c>
      <c r="F430" s="19">
        <f aca="true" t="shared" si="199" ref="F430:K430">F429/F428</f>
        <v>-0.6</v>
      </c>
      <c r="G430" s="19">
        <f t="shared" si="199"/>
        <v>0.3333333333333333</v>
      </c>
      <c r="H430" s="19">
        <f t="shared" si="199"/>
        <v>-0.8571428571428571</v>
      </c>
      <c r="I430" s="19">
        <f t="shared" si="199"/>
        <v>0.75</v>
      </c>
      <c r="J430" s="19">
        <f t="shared" si="199"/>
        <v>0.16666666666666666</v>
      </c>
      <c r="K430" s="19">
        <f t="shared" si="199"/>
        <v>1</v>
      </c>
      <c r="L430" s="19"/>
      <c r="M430" s="19"/>
      <c r="N430" s="19"/>
      <c r="O430" s="19">
        <f>O429/O428</f>
        <v>-0.023809523809523808</v>
      </c>
    </row>
    <row r="433" ht="13.5" thickBot="1">
      <c r="A433" s="210" t="s">
        <v>196</v>
      </c>
    </row>
    <row r="434" spans="1:15" ht="13.5" thickBot="1">
      <c r="A434" s="2" t="s">
        <v>16</v>
      </c>
      <c r="B434" s="202" t="s">
        <v>3</v>
      </c>
      <c r="C434" s="202" t="s">
        <v>209</v>
      </c>
      <c r="D434" s="202" t="s">
        <v>210</v>
      </c>
      <c r="E434" s="202" t="s">
        <v>211</v>
      </c>
      <c r="F434" s="202" t="s">
        <v>212</v>
      </c>
      <c r="G434" s="202" t="s">
        <v>213</v>
      </c>
      <c r="H434" s="202" t="s">
        <v>214</v>
      </c>
      <c r="I434" s="202" t="s">
        <v>215</v>
      </c>
      <c r="J434" s="202" t="s">
        <v>216</v>
      </c>
      <c r="K434" s="202" t="s">
        <v>217</v>
      </c>
      <c r="L434" s="202" t="s">
        <v>218</v>
      </c>
      <c r="M434" s="202" t="s">
        <v>219</v>
      </c>
      <c r="N434" s="202" t="s">
        <v>220</v>
      </c>
      <c r="O434" s="202" t="s">
        <v>1</v>
      </c>
    </row>
    <row r="435" spans="1:15" ht="12.75">
      <c r="A435" s="12"/>
      <c r="B435" s="11">
        <v>2010</v>
      </c>
      <c r="C435" s="11">
        <f aca="true" t="shared" si="200" ref="C435:K436">SUM(C439+C443+C447+C451+C455+C459+C463)</f>
        <v>173</v>
      </c>
      <c r="D435" s="11">
        <f t="shared" si="200"/>
        <v>182</v>
      </c>
      <c r="E435" s="11">
        <f t="shared" si="200"/>
        <v>190</v>
      </c>
      <c r="F435" s="11">
        <f t="shared" si="200"/>
        <v>189</v>
      </c>
      <c r="G435" s="11">
        <f t="shared" si="200"/>
        <v>178</v>
      </c>
      <c r="H435" s="11">
        <f t="shared" si="200"/>
        <v>171</v>
      </c>
      <c r="I435" s="11">
        <f t="shared" si="200"/>
        <v>202</v>
      </c>
      <c r="J435" s="11">
        <f t="shared" si="200"/>
        <v>199</v>
      </c>
      <c r="K435" s="11">
        <f t="shared" si="200"/>
        <v>227</v>
      </c>
      <c r="L435" s="11"/>
      <c r="M435" s="11"/>
      <c r="N435" s="11"/>
      <c r="O435" s="11">
        <f>SUM(O439+O443+O447+O451+O455+O459+O463)</f>
        <v>1711</v>
      </c>
    </row>
    <row r="436" spans="1:15" ht="12.75">
      <c r="A436" s="203" t="s">
        <v>1</v>
      </c>
      <c r="B436" s="15">
        <v>2009</v>
      </c>
      <c r="C436" s="15">
        <f t="shared" si="200"/>
        <v>216</v>
      </c>
      <c r="D436" s="15">
        <f t="shared" si="200"/>
        <v>179</v>
      </c>
      <c r="E436" s="15">
        <f t="shared" si="200"/>
        <v>200</v>
      </c>
      <c r="F436" s="15">
        <f t="shared" si="200"/>
        <v>200</v>
      </c>
      <c r="G436" s="15">
        <f t="shared" si="200"/>
        <v>192</v>
      </c>
      <c r="H436" s="15">
        <f t="shared" si="200"/>
        <v>212</v>
      </c>
      <c r="I436" s="15">
        <f t="shared" si="200"/>
        <v>234</v>
      </c>
      <c r="J436" s="15">
        <f t="shared" si="200"/>
        <v>214</v>
      </c>
      <c r="K436" s="15">
        <f t="shared" si="200"/>
        <v>230</v>
      </c>
      <c r="L436" s="15"/>
      <c r="M436" s="15"/>
      <c r="N436" s="15"/>
      <c r="O436" s="15">
        <f>SUM(C436:N436)</f>
        <v>1877</v>
      </c>
    </row>
    <row r="437" spans="1:15" ht="12.75">
      <c r="A437" s="203" t="s">
        <v>221</v>
      </c>
      <c r="B437" s="204" t="s">
        <v>9</v>
      </c>
      <c r="C437" s="15">
        <f aca="true" t="shared" si="201" ref="C437:H437">C435-C436</f>
        <v>-43</v>
      </c>
      <c r="D437" s="15">
        <f t="shared" si="201"/>
        <v>3</v>
      </c>
      <c r="E437" s="15">
        <f t="shared" si="201"/>
        <v>-10</v>
      </c>
      <c r="F437" s="15">
        <f t="shared" si="201"/>
        <v>-11</v>
      </c>
      <c r="G437" s="15">
        <f t="shared" si="201"/>
        <v>-14</v>
      </c>
      <c r="H437" s="15">
        <f t="shared" si="201"/>
        <v>-41</v>
      </c>
      <c r="I437" s="15">
        <f>I435-I436</f>
        <v>-32</v>
      </c>
      <c r="J437" s="15">
        <f>J435-J436</f>
        <v>-15</v>
      </c>
      <c r="K437" s="15">
        <f>K435-K436</f>
        <v>-3</v>
      </c>
      <c r="L437" s="15"/>
      <c r="M437" s="15"/>
      <c r="N437" s="15"/>
      <c r="O437" s="15">
        <f>O435-O436</f>
        <v>-166</v>
      </c>
    </row>
    <row r="438" spans="1:15" ht="13.5" thickBot="1">
      <c r="A438" s="205"/>
      <c r="B438" s="206" t="s">
        <v>10</v>
      </c>
      <c r="C438" s="19">
        <f aca="true" t="shared" si="202" ref="C438:H438">C437/C436</f>
        <v>-0.19907407407407407</v>
      </c>
      <c r="D438" s="19">
        <f t="shared" si="202"/>
        <v>0.01675977653631285</v>
      </c>
      <c r="E438" s="19">
        <f t="shared" si="202"/>
        <v>-0.05</v>
      </c>
      <c r="F438" s="19">
        <f t="shared" si="202"/>
        <v>-0.055</v>
      </c>
      <c r="G438" s="19">
        <f t="shared" si="202"/>
        <v>-0.07291666666666667</v>
      </c>
      <c r="H438" s="19">
        <f t="shared" si="202"/>
        <v>-0.19339622641509435</v>
      </c>
      <c r="I438" s="19">
        <f>I437/I436</f>
        <v>-0.13675213675213677</v>
      </c>
      <c r="J438" s="19">
        <f>J437/J436</f>
        <v>-0.07009345794392523</v>
      </c>
      <c r="K438" s="19">
        <f>K437/K436</f>
        <v>-0.013043478260869565</v>
      </c>
      <c r="L438" s="19"/>
      <c r="M438" s="19"/>
      <c r="N438" s="19"/>
      <c r="O438" s="19">
        <f>O437/O436</f>
        <v>-0.08843899840170485</v>
      </c>
    </row>
    <row r="439" spans="1:15" ht="12.75">
      <c r="A439" s="17"/>
      <c r="B439" s="11">
        <v>2010</v>
      </c>
      <c r="C439" s="11">
        <v>3</v>
      </c>
      <c r="D439" s="11">
        <v>7</v>
      </c>
      <c r="E439" s="11">
        <v>4</v>
      </c>
      <c r="F439" s="11">
        <v>4</v>
      </c>
      <c r="G439" s="11">
        <v>6</v>
      </c>
      <c r="H439" s="11">
        <v>8</v>
      </c>
      <c r="I439" s="11">
        <v>2</v>
      </c>
      <c r="J439" s="11">
        <v>2</v>
      </c>
      <c r="K439" s="11">
        <v>1</v>
      </c>
      <c r="L439" s="11"/>
      <c r="M439" s="11"/>
      <c r="N439" s="11"/>
      <c r="O439" s="11">
        <f>SUM(C439:N439)</f>
        <v>37</v>
      </c>
    </row>
    <row r="440" spans="1:15" ht="12.75">
      <c r="A440" s="203" t="s">
        <v>222</v>
      </c>
      <c r="B440" s="15">
        <v>2009</v>
      </c>
      <c r="C440" s="15">
        <v>2</v>
      </c>
      <c r="D440" s="15">
        <v>6</v>
      </c>
      <c r="E440" s="15">
        <v>4</v>
      </c>
      <c r="F440" s="15">
        <v>5</v>
      </c>
      <c r="G440" s="15">
        <v>6</v>
      </c>
      <c r="H440" s="15">
        <v>3</v>
      </c>
      <c r="I440" s="15">
        <v>1</v>
      </c>
      <c r="J440" s="15">
        <v>3</v>
      </c>
      <c r="K440" s="15">
        <v>4</v>
      </c>
      <c r="L440" s="15"/>
      <c r="M440" s="15"/>
      <c r="N440" s="15"/>
      <c r="O440" s="15">
        <f>SUM(C440:N440)</f>
        <v>34</v>
      </c>
    </row>
    <row r="441" spans="1:15" ht="12.75">
      <c r="A441" s="203" t="s">
        <v>223</v>
      </c>
      <c r="B441" s="207" t="s">
        <v>9</v>
      </c>
      <c r="C441" s="15">
        <f aca="true" t="shared" si="203" ref="C441:H441">C439-C440</f>
        <v>1</v>
      </c>
      <c r="D441" s="15">
        <f t="shared" si="203"/>
        <v>1</v>
      </c>
      <c r="E441" s="15">
        <f t="shared" si="203"/>
        <v>0</v>
      </c>
      <c r="F441" s="15">
        <f t="shared" si="203"/>
        <v>-1</v>
      </c>
      <c r="G441" s="15">
        <f t="shared" si="203"/>
        <v>0</v>
      </c>
      <c r="H441" s="15">
        <f t="shared" si="203"/>
        <v>5</v>
      </c>
      <c r="I441" s="15">
        <f>I439-I440</f>
        <v>1</v>
      </c>
      <c r="J441" s="15">
        <f>J439-J440</f>
        <v>-1</v>
      </c>
      <c r="K441" s="15">
        <f>K439-K440</f>
        <v>-3</v>
      </c>
      <c r="L441" s="15"/>
      <c r="M441" s="15"/>
      <c r="N441" s="15"/>
      <c r="O441" s="15">
        <f>O439-O440</f>
        <v>3</v>
      </c>
    </row>
    <row r="442" spans="1:15" ht="13.5" thickBot="1">
      <c r="A442" s="205"/>
      <c r="B442" s="206" t="s">
        <v>10</v>
      </c>
      <c r="C442" s="19">
        <f aca="true" t="shared" si="204" ref="C442:H442">C441/C440</f>
        <v>0.5</v>
      </c>
      <c r="D442" s="19">
        <f t="shared" si="204"/>
        <v>0.16666666666666666</v>
      </c>
      <c r="E442" s="19">
        <f t="shared" si="204"/>
        <v>0</v>
      </c>
      <c r="F442" s="19">
        <f t="shared" si="204"/>
        <v>-0.2</v>
      </c>
      <c r="G442" s="19">
        <f t="shared" si="204"/>
        <v>0</v>
      </c>
      <c r="H442" s="19">
        <f t="shared" si="204"/>
        <v>1.6666666666666667</v>
      </c>
      <c r="I442" s="19">
        <f>I441/I440</f>
        <v>1</v>
      </c>
      <c r="J442" s="19">
        <f>J441/J440</f>
        <v>-0.3333333333333333</v>
      </c>
      <c r="K442" s="19">
        <f>K441/K440</f>
        <v>-0.75</v>
      </c>
      <c r="L442" s="19"/>
      <c r="M442" s="19"/>
      <c r="N442" s="19"/>
      <c r="O442" s="19">
        <f>O441/O440</f>
        <v>0.08823529411764706</v>
      </c>
    </row>
    <row r="443" spans="1:15" ht="12.75">
      <c r="A443" s="17"/>
      <c r="B443" s="26">
        <v>2010</v>
      </c>
      <c r="C443" s="26">
        <v>0</v>
      </c>
      <c r="D443" s="26">
        <v>0</v>
      </c>
      <c r="E443" s="26">
        <v>0</v>
      </c>
      <c r="F443" s="26">
        <v>0</v>
      </c>
      <c r="G443" s="26">
        <v>1</v>
      </c>
      <c r="H443" s="26">
        <v>1</v>
      </c>
      <c r="I443" s="26">
        <v>0</v>
      </c>
      <c r="J443" s="26">
        <v>0</v>
      </c>
      <c r="K443" s="26">
        <v>0</v>
      </c>
      <c r="L443" s="26"/>
      <c r="M443" s="26"/>
      <c r="N443" s="26"/>
      <c r="O443" s="11">
        <f>SUM(C443:N443)</f>
        <v>2</v>
      </c>
    </row>
    <row r="444" spans="1:15" ht="12.75">
      <c r="A444" s="208" t="s">
        <v>224</v>
      </c>
      <c r="B444" s="15">
        <v>2009</v>
      </c>
      <c r="C444" s="15">
        <v>0</v>
      </c>
      <c r="D444" s="15">
        <v>1</v>
      </c>
      <c r="E444" s="15">
        <v>0</v>
      </c>
      <c r="F444" s="15">
        <v>1</v>
      </c>
      <c r="G444" s="15">
        <v>1</v>
      </c>
      <c r="H444" s="15">
        <v>0</v>
      </c>
      <c r="I444" s="15">
        <v>0</v>
      </c>
      <c r="J444" s="15">
        <v>0</v>
      </c>
      <c r="K444" s="15">
        <v>0</v>
      </c>
      <c r="L444" s="15"/>
      <c r="M444" s="15"/>
      <c r="N444" s="15"/>
      <c r="O444" s="15">
        <f>SUM(C444:N444)</f>
        <v>3</v>
      </c>
    </row>
    <row r="445" spans="1:15" ht="12.75">
      <c r="A445" s="203" t="s">
        <v>225</v>
      </c>
      <c r="B445" s="207" t="s">
        <v>9</v>
      </c>
      <c r="C445" s="15">
        <f aca="true" t="shared" si="205" ref="C445:H445">C443-C444</f>
        <v>0</v>
      </c>
      <c r="D445" s="15">
        <f t="shared" si="205"/>
        <v>-1</v>
      </c>
      <c r="E445" s="15">
        <f t="shared" si="205"/>
        <v>0</v>
      </c>
      <c r="F445" s="15">
        <f t="shared" si="205"/>
        <v>-1</v>
      </c>
      <c r="G445" s="15">
        <f t="shared" si="205"/>
        <v>0</v>
      </c>
      <c r="H445" s="15">
        <f t="shared" si="205"/>
        <v>1</v>
      </c>
      <c r="I445" s="15">
        <f>I443-I444</f>
        <v>0</v>
      </c>
      <c r="J445" s="15">
        <f>J443-J444</f>
        <v>0</v>
      </c>
      <c r="K445" s="15">
        <f>K443-K444</f>
        <v>0</v>
      </c>
      <c r="L445" s="15"/>
      <c r="M445" s="15"/>
      <c r="N445" s="15"/>
      <c r="O445" s="15">
        <f>O443-O444</f>
        <v>-1</v>
      </c>
    </row>
    <row r="446" spans="1:15" ht="13.5" thickBot="1">
      <c r="A446" s="205"/>
      <c r="B446" s="206" t="s">
        <v>10</v>
      </c>
      <c r="C446" s="19">
        <v>0</v>
      </c>
      <c r="D446" s="19">
        <f>D445/D444</f>
        <v>-1</v>
      </c>
      <c r="E446" s="19">
        <v>0</v>
      </c>
      <c r="F446" s="19">
        <f>F445/F444</f>
        <v>-1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/>
      <c r="M446" s="19"/>
      <c r="N446" s="19"/>
      <c r="O446" s="19">
        <f>O445/O444</f>
        <v>-0.3333333333333333</v>
      </c>
    </row>
    <row r="447" spans="1:15" ht="12.75">
      <c r="A447" s="17"/>
      <c r="B447" s="26">
        <v>2010</v>
      </c>
      <c r="C447" s="26">
        <v>23</v>
      </c>
      <c r="D447" s="26">
        <v>19</v>
      </c>
      <c r="E447" s="26">
        <v>14</v>
      </c>
      <c r="F447" s="26">
        <v>18</v>
      </c>
      <c r="G447" s="26">
        <v>12</v>
      </c>
      <c r="H447" s="26">
        <v>15</v>
      </c>
      <c r="I447" s="26">
        <v>19</v>
      </c>
      <c r="J447" s="26">
        <v>13</v>
      </c>
      <c r="K447" s="26">
        <v>12</v>
      </c>
      <c r="L447" s="26"/>
      <c r="M447" s="26"/>
      <c r="N447" s="26"/>
      <c r="O447" s="11">
        <f>SUM(C447:N447)</f>
        <v>145</v>
      </c>
    </row>
    <row r="448" spans="1:15" ht="12.75">
      <c r="A448" s="203" t="s">
        <v>226</v>
      </c>
      <c r="B448" s="15">
        <v>2009</v>
      </c>
      <c r="C448" s="15">
        <v>16</v>
      </c>
      <c r="D448" s="15">
        <v>7</v>
      </c>
      <c r="E448" s="15">
        <v>15</v>
      </c>
      <c r="F448" s="15">
        <v>20</v>
      </c>
      <c r="G448" s="15">
        <v>9</v>
      </c>
      <c r="H448" s="15">
        <v>8</v>
      </c>
      <c r="I448" s="15">
        <v>18</v>
      </c>
      <c r="J448" s="15">
        <v>14</v>
      </c>
      <c r="K448" s="15">
        <v>18</v>
      </c>
      <c r="L448" s="15"/>
      <c r="M448" s="15"/>
      <c r="N448" s="15"/>
      <c r="O448" s="15">
        <f>SUM(C448:N448)</f>
        <v>125</v>
      </c>
    </row>
    <row r="449" spans="1:15" ht="12.75">
      <c r="A449" s="17"/>
      <c r="B449" s="207" t="s">
        <v>9</v>
      </c>
      <c r="C449" s="15">
        <f aca="true" t="shared" si="206" ref="C449:H449">C447-C448</f>
        <v>7</v>
      </c>
      <c r="D449" s="15">
        <f t="shared" si="206"/>
        <v>12</v>
      </c>
      <c r="E449" s="15">
        <f t="shared" si="206"/>
        <v>-1</v>
      </c>
      <c r="F449" s="15">
        <f t="shared" si="206"/>
        <v>-2</v>
      </c>
      <c r="G449" s="15">
        <f t="shared" si="206"/>
        <v>3</v>
      </c>
      <c r="H449" s="15">
        <f t="shared" si="206"/>
        <v>7</v>
      </c>
      <c r="I449" s="15">
        <f>I447-I448</f>
        <v>1</v>
      </c>
      <c r="J449" s="15">
        <f>J447-J448</f>
        <v>-1</v>
      </c>
      <c r="K449" s="15">
        <f>K447-K448</f>
        <v>-6</v>
      </c>
      <c r="L449" s="15"/>
      <c r="M449" s="15"/>
      <c r="N449" s="15"/>
      <c r="O449" s="15">
        <f>O447-O448</f>
        <v>20</v>
      </c>
    </row>
    <row r="450" spans="1:15" ht="13.5" thickBot="1">
      <c r="A450" s="205"/>
      <c r="B450" s="206" t="s">
        <v>10</v>
      </c>
      <c r="C450" s="19">
        <f aca="true" t="shared" si="207" ref="C450:H450">C449/C448</f>
        <v>0.4375</v>
      </c>
      <c r="D450" s="19">
        <f t="shared" si="207"/>
        <v>1.7142857142857142</v>
      </c>
      <c r="E450" s="19">
        <f t="shared" si="207"/>
        <v>-0.06666666666666667</v>
      </c>
      <c r="F450" s="19">
        <f t="shared" si="207"/>
        <v>-0.1</v>
      </c>
      <c r="G450" s="19">
        <f t="shared" si="207"/>
        <v>0.3333333333333333</v>
      </c>
      <c r="H450" s="19">
        <f t="shared" si="207"/>
        <v>0.875</v>
      </c>
      <c r="I450" s="19">
        <f>I449/I448</f>
        <v>0.05555555555555555</v>
      </c>
      <c r="J450" s="19">
        <f>J449/J448</f>
        <v>-0.07142857142857142</v>
      </c>
      <c r="K450" s="19">
        <f>K449/K448</f>
        <v>-0.3333333333333333</v>
      </c>
      <c r="L450" s="19"/>
      <c r="M450" s="19"/>
      <c r="N450" s="19"/>
      <c r="O450" s="19">
        <f>O449/O448</f>
        <v>0.16</v>
      </c>
    </row>
    <row r="451" spans="1:15" ht="12.75">
      <c r="A451" s="17"/>
      <c r="B451" s="26">
        <v>2010</v>
      </c>
      <c r="C451" s="26">
        <v>9</v>
      </c>
      <c r="D451" s="26">
        <v>15</v>
      </c>
      <c r="E451" s="26">
        <v>17</v>
      </c>
      <c r="F451" s="26">
        <v>15</v>
      </c>
      <c r="G451" s="26">
        <v>18</v>
      </c>
      <c r="H451" s="26">
        <v>8</v>
      </c>
      <c r="I451" s="26">
        <v>8</v>
      </c>
      <c r="J451" s="26">
        <v>12</v>
      </c>
      <c r="K451" s="26">
        <v>12</v>
      </c>
      <c r="L451" s="26"/>
      <c r="M451" s="26"/>
      <c r="N451" s="26"/>
      <c r="O451" s="11">
        <f>SUM(C451:N451)</f>
        <v>114</v>
      </c>
    </row>
    <row r="452" spans="1:15" ht="12.75">
      <c r="A452" s="203" t="s">
        <v>227</v>
      </c>
      <c r="B452" s="15">
        <v>2009</v>
      </c>
      <c r="C452" s="15">
        <v>13</v>
      </c>
      <c r="D452" s="15">
        <v>22</v>
      </c>
      <c r="E452" s="15">
        <v>16</v>
      </c>
      <c r="F452" s="15">
        <v>20</v>
      </c>
      <c r="G452" s="15">
        <v>13</v>
      </c>
      <c r="H452" s="15">
        <v>17</v>
      </c>
      <c r="I452" s="15">
        <v>18</v>
      </c>
      <c r="J452" s="15">
        <v>13</v>
      </c>
      <c r="K452" s="15">
        <v>18</v>
      </c>
      <c r="L452" s="15"/>
      <c r="M452" s="15"/>
      <c r="N452" s="15"/>
      <c r="O452" s="15">
        <f>SUM(C452:N452)</f>
        <v>150</v>
      </c>
    </row>
    <row r="453" spans="1:15" ht="12.75">
      <c r="A453" s="203" t="s">
        <v>228</v>
      </c>
      <c r="B453" s="207" t="s">
        <v>9</v>
      </c>
      <c r="C453" s="15">
        <f aca="true" t="shared" si="208" ref="C453:H453">C451-C452</f>
        <v>-4</v>
      </c>
      <c r="D453" s="15">
        <f t="shared" si="208"/>
        <v>-7</v>
      </c>
      <c r="E453" s="15">
        <f t="shared" si="208"/>
        <v>1</v>
      </c>
      <c r="F453" s="15">
        <f t="shared" si="208"/>
        <v>-5</v>
      </c>
      <c r="G453" s="15">
        <f t="shared" si="208"/>
        <v>5</v>
      </c>
      <c r="H453" s="15">
        <f t="shared" si="208"/>
        <v>-9</v>
      </c>
      <c r="I453" s="15">
        <f>I451-I452</f>
        <v>-10</v>
      </c>
      <c r="J453" s="15">
        <f>J451-J452</f>
        <v>-1</v>
      </c>
      <c r="K453" s="15">
        <f>K451-K452</f>
        <v>-6</v>
      </c>
      <c r="L453" s="15"/>
      <c r="M453" s="15"/>
      <c r="N453" s="15"/>
      <c r="O453" s="15">
        <f>O451-O452</f>
        <v>-36</v>
      </c>
    </row>
    <row r="454" spans="1:15" ht="13.5" thickBot="1">
      <c r="A454" s="205" t="s">
        <v>16</v>
      </c>
      <c r="B454" s="206" t="s">
        <v>10</v>
      </c>
      <c r="C454" s="19">
        <f aca="true" t="shared" si="209" ref="C454:H454">C453/C452</f>
        <v>-0.3076923076923077</v>
      </c>
      <c r="D454" s="19">
        <f t="shared" si="209"/>
        <v>-0.3181818181818182</v>
      </c>
      <c r="E454" s="19">
        <f t="shared" si="209"/>
        <v>0.0625</v>
      </c>
      <c r="F454" s="19">
        <f t="shared" si="209"/>
        <v>-0.25</v>
      </c>
      <c r="G454" s="19">
        <f t="shared" si="209"/>
        <v>0.38461538461538464</v>
      </c>
      <c r="H454" s="19">
        <f t="shared" si="209"/>
        <v>-0.5294117647058824</v>
      </c>
      <c r="I454" s="19">
        <f>I453/I452</f>
        <v>-0.5555555555555556</v>
      </c>
      <c r="J454" s="19">
        <f>J453/J452</f>
        <v>-0.07692307692307693</v>
      </c>
      <c r="K454" s="19">
        <f>K453/K452</f>
        <v>-0.3333333333333333</v>
      </c>
      <c r="L454" s="19"/>
      <c r="M454" s="19"/>
      <c r="N454" s="19"/>
      <c r="O454" s="19">
        <f>O453/O452</f>
        <v>-0.24</v>
      </c>
    </row>
    <row r="455" spans="1:15" ht="12.75">
      <c r="A455" s="17"/>
      <c r="B455" s="26">
        <v>2010</v>
      </c>
      <c r="C455" s="26">
        <v>63</v>
      </c>
      <c r="D455" s="26">
        <v>67</v>
      </c>
      <c r="E455" s="26">
        <v>70</v>
      </c>
      <c r="F455" s="26">
        <v>67</v>
      </c>
      <c r="G455" s="26">
        <v>58</v>
      </c>
      <c r="H455" s="26">
        <v>63</v>
      </c>
      <c r="I455" s="26">
        <v>75</v>
      </c>
      <c r="J455" s="26">
        <v>79</v>
      </c>
      <c r="K455" s="26">
        <v>103</v>
      </c>
      <c r="L455" s="26"/>
      <c r="M455" s="26"/>
      <c r="N455" s="26"/>
      <c r="O455" s="11">
        <f>SUM(C455:N455)</f>
        <v>645</v>
      </c>
    </row>
    <row r="456" spans="1:15" ht="12.75">
      <c r="A456" s="203" t="s">
        <v>229</v>
      </c>
      <c r="B456" s="15">
        <v>2009</v>
      </c>
      <c r="C456" s="15">
        <v>57</v>
      </c>
      <c r="D456" s="15">
        <v>82</v>
      </c>
      <c r="E456" s="15">
        <v>84</v>
      </c>
      <c r="F456" s="15">
        <v>72</v>
      </c>
      <c r="G456" s="15">
        <v>75</v>
      </c>
      <c r="H456" s="15">
        <v>84</v>
      </c>
      <c r="I456" s="15">
        <v>69</v>
      </c>
      <c r="J456" s="15">
        <v>77</v>
      </c>
      <c r="K456" s="15">
        <v>104</v>
      </c>
      <c r="L456" s="15"/>
      <c r="M456" s="15"/>
      <c r="N456" s="15"/>
      <c r="O456" s="15">
        <f>SUM(C456:N456)</f>
        <v>704</v>
      </c>
    </row>
    <row r="457" spans="1:15" ht="12.75">
      <c r="A457" s="17"/>
      <c r="B457" s="207" t="s">
        <v>9</v>
      </c>
      <c r="C457" s="15">
        <f aca="true" t="shared" si="210" ref="C457:H457">C455-C456</f>
        <v>6</v>
      </c>
      <c r="D457" s="15">
        <f t="shared" si="210"/>
        <v>-15</v>
      </c>
      <c r="E457" s="15">
        <f t="shared" si="210"/>
        <v>-14</v>
      </c>
      <c r="F457" s="15">
        <f t="shared" si="210"/>
        <v>-5</v>
      </c>
      <c r="G457" s="15">
        <f t="shared" si="210"/>
        <v>-17</v>
      </c>
      <c r="H457" s="15">
        <f t="shared" si="210"/>
        <v>-21</v>
      </c>
      <c r="I457" s="15">
        <f>I455-I456</f>
        <v>6</v>
      </c>
      <c r="J457" s="15">
        <f>J455-J456</f>
        <v>2</v>
      </c>
      <c r="K457" s="15">
        <f>K455-K456</f>
        <v>-1</v>
      </c>
      <c r="L457" s="15"/>
      <c r="M457" s="15"/>
      <c r="N457" s="15"/>
      <c r="O457" s="15">
        <f>O455-O456</f>
        <v>-59</v>
      </c>
    </row>
    <row r="458" spans="1:15" ht="13.5" thickBot="1">
      <c r="A458" s="205"/>
      <c r="B458" s="206" t="s">
        <v>10</v>
      </c>
      <c r="C458" s="19">
        <f aca="true" t="shared" si="211" ref="C458:H458">C457/C456</f>
        <v>0.10526315789473684</v>
      </c>
      <c r="D458" s="19">
        <f t="shared" si="211"/>
        <v>-0.18292682926829268</v>
      </c>
      <c r="E458" s="19">
        <f t="shared" si="211"/>
        <v>-0.16666666666666666</v>
      </c>
      <c r="F458" s="19">
        <f t="shared" si="211"/>
        <v>-0.06944444444444445</v>
      </c>
      <c r="G458" s="19">
        <f t="shared" si="211"/>
        <v>-0.22666666666666666</v>
      </c>
      <c r="H458" s="19">
        <f t="shared" si="211"/>
        <v>-0.25</v>
      </c>
      <c r="I458" s="19">
        <f>I457/I456</f>
        <v>0.08695652173913043</v>
      </c>
      <c r="J458" s="19">
        <f>J457/J456</f>
        <v>0.025974025974025976</v>
      </c>
      <c r="K458" s="19">
        <f>K457/K456</f>
        <v>-0.009615384615384616</v>
      </c>
      <c r="L458" s="19"/>
      <c r="M458" s="19"/>
      <c r="N458" s="19"/>
      <c r="O458" s="19">
        <f>O457/O456</f>
        <v>-0.08380681818181818</v>
      </c>
    </row>
    <row r="459" spans="1:15" ht="12.75">
      <c r="A459" s="17"/>
      <c r="B459" s="26">
        <v>2010</v>
      </c>
      <c r="C459" s="26">
        <v>70</v>
      </c>
      <c r="D459" s="26">
        <v>66</v>
      </c>
      <c r="E459" s="26">
        <v>78</v>
      </c>
      <c r="F459" s="26">
        <v>77</v>
      </c>
      <c r="G459" s="26">
        <v>80</v>
      </c>
      <c r="H459" s="26">
        <v>67</v>
      </c>
      <c r="I459" s="26">
        <v>87</v>
      </c>
      <c r="J459" s="26">
        <v>87</v>
      </c>
      <c r="K459" s="26">
        <v>93</v>
      </c>
      <c r="L459" s="26"/>
      <c r="M459" s="26"/>
      <c r="N459" s="26"/>
      <c r="O459" s="11">
        <f>SUM(C459:N459)</f>
        <v>705</v>
      </c>
    </row>
    <row r="460" spans="1:15" ht="12.75">
      <c r="A460" s="203" t="s">
        <v>230</v>
      </c>
      <c r="B460" s="15">
        <v>2009</v>
      </c>
      <c r="C460" s="15">
        <v>120</v>
      </c>
      <c r="D460" s="15">
        <v>54</v>
      </c>
      <c r="E460" s="15">
        <v>73</v>
      </c>
      <c r="F460" s="15">
        <v>76</v>
      </c>
      <c r="G460" s="15">
        <v>80</v>
      </c>
      <c r="H460" s="15">
        <v>90</v>
      </c>
      <c r="I460" s="15">
        <v>124</v>
      </c>
      <c r="J460" s="15">
        <v>98</v>
      </c>
      <c r="K460" s="15">
        <v>82</v>
      </c>
      <c r="L460" s="15"/>
      <c r="M460" s="15"/>
      <c r="N460" s="15"/>
      <c r="O460" s="15">
        <f>SUM(C460:N460)</f>
        <v>797</v>
      </c>
    </row>
    <row r="461" spans="1:15" ht="12.75">
      <c r="A461" s="203" t="s">
        <v>231</v>
      </c>
      <c r="B461" s="207" t="s">
        <v>9</v>
      </c>
      <c r="C461" s="15">
        <f aca="true" t="shared" si="212" ref="C461:H461">C459-C460</f>
        <v>-50</v>
      </c>
      <c r="D461" s="15">
        <f t="shared" si="212"/>
        <v>12</v>
      </c>
      <c r="E461" s="15">
        <f t="shared" si="212"/>
        <v>5</v>
      </c>
      <c r="F461" s="15">
        <f t="shared" si="212"/>
        <v>1</v>
      </c>
      <c r="G461" s="15">
        <f t="shared" si="212"/>
        <v>0</v>
      </c>
      <c r="H461" s="15">
        <f t="shared" si="212"/>
        <v>-23</v>
      </c>
      <c r="I461" s="15">
        <f>I459-I460</f>
        <v>-37</v>
      </c>
      <c r="J461" s="15">
        <f>J459-J460</f>
        <v>-11</v>
      </c>
      <c r="K461" s="15">
        <f>K459-K460</f>
        <v>11</v>
      </c>
      <c r="L461" s="15"/>
      <c r="M461" s="15"/>
      <c r="N461" s="15"/>
      <c r="O461" s="15">
        <f>O459-O460</f>
        <v>-92</v>
      </c>
    </row>
    <row r="462" spans="1:15" ht="13.5" thickBot="1">
      <c r="A462" s="205"/>
      <c r="B462" s="206" t="s">
        <v>10</v>
      </c>
      <c r="C462" s="19">
        <f aca="true" t="shared" si="213" ref="C462:H462">C461/C460</f>
        <v>-0.4166666666666667</v>
      </c>
      <c r="D462" s="19">
        <f t="shared" si="213"/>
        <v>0.2222222222222222</v>
      </c>
      <c r="E462" s="19">
        <f t="shared" si="213"/>
        <v>0.0684931506849315</v>
      </c>
      <c r="F462" s="19">
        <f t="shared" si="213"/>
        <v>0.013157894736842105</v>
      </c>
      <c r="G462" s="19">
        <f t="shared" si="213"/>
        <v>0</v>
      </c>
      <c r="H462" s="19">
        <f t="shared" si="213"/>
        <v>-0.25555555555555554</v>
      </c>
      <c r="I462" s="19">
        <f>I461/I460</f>
        <v>-0.29838709677419356</v>
      </c>
      <c r="J462" s="19">
        <f>J461/J460</f>
        <v>-0.11224489795918367</v>
      </c>
      <c r="K462" s="19">
        <f>K461/K460</f>
        <v>0.13414634146341464</v>
      </c>
      <c r="L462" s="19"/>
      <c r="M462" s="19"/>
      <c r="N462" s="19"/>
      <c r="O462" s="19">
        <f>O461/O460</f>
        <v>-0.11543287327478043</v>
      </c>
    </row>
    <row r="463" spans="1:15" ht="12.75">
      <c r="A463" s="17"/>
      <c r="B463" s="26">
        <v>2010</v>
      </c>
      <c r="C463" s="26">
        <v>5</v>
      </c>
      <c r="D463" s="26">
        <v>8</v>
      </c>
      <c r="E463" s="26">
        <v>7</v>
      </c>
      <c r="F463" s="26">
        <v>8</v>
      </c>
      <c r="G463" s="26">
        <v>3</v>
      </c>
      <c r="H463" s="26">
        <v>9</v>
      </c>
      <c r="I463" s="26">
        <v>11</v>
      </c>
      <c r="J463" s="26">
        <v>6</v>
      </c>
      <c r="K463" s="26">
        <v>6</v>
      </c>
      <c r="L463" s="26"/>
      <c r="M463" s="26"/>
      <c r="N463" s="26"/>
      <c r="O463" s="11">
        <f>SUM(C463:N463)</f>
        <v>63</v>
      </c>
    </row>
    <row r="464" spans="1:15" ht="12.75">
      <c r="A464" s="203" t="s">
        <v>232</v>
      </c>
      <c r="B464" s="15">
        <v>2009</v>
      </c>
      <c r="C464" s="15">
        <v>8</v>
      </c>
      <c r="D464" s="15">
        <v>7</v>
      </c>
      <c r="E464" s="15">
        <v>8</v>
      </c>
      <c r="F464" s="15">
        <v>6</v>
      </c>
      <c r="G464" s="15">
        <v>8</v>
      </c>
      <c r="H464" s="15">
        <v>10</v>
      </c>
      <c r="I464" s="15">
        <v>4</v>
      </c>
      <c r="J464" s="15">
        <v>9</v>
      </c>
      <c r="K464" s="15">
        <v>4</v>
      </c>
      <c r="L464" s="15"/>
      <c r="M464" s="15"/>
      <c r="N464" s="15"/>
      <c r="O464" s="15">
        <f>SUM(C464:N464)</f>
        <v>64</v>
      </c>
    </row>
    <row r="465" spans="1:15" ht="12.75">
      <c r="A465" s="203" t="s">
        <v>233</v>
      </c>
      <c r="B465" s="207" t="s">
        <v>9</v>
      </c>
      <c r="C465" s="15">
        <f aca="true" t="shared" si="214" ref="C465:H465">C463-C464</f>
        <v>-3</v>
      </c>
      <c r="D465" s="15">
        <f t="shared" si="214"/>
        <v>1</v>
      </c>
      <c r="E465" s="15">
        <f t="shared" si="214"/>
        <v>-1</v>
      </c>
      <c r="F465" s="15">
        <f t="shared" si="214"/>
        <v>2</v>
      </c>
      <c r="G465" s="15">
        <f t="shared" si="214"/>
        <v>-5</v>
      </c>
      <c r="H465" s="15">
        <f t="shared" si="214"/>
        <v>-1</v>
      </c>
      <c r="I465" s="15">
        <f>I463-I464</f>
        <v>7</v>
      </c>
      <c r="J465" s="15">
        <f>J463-J464</f>
        <v>-3</v>
      </c>
      <c r="K465" s="15">
        <f>K463-K464</f>
        <v>2</v>
      </c>
      <c r="L465" s="15"/>
      <c r="M465" s="15"/>
      <c r="N465" s="15"/>
      <c r="O465" s="15">
        <f>O463-O464</f>
        <v>-1</v>
      </c>
    </row>
    <row r="466" spans="1:15" ht="13.5" thickBot="1">
      <c r="A466" s="205"/>
      <c r="B466" s="206" t="s">
        <v>10</v>
      </c>
      <c r="C466" s="19">
        <f aca="true" t="shared" si="215" ref="C466:H466">C465/C464</f>
        <v>-0.375</v>
      </c>
      <c r="D466" s="19">
        <f t="shared" si="215"/>
        <v>0.14285714285714285</v>
      </c>
      <c r="E466" s="19">
        <f t="shared" si="215"/>
        <v>-0.125</v>
      </c>
      <c r="F466" s="19">
        <f t="shared" si="215"/>
        <v>0.3333333333333333</v>
      </c>
      <c r="G466" s="19">
        <f t="shared" si="215"/>
        <v>-0.625</v>
      </c>
      <c r="H466" s="19">
        <f t="shared" si="215"/>
        <v>-0.1</v>
      </c>
      <c r="I466" s="19">
        <f>I465/I464</f>
        <v>1.75</v>
      </c>
      <c r="J466" s="19">
        <f>J465/J464</f>
        <v>-0.3333333333333333</v>
      </c>
      <c r="K466" s="19">
        <f>K465/K464</f>
        <v>0.5</v>
      </c>
      <c r="L466" s="19"/>
      <c r="M466" s="19"/>
      <c r="N466" s="19"/>
      <c r="O466" s="19">
        <f>O465/O464</f>
        <v>-0.015625</v>
      </c>
    </row>
    <row r="469" ht="13.5" thickBot="1">
      <c r="A469" s="210" t="s">
        <v>204</v>
      </c>
    </row>
    <row r="470" spans="1:15" ht="13.5" thickBot="1">
      <c r="A470" s="2" t="s">
        <v>16</v>
      </c>
      <c r="B470" s="202" t="s">
        <v>3</v>
      </c>
      <c r="C470" s="202" t="s">
        <v>209</v>
      </c>
      <c r="D470" s="202" t="s">
        <v>210</v>
      </c>
      <c r="E470" s="202" t="s">
        <v>211</v>
      </c>
      <c r="F470" s="202" t="s">
        <v>212</v>
      </c>
      <c r="G470" s="202" t="s">
        <v>213</v>
      </c>
      <c r="H470" s="202" t="s">
        <v>214</v>
      </c>
      <c r="I470" s="202" t="s">
        <v>215</v>
      </c>
      <c r="J470" s="202" t="s">
        <v>216</v>
      </c>
      <c r="K470" s="202" t="s">
        <v>217</v>
      </c>
      <c r="L470" s="202" t="s">
        <v>218</v>
      </c>
      <c r="M470" s="202" t="s">
        <v>219</v>
      </c>
      <c r="N470" s="202" t="s">
        <v>220</v>
      </c>
      <c r="O470" s="202" t="s">
        <v>1</v>
      </c>
    </row>
    <row r="471" spans="1:16" ht="12.75">
      <c r="A471" s="12"/>
      <c r="B471" s="11">
        <v>2010</v>
      </c>
      <c r="C471" s="11">
        <f aca="true" t="shared" si="216" ref="C471:K472">SUM(C475+C479+C483+C487+C491+C495+C499)</f>
        <v>203</v>
      </c>
      <c r="D471" s="11">
        <f t="shared" si="216"/>
        <v>187</v>
      </c>
      <c r="E471" s="11">
        <f t="shared" si="216"/>
        <v>214</v>
      </c>
      <c r="F471" s="11">
        <f t="shared" si="216"/>
        <v>222</v>
      </c>
      <c r="G471" s="11">
        <f t="shared" si="216"/>
        <v>174</v>
      </c>
      <c r="H471" s="11">
        <f t="shared" si="216"/>
        <v>229</v>
      </c>
      <c r="I471" s="11">
        <f t="shared" si="216"/>
        <v>189</v>
      </c>
      <c r="J471" s="11">
        <f t="shared" si="216"/>
        <v>177</v>
      </c>
      <c r="K471" s="11">
        <f t="shared" si="216"/>
        <v>178</v>
      </c>
      <c r="L471" s="11"/>
      <c r="M471" s="11"/>
      <c r="N471" s="11"/>
      <c r="O471" s="11">
        <f>SUM(O475+O479+O483+O487+O491+O495+O499)</f>
        <v>1773</v>
      </c>
      <c r="P471" s="211" t="s">
        <v>16</v>
      </c>
    </row>
    <row r="472" spans="1:15" ht="12.75">
      <c r="A472" s="203" t="s">
        <v>1</v>
      </c>
      <c r="B472" s="15">
        <v>2009</v>
      </c>
      <c r="C472" s="15">
        <f t="shared" si="216"/>
        <v>174</v>
      </c>
      <c r="D472" s="15">
        <f t="shared" si="216"/>
        <v>154</v>
      </c>
      <c r="E472" s="15">
        <f t="shared" si="216"/>
        <v>206</v>
      </c>
      <c r="F472" s="15">
        <f t="shared" si="216"/>
        <v>239</v>
      </c>
      <c r="G472" s="15">
        <f t="shared" si="216"/>
        <v>226</v>
      </c>
      <c r="H472" s="15">
        <f t="shared" si="216"/>
        <v>210</v>
      </c>
      <c r="I472" s="15">
        <f t="shared" si="216"/>
        <v>185</v>
      </c>
      <c r="J472" s="15">
        <f t="shared" si="216"/>
        <v>216</v>
      </c>
      <c r="K472" s="15">
        <f t="shared" si="216"/>
        <v>227</v>
      </c>
      <c r="L472" s="15"/>
      <c r="M472" s="15"/>
      <c r="N472" s="15"/>
      <c r="O472" s="15">
        <f>SUM(C472:N472)</f>
        <v>1837</v>
      </c>
    </row>
    <row r="473" spans="1:15" ht="12.75">
      <c r="A473" s="203" t="s">
        <v>221</v>
      </c>
      <c r="B473" s="204" t="s">
        <v>9</v>
      </c>
      <c r="C473" s="15">
        <f aca="true" t="shared" si="217" ref="C473:H473">C471-C472</f>
        <v>29</v>
      </c>
      <c r="D473" s="15">
        <f t="shared" si="217"/>
        <v>33</v>
      </c>
      <c r="E473" s="15">
        <f t="shared" si="217"/>
        <v>8</v>
      </c>
      <c r="F473" s="15">
        <f t="shared" si="217"/>
        <v>-17</v>
      </c>
      <c r="G473" s="15">
        <f t="shared" si="217"/>
        <v>-52</v>
      </c>
      <c r="H473" s="15">
        <f t="shared" si="217"/>
        <v>19</v>
      </c>
      <c r="I473" s="15">
        <f>I471-I472</f>
        <v>4</v>
      </c>
      <c r="J473" s="15">
        <f>J471-J472</f>
        <v>-39</v>
      </c>
      <c r="K473" s="15">
        <f>K471-K472</f>
        <v>-49</v>
      </c>
      <c r="L473" s="15"/>
      <c r="M473" s="15"/>
      <c r="N473" s="15"/>
      <c r="O473" s="15">
        <f>O471-O472</f>
        <v>-64</v>
      </c>
    </row>
    <row r="474" spans="1:15" ht="13.5" thickBot="1">
      <c r="A474" s="205"/>
      <c r="B474" s="206" t="s">
        <v>10</v>
      </c>
      <c r="C474" s="19">
        <f aca="true" t="shared" si="218" ref="C474:H474">C473/C472</f>
        <v>0.16666666666666666</v>
      </c>
      <c r="D474" s="19">
        <f t="shared" si="218"/>
        <v>0.21428571428571427</v>
      </c>
      <c r="E474" s="19">
        <f t="shared" si="218"/>
        <v>0.038834951456310676</v>
      </c>
      <c r="F474" s="19">
        <f t="shared" si="218"/>
        <v>-0.07112970711297072</v>
      </c>
      <c r="G474" s="19">
        <f t="shared" si="218"/>
        <v>-0.23008849557522124</v>
      </c>
      <c r="H474" s="19">
        <f t="shared" si="218"/>
        <v>0.09047619047619047</v>
      </c>
      <c r="I474" s="19">
        <f>I473/I472</f>
        <v>0.021621621621621623</v>
      </c>
      <c r="J474" s="19">
        <f>J473/J472</f>
        <v>-0.18055555555555555</v>
      </c>
      <c r="K474" s="19">
        <f>K473/K472</f>
        <v>-0.21585903083700442</v>
      </c>
      <c r="L474" s="19"/>
      <c r="M474" s="19"/>
      <c r="N474" s="19"/>
      <c r="O474" s="19">
        <f>O473/O472</f>
        <v>-0.03483941208492107</v>
      </c>
    </row>
    <row r="475" spans="1:16" ht="12.75">
      <c r="A475" s="17"/>
      <c r="B475" s="11">
        <v>2010</v>
      </c>
      <c r="C475" s="11">
        <v>1</v>
      </c>
      <c r="D475" s="11">
        <v>7</v>
      </c>
      <c r="E475" s="11">
        <v>1</v>
      </c>
      <c r="F475" s="11">
        <v>0</v>
      </c>
      <c r="G475" s="11">
        <v>3</v>
      </c>
      <c r="H475" s="11">
        <v>2</v>
      </c>
      <c r="I475" s="11">
        <v>2</v>
      </c>
      <c r="J475" s="11">
        <v>3</v>
      </c>
      <c r="K475" s="11">
        <v>2</v>
      </c>
      <c r="L475" s="11"/>
      <c r="M475" s="11"/>
      <c r="N475" s="11"/>
      <c r="O475" s="11">
        <f>SUM(C475:N475)</f>
        <v>21</v>
      </c>
      <c r="P475" s="2" t="s">
        <v>16</v>
      </c>
    </row>
    <row r="476" spans="1:15" ht="12.75">
      <c r="A476" s="203" t="s">
        <v>222</v>
      </c>
      <c r="B476" s="15">
        <v>2009</v>
      </c>
      <c r="C476" s="15">
        <v>2</v>
      </c>
      <c r="D476" s="15">
        <v>2</v>
      </c>
      <c r="E476" s="15">
        <v>2</v>
      </c>
      <c r="F476" s="15">
        <v>1</v>
      </c>
      <c r="G476" s="15">
        <v>1</v>
      </c>
      <c r="H476" s="15">
        <v>0</v>
      </c>
      <c r="I476" s="15">
        <v>0</v>
      </c>
      <c r="J476" s="15">
        <v>4</v>
      </c>
      <c r="K476" s="15">
        <v>2</v>
      </c>
      <c r="L476" s="15"/>
      <c r="M476" s="15"/>
      <c r="N476" s="15"/>
      <c r="O476" s="15">
        <f>SUM(C476:N476)</f>
        <v>14</v>
      </c>
    </row>
    <row r="477" spans="1:15" ht="12.75">
      <c r="A477" s="203" t="s">
        <v>223</v>
      </c>
      <c r="B477" s="207" t="s">
        <v>9</v>
      </c>
      <c r="C477" s="15">
        <f aca="true" t="shared" si="219" ref="C477:H477">C475-C476</f>
        <v>-1</v>
      </c>
      <c r="D477" s="15">
        <f t="shared" si="219"/>
        <v>5</v>
      </c>
      <c r="E477" s="15">
        <f t="shared" si="219"/>
        <v>-1</v>
      </c>
      <c r="F477" s="15">
        <f t="shared" si="219"/>
        <v>-1</v>
      </c>
      <c r="G477" s="15">
        <f t="shared" si="219"/>
        <v>2</v>
      </c>
      <c r="H477" s="15">
        <f t="shared" si="219"/>
        <v>2</v>
      </c>
      <c r="I477" s="15">
        <f>I475-I476</f>
        <v>2</v>
      </c>
      <c r="J477" s="15">
        <f>J475-J476</f>
        <v>-1</v>
      </c>
      <c r="K477" s="15">
        <f>K475-K476</f>
        <v>0</v>
      </c>
      <c r="L477" s="15"/>
      <c r="M477" s="15"/>
      <c r="N477" s="15"/>
      <c r="O477" s="15">
        <f>O475-O476</f>
        <v>7</v>
      </c>
    </row>
    <row r="478" spans="1:15" ht="13.5" thickBot="1">
      <c r="A478" s="205"/>
      <c r="B478" s="206" t="s">
        <v>10</v>
      </c>
      <c r="C478" s="19">
        <f>C477/C476</f>
        <v>-0.5</v>
      </c>
      <c r="D478" s="19">
        <f>D477/D476</f>
        <v>2.5</v>
      </c>
      <c r="E478" s="19">
        <f>E477/E476</f>
        <v>-0.5</v>
      </c>
      <c r="F478" s="19">
        <f>F477/F476</f>
        <v>-1</v>
      </c>
      <c r="G478" s="19">
        <f>G477/G476</f>
        <v>2</v>
      </c>
      <c r="H478" s="19">
        <v>0</v>
      </c>
      <c r="I478" s="19">
        <v>0</v>
      </c>
      <c r="J478" s="19">
        <f>J477/J476</f>
        <v>-0.25</v>
      </c>
      <c r="K478" s="19">
        <f>K477/K476</f>
        <v>0</v>
      </c>
      <c r="L478" s="19"/>
      <c r="M478" s="19"/>
      <c r="N478" s="19"/>
      <c r="O478" s="19">
        <f>O477/O476</f>
        <v>0.5</v>
      </c>
    </row>
    <row r="479" spans="1:15" ht="12.75">
      <c r="A479" s="17"/>
      <c r="B479" s="26">
        <v>2010</v>
      </c>
      <c r="C479" s="26">
        <v>0</v>
      </c>
      <c r="D479" s="26">
        <v>1</v>
      </c>
      <c r="E479" s="26">
        <v>0</v>
      </c>
      <c r="F479" s="26">
        <v>0</v>
      </c>
      <c r="G479" s="26">
        <v>0</v>
      </c>
      <c r="H479" s="26">
        <v>0</v>
      </c>
      <c r="I479" s="26">
        <v>0</v>
      </c>
      <c r="J479" s="26">
        <v>0</v>
      </c>
      <c r="K479" s="26">
        <v>1</v>
      </c>
      <c r="L479" s="26"/>
      <c r="M479" s="26"/>
      <c r="N479" s="26"/>
      <c r="O479" s="11">
        <f>SUM(C479:N479)</f>
        <v>2</v>
      </c>
    </row>
    <row r="480" spans="1:15" ht="12.75">
      <c r="A480" s="208" t="s">
        <v>224</v>
      </c>
      <c r="B480" s="15">
        <v>2009</v>
      </c>
      <c r="C480" s="15">
        <v>2</v>
      </c>
      <c r="D480" s="15">
        <v>0</v>
      </c>
      <c r="E480" s="15">
        <v>0</v>
      </c>
      <c r="F480" s="15">
        <v>1</v>
      </c>
      <c r="G480" s="15">
        <v>0</v>
      </c>
      <c r="H480" s="15">
        <v>0</v>
      </c>
      <c r="I480" s="15">
        <v>1</v>
      </c>
      <c r="J480" s="15">
        <v>2</v>
      </c>
      <c r="K480" s="15">
        <v>0</v>
      </c>
      <c r="L480" s="15"/>
      <c r="M480" s="15"/>
      <c r="N480" s="15"/>
      <c r="O480" s="15">
        <f>SUM(C480:N480)</f>
        <v>6</v>
      </c>
    </row>
    <row r="481" spans="1:15" ht="12.75">
      <c r="A481" s="203" t="s">
        <v>225</v>
      </c>
      <c r="B481" s="207" t="s">
        <v>9</v>
      </c>
      <c r="C481" s="15">
        <f aca="true" t="shared" si="220" ref="C481:H481">C479-C480</f>
        <v>-2</v>
      </c>
      <c r="D481" s="15">
        <f t="shared" si="220"/>
        <v>1</v>
      </c>
      <c r="E481" s="15">
        <f t="shared" si="220"/>
        <v>0</v>
      </c>
      <c r="F481" s="15">
        <f t="shared" si="220"/>
        <v>-1</v>
      </c>
      <c r="G481" s="15">
        <f t="shared" si="220"/>
        <v>0</v>
      </c>
      <c r="H481" s="15">
        <f t="shared" si="220"/>
        <v>0</v>
      </c>
      <c r="I481" s="15">
        <f>I479-I480</f>
        <v>-1</v>
      </c>
      <c r="J481" s="15">
        <f>J479-J480</f>
        <v>-2</v>
      </c>
      <c r="K481" s="15">
        <f>K479-K480</f>
        <v>1</v>
      </c>
      <c r="L481" s="15"/>
      <c r="M481" s="15"/>
      <c r="N481" s="15"/>
      <c r="O481" s="15">
        <f>O479-O480</f>
        <v>-4</v>
      </c>
    </row>
    <row r="482" spans="1:15" ht="13.5" thickBot="1">
      <c r="A482" s="205"/>
      <c r="B482" s="206" t="s">
        <v>10</v>
      </c>
      <c r="C482" s="19">
        <f>C481/C480</f>
        <v>-1</v>
      </c>
      <c r="D482" s="19">
        <v>0</v>
      </c>
      <c r="E482" s="19">
        <v>0</v>
      </c>
      <c r="F482" s="19">
        <f>F481/F480</f>
        <v>-1</v>
      </c>
      <c r="G482" s="19">
        <v>0</v>
      </c>
      <c r="H482" s="19">
        <v>0</v>
      </c>
      <c r="I482" s="19">
        <f>I481/I480</f>
        <v>-1</v>
      </c>
      <c r="J482" s="19">
        <f>J481/J480</f>
        <v>-1</v>
      </c>
      <c r="K482" s="19">
        <v>0</v>
      </c>
      <c r="L482" s="19"/>
      <c r="M482" s="19"/>
      <c r="N482" s="19"/>
      <c r="O482" s="19">
        <f>O481/O480</f>
        <v>-0.6666666666666666</v>
      </c>
    </row>
    <row r="483" spans="1:15" ht="12.75">
      <c r="A483" s="17"/>
      <c r="B483" s="26">
        <v>2010</v>
      </c>
      <c r="C483" s="26">
        <v>8</v>
      </c>
      <c r="D483" s="26">
        <v>10</v>
      </c>
      <c r="E483" s="26">
        <v>8</v>
      </c>
      <c r="F483" s="26">
        <v>13</v>
      </c>
      <c r="G483" s="26">
        <v>4</v>
      </c>
      <c r="H483" s="26">
        <v>8</v>
      </c>
      <c r="I483" s="26">
        <v>9</v>
      </c>
      <c r="J483" s="26">
        <v>7</v>
      </c>
      <c r="K483" s="26">
        <v>7</v>
      </c>
      <c r="L483" s="26"/>
      <c r="M483" s="26"/>
      <c r="N483" s="26"/>
      <c r="O483" s="11">
        <f>SUM(C483:N483)</f>
        <v>74</v>
      </c>
    </row>
    <row r="484" spans="1:15" ht="12.75">
      <c r="A484" s="203" t="s">
        <v>226</v>
      </c>
      <c r="B484" s="15">
        <v>2009</v>
      </c>
      <c r="C484" s="15">
        <v>11</v>
      </c>
      <c r="D484" s="15">
        <v>9</v>
      </c>
      <c r="E484" s="15">
        <v>8</v>
      </c>
      <c r="F484" s="15">
        <v>8</v>
      </c>
      <c r="G484" s="15">
        <v>10</v>
      </c>
      <c r="H484" s="15">
        <v>5</v>
      </c>
      <c r="I484" s="15">
        <v>12</v>
      </c>
      <c r="J484" s="15">
        <v>10</v>
      </c>
      <c r="K484" s="15">
        <v>10</v>
      </c>
      <c r="L484" s="15"/>
      <c r="M484" s="15"/>
      <c r="N484" s="15"/>
      <c r="O484" s="15">
        <f>SUM(C484:N484)</f>
        <v>83</v>
      </c>
    </row>
    <row r="485" spans="1:15" ht="12.75">
      <c r="A485" s="17"/>
      <c r="B485" s="207" t="s">
        <v>9</v>
      </c>
      <c r="C485" s="15">
        <f aca="true" t="shared" si="221" ref="C485:H485">C483-C484</f>
        <v>-3</v>
      </c>
      <c r="D485" s="15">
        <f t="shared" si="221"/>
        <v>1</v>
      </c>
      <c r="E485" s="15">
        <f t="shared" si="221"/>
        <v>0</v>
      </c>
      <c r="F485" s="15">
        <f t="shared" si="221"/>
        <v>5</v>
      </c>
      <c r="G485" s="15">
        <f t="shared" si="221"/>
        <v>-6</v>
      </c>
      <c r="H485" s="15">
        <f t="shared" si="221"/>
        <v>3</v>
      </c>
      <c r="I485" s="15">
        <f>I483-I484</f>
        <v>-3</v>
      </c>
      <c r="J485" s="15">
        <f>J483-J484</f>
        <v>-3</v>
      </c>
      <c r="K485" s="15">
        <f>K483-K484</f>
        <v>-3</v>
      </c>
      <c r="L485" s="15"/>
      <c r="M485" s="15"/>
      <c r="N485" s="15"/>
      <c r="O485" s="15">
        <f>O483-O484</f>
        <v>-9</v>
      </c>
    </row>
    <row r="486" spans="1:15" ht="13.5" thickBot="1">
      <c r="A486" s="205"/>
      <c r="B486" s="206" t="s">
        <v>10</v>
      </c>
      <c r="C486" s="19">
        <f aca="true" t="shared" si="222" ref="C486:H486">C485/C484</f>
        <v>-0.2727272727272727</v>
      </c>
      <c r="D486" s="19">
        <f t="shared" si="222"/>
        <v>0.1111111111111111</v>
      </c>
      <c r="E486" s="19">
        <f t="shared" si="222"/>
        <v>0</v>
      </c>
      <c r="F486" s="19">
        <f t="shared" si="222"/>
        <v>0.625</v>
      </c>
      <c r="G486" s="19">
        <f t="shared" si="222"/>
        <v>-0.6</v>
      </c>
      <c r="H486" s="19">
        <f t="shared" si="222"/>
        <v>0.6</v>
      </c>
      <c r="I486" s="19">
        <f>I485/I484</f>
        <v>-0.25</v>
      </c>
      <c r="J486" s="19">
        <f>J485/J484</f>
        <v>-0.3</v>
      </c>
      <c r="K486" s="19">
        <f>K485/K484</f>
        <v>-0.3</v>
      </c>
      <c r="L486" s="19"/>
      <c r="M486" s="19"/>
      <c r="N486" s="19"/>
      <c r="O486" s="19">
        <f>O485/O484</f>
        <v>-0.10843373493975904</v>
      </c>
    </row>
    <row r="487" spans="1:15" ht="12.75">
      <c r="A487" s="17"/>
      <c r="B487" s="26">
        <v>2010</v>
      </c>
      <c r="C487" s="26">
        <v>18</v>
      </c>
      <c r="D487" s="26">
        <v>14</v>
      </c>
      <c r="E487" s="26">
        <v>13</v>
      </c>
      <c r="F487" s="26">
        <v>14</v>
      </c>
      <c r="G487" s="26">
        <v>12</v>
      </c>
      <c r="H487" s="26">
        <v>22</v>
      </c>
      <c r="I487" s="26">
        <v>20</v>
      </c>
      <c r="J487" s="26">
        <v>13</v>
      </c>
      <c r="K487" s="26">
        <v>12</v>
      </c>
      <c r="L487" s="26"/>
      <c r="M487" s="26"/>
      <c r="N487" s="26"/>
      <c r="O487" s="11">
        <f>SUM(C487:N487)</f>
        <v>138</v>
      </c>
    </row>
    <row r="488" spans="1:15" ht="12.75">
      <c r="A488" s="203" t="s">
        <v>227</v>
      </c>
      <c r="B488" s="15">
        <v>2009</v>
      </c>
      <c r="C488" s="15">
        <v>17</v>
      </c>
      <c r="D488" s="15">
        <v>13</v>
      </c>
      <c r="E488" s="15">
        <v>14</v>
      </c>
      <c r="F488" s="15">
        <v>18</v>
      </c>
      <c r="G488" s="15">
        <v>22</v>
      </c>
      <c r="H488" s="15">
        <v>21</v>
      </c>
      <c r="I488" s="15">
        <v>17</v>
      </c>
      <c r="J488" s="15">
        <v>22</v>
      </c>
      <c r="K488" s="15">
        <v>26</v>
      </c>
      <c r="L488" s="15"/>
      <c r="M488" s="15"/>
      <c r="N488" s="15"/>
      <c r="O488" s="15">
        <f>SUM(C488:N488)</f>
        <v>170</v>
      </c>
    </row>
    <row r="489" spans="1:15" ht="12.75">
      <c r="A489" s="203" t="s">
        <v>228</v>
      </c>
      <c r="B489" s="207" t="s">
        <v>9</v>
      </c>
      <c r="C489" s="15">
        <f aca="true" t="shared" si="223" ref="C489:H489">C487-C488</f>
        <v>1</v>
      </c>
      <c r="D489" s="15">
        <f t="shared" si="223"/>
        <v>1</v>
      </c>
      <c r="E489" s="15">
        <f t="shared" si="223"/>
        <v>-1</v>
      </c>
      <c r="F489" s="15">
        <f t="shared" si="223"/>
        <v>-4</v>
      </c>
      <c r="G489" s="15">
        <f t="shared" si="223"/>
        <v>-10</v>
      </c>
      <c r="H489" s="15">
        <f t="shared" si="223"/>
        <v>1</v>
      </c>
      <c r="I489" s="15">
        <f>I487-I488</f>
        <v>3</v>
      </c>
      <c r="J489" s="15">
        <f>J487-J488</f>
        <v>-9</v>
      </c>
      <c r="K489" s="15">
        <f>K487-K488</f>
        <v>-14</v>
      </c>
      <c r="L489" s="15"/>
      <c r="M489" s="15"/>
      <c r="N489" s="15"/>
      <c r="O489" s="15">
        <f>O487-O488</f>
        <v>-32</v>
      </c>
    </row>
    <row r="490" spans="1:15" ht="13.5" thickBot="1">
      <c r="A490" s="205" t="s">
        <v>16</v>
      </c>
      <c r="B490" s="206" t="s">
        <v>10</v>
      </c>
      <c r="C490" s="19">
        <f aca="true" t="shared" si="224" ref="C490:H490">C489/C488</f>
        <v>0.058823529411764705</v>
      </c>
      <c r="D490" s="19">
        <f t="shared" si="224"/>
        <v>0.07692307692307693</v>
      </c>
      <c r="E490" s="19">
        <f t="shared" si="224"/>
        <v>-0.07142857142857142</v>
      </c>
      <c r="F490" s="19">
        <f t="shared" si="224"/>
        <v>-0.2222222222222222</v>
      </c>
      <c r="G490" s="19">
        <f t="shared" si="224"/>
        <v>-0.45454545454545453</v>
      </c>
      <c r="H490" s="19">
        <f t="shared" si="224"/>
        <v>0.047619047619047616</v>
      </c>
      <c r="I490" s="19">
        <f>I489/I488</f>
        <v>0.17647058823529413</v>
      </c>
      <c r="J490" s="19">
        <f>J489/J488</f>
        <v>-0.4090909090909091</v>
      </c>
      <c r="K490" s="19">
        <f>K489/K488</f>
        <v>-0.5384615384615384</v>
      </c>
      <c r="L490" s="19"/>
      <c r="M490" s="19"/>
      <c r="N490" s="19"/>
      <c r="O490" s="19">
        <f>O489/O488</f>
        <v>-0.18823529411764706</v>
      </c>
    </row>
    <row r="491" spans="1:15" ht="12.75">
      <c r="A491" s="17"/>
      <c r="B491" s="26">
        <v>2010</v>
      </c>
      <c r="C491" s="26">
        <v>91</v>
      </c>
      <c r="D491" s="26">
        <v>69</v>
      </c>
      <c r="E491" s="26">
        <v>86</v>
      </c>
      <c r="F491" s="26">
        <v>85</v>
      </c>
      <c r="G491" s="26">
        <v>71</v>
      </c>
      <c r="H491" s="26">
        <v>86</v>
      </c>
      <c r="I491" s="26">
        <v>82</v>
      </c>
      <c r="J491" s="26">
        <v>84</v>
      </c>
      <c r="K491" s="26">
        <v>69</v>
      </c>
      <c r="L491" s="26"/>
      <c r="M491" s="26"/>
      <c r="N491" s="26"/>
      <c r="O491" s="11">
        <f>SUM(C491:N491)</f>
        <v>723</v>
      </c>
    </row>
    <row r="492" spans="1:15" ht="12.75">
      <c r="A492" s="203" t="s">
        <v>229</v>
      </c>
      <c r="B492" s="15">
        <v>2009</v>
      </c>
      <c r="C492" s="15">
        <v>68</v>
      </c>
      <c r="D492" s="15">
        <v>63</v>
      </c>
      <c r="E492" s="15">
        <v>89</v>
      </c>
      <c r="F492" s="15">
        <v>99</v>
      </c>
      <c r="G492" s="15">
        <v>78</v>
      </c>
      <c r="H492" s="15">
        <v>86</v>
      </c>
      <c r="I492" s="15">
        <v>66</v>
      </c>
      <c r="J492" s="15">
        <v>70</v>
      </c>
      <c r="K492" s="15">
        <v>50</v>
      </c>
      <c r="L492" s="15"/>
      <c r="M492" s="15"/>
      <c r="N492" s="15"/>
      <c r="O492" s="15">
        <f>SUM(C492:N492)</f>
        <v>669</v>
      </c>
    </row>
    <row r="493" spans="1:15" ht="12.75">
      <c r="A493" s="17"/>
      <c r="B493" s="207" t="s">
        <v>9</v>
      </c>
      <c r="C493" s="15">
        <f aca="true" t="shared" si="225" ref="C493:H493">C491-C492</f>
        <v>23</v>
      </c>
      <c r="D493" s="15">
        <f t="shared" si="225"/>
        <v>6</v>
      </c>
      <c r="E493" s="15">
        <f t="shared" si="225"/>
        <v>-3</v>
      </c>
      <c r="F493" s="15">
        <f t="shared" si="225"/>
        <v>-14</v>
      </c>
      <c r="G493" s="15">
        <f t="shared" si="225"/>
        <v>-7</v>
      </c>
      <c r="H493" s="15">
        <f t="shared" si="225"/>
        <v>0</v>
      </c>
      <c r="I493" s="15">
        <f>I491-I492</f>
        <v>16</v>
      </c>
      <c r="J493" s="15">
        <f>J491-J492</f>
        <v>14</v>
      </c>
      <c r="K493" s="15">
        <f>K491-K492</f>
        <v>19</v>
      </c>
      <c r="L493" s="15"/>
      <c r="M493" s="15"/>
      <c r="N493" s="15"/>
      <c r="O493" s="15">
        <f>O491-O492</f>
        <v>54</v>
      </c>
    </row>
    <row r="494" spans="1:15" ht="13.5" thickBot="1">
      <c r="A494" s="205"/>
      <c r="B494" s="206" t="s">
        <v>10</v>
      </c>
      <c r="C494" s="19">
        <f aca="true" t="shared" si="226" ref="C494:H494">C493/C492</f>
        <v>0.3382352941176471</v>
      </c>
      <c r="D494" s="19">
        <f t="shared" si="226"/>
        <v>0.09523809523809523</v>
      </c>
      <c r="E494" s="19">
        <f t="shared" si="226"/>
        <v>-0.033707865168539325</v>
      </c>
      <c r="F494" s="19">
        <f t="shared" si="226"/>
        <v>-0.1414141414141414</v>
      </c>
      <c r="G494" s="19">
        <f t="shared" si="226"/>
        <v>-0.08974358974358974</v>
      </c>
      <c r="H494" s="19">
        <f t="shared" si="226"/>
        <v>0</v>
      </c>
      <c r="I494" s="19">
        <f>I493/I492</f>
        <v>0.24242424242424243</v>
      </c>
      <c r="J494" s="19">
        <f>J493/J492</f>
        <v>0.2</v>
      </c>
      <c r="K494" s="19">
        <f>K493/K492</f>
        <v>0.38</v>
      </c>
      <c r="L494" s="19"/>
      <c r="M494" s="19"/>
      <c r="N494" s="19"/>
      <c r="O494" s="19">
        <f>O493/O492</f>
        <v>0.08071748878923767</v>
      </c>
    </row>
    <row r="495" spans="1:15" ht="12.75">
      <c r="A495" s="17"/>
      <c r="B495" s="26">
        <v>2010</v>
      </c>
      <c r="C495" s="26">
        <v>77</v>
      </c>
      <c r="D495" s="26">
        <v>72</v>
      </c>
      <c r="E495" s="26">
        <v>82</v>
      </c>
      <c r="F495" s="26">
        <v>92</v>
      </c>
      <c r="G495" s="26">
        <v>63</v>
      </c>
      <c r="H495" s="26">
        <v>93</v>
      </c>
      <c r="I495" s="26">
        <v>60</v>
      </c>
      <c r="J495" s="26">
        <v>49</v>
      </c>
      <c r="K495" s="26">
        <v>77</v>
      </c>
      <c r="L495" s="26"/>
      <c r="M495" s="26"/>
      <c r="N495" s="26"/>
      <c r="O495" s="11">
        <f>SUM(C495:N495)</f>
        <v>665</v>
      </c>
    </row>
    <row r="496" spans="1:15" ht="12.75">
      <c r="A496" s="203" t="s">
        <v>230</v>
      </c>
      <c r="B496" s="15">
        <v>2009</v>
      </c>
      <c r="C496" s="15">
        <v>64</v>
      </c>
      <c r="D496" s="15">
        <v>50</v>
      </c>
      <c r="E496" s="15">
        <v>75</v>
      </c>
      <c r="F496" s="15">
        <v>89</v>
      </c>
      <c r="G496" s="15">
        <v>99</v>
      </c>
      <c r="H496" s="15">
        <v>81</v>
      </c>
      <c r="I496" s="15">
        <v>86</v>
      </c>
      <c r="J496" s="15">
        <v>100</v>
      </c>
      <c r="K496" s="15">
        <v>117</v>
      </c>
      <c r="L496" s="15"/>
      <c r="M496" s="15"/>
      <c r="N496" s="15"/>
      <c r="O496" s="15">
        <f>SUM(C496:N496)</f>
        <v>761</v>
      </c>
    </row>
    <row r="497" spans="1:15" ht="12.75">
      <c r="A497" s="203" t="s">
        <v>231</v>
      </c>
      <c r="B497" s="207" t="s">
        <v>9</v>
      </c>
      <c r="C497" s="15">
        <f aca="true" t="shared" si="227" ref="C497:H497">C495-C496</f>
        <v>13</v>
      </c>
      <c r="D497" s="15">
        <f t="shared" si="227"/>
        <v>22</v>
      </c>
      <c r="E497" s="15">
        <f t="shared" si="227"/>
        <v>7</v>
      </c>
      <c r="F497" s="15">
        <f t="shared" si="227"/>
        <v>3</v>
      </c>
      <c r="G497" s="15">
        <f t="shared" si="227"/>
        <v>-36</v>
      </c>
      <c r="H497" s="15">
        <f t="shared" si="227"/>
        <v>12</v>
      </c>
      <c r="I497" s="15">
        <f>I495-I496</f>
        <v>-26</v>
      </c>
      <c r="J497" s="15">
        <f>J495-J496</f>
        <v>-51</v>
      </c>
      <c r="K497" s="15">
        <f>K495-K496</f>
        <v>-40</v>
      </c>
      <c r="L497" s="15"/>
      <c r="M497" s="15"/>
      <c r="N497" s="15"/>
      <c r="O497" s="15">
        <f>O495-O496</f>
        <v>-96</v>
      </c>
    </row>
    <row r="498" spans="1:15" ht="13.5" thickBot="1">
      <c r="A498" s="205"/>
      <c r="B498" s="206" t="s">
        <v>10</v>
      </c>
      <c r="C498" s="19">
        <f aca="true" t="shared" si="228" ref="C498:H498">C497/C496</f>
        <v>0.203125</v>
      </c>
      <c r="D498" s="19">
        <f t="shared" si="228"/>
        <v>0.44</v>
      </c>
      <c r="E498" s="19">
        <f t="shared" si="228"/>
        <v>0.09333333333333334</v>
      </c>
      <c r="F498" s="19">
        <f t="shared" si="228"/>
        <v>0.033707865168539325</v>
      </c>
      <c r="G498" s="19">
        <f t="shared" si="228"/>
        <v>-0.36363636363636365</v>
      </c>
      <c r="H498" s="19">
        <f t="shared" si="228"/>
        <v>0.14814814814814814</v>
      </c>
      <c r="I498" s="19">
        <f>I497/I496</f>
        <v>-0.3023255813953488</v>
      </c>
      <c r="J498" s="19">
        <f>J497/J496</f>
        <v>-0.51</v>
      </c>
      <c r="K498" s="19">
        <f>K497/K496</f>
        <v>-0.3418803418803419</v>
      </c>
      <c r="L498" s="19"/>
      <c r="M498" s="19"/>
      <c r="N498" s="19"/>
      <c r="O498" s="19">
        <f>O497/O496</f>
        <v>-0.12614980289093297</v>
      </c>
    </row>
    <row r="499" spans="1:15" ht="12.75">
      <c r="A499" s="17"/>
      <c r="B499" s="26">
        <v>2010</v>
      </c>
      <c r="C499" s="26">
        <v>8</v>
      </c>
      <c r="D499" s="26">
        <v>14</v>
      </c>
      <c r="E499" s="26">
        <v>24</v>
      </c>
      <c r="F499" s="26">
        <v>18</v>
      </c>
      <c r="G499" s="26">
        <v>21</v>
      </c>
      <c r="H499" s="26">
        <v>18</v>
      </c>
      <c r="I499" s="26">
        <v>16</v>
      </c>
      <c r="J499" s="26">
        <v>21</v>
      </c>
      <c r="K499" s="26">
        <v>10</v>
      </c>
      <c r="L499" s="26"/>
      <c r="M499" s="26"/>
      <c r="N499" s="26"/>
      <c r="O499" s="11">
        <f>SUM(C499:N499)</f>
        <v>150</v>
      </c>
    </row>
    <row r="500" spans="1:15" ht="12.75">
      <c r="A500" s="203" t="s">
        <v>232</v>
      </c>
      <c r="B500" s="15">
        <v>2009</v>
      </c>
      <c r="C500" s="15">
        <v>10</v>
      </c>
      <c r="D500" s="15">
        <v>17</v>
      </c>
      <c r="E500" s="15">
        <v>18</v>
      </c>
      <c r="F500" s="15">
        <v>23</v>
      </c>
      <c r="G500" s="15">
        <v>16</v>
      </c>
      <c r="H500" s="15">
        <v>17</v>
      </c>
      <c r="I500" s="15">
        <v>3</v>
      </c>
      <c r="J500" s="15">
        <v>8</v>
      </c>
      <c r="K500" s="15">
        <v>22</v>
      </c>
      <c r="L500" s="15"/>
      <c r="M500" s="15"/>
      <c r="N500" s="15"/>
      <c r="O500" s="15">
        <f>SUM(C500:N500)</f>
        <v>134</v>
      </c>
    </row>
    <row r="501" spans="1:15" ht="12.75">
      <c r="A501" s="203" t="s">
        <v>233</v>
      </c>
      <c r="B501" s="207" t="s">
        <v>9</v>
      </c>
      <c r="C501" s="15">
        <f aca="true" t="shared" si="229" ref="C501:H501">C499-C500</f>
        <v>-2</v>
      </c>
      <c r="D501" s="15">
        <f t="shared" si="229"/>
        <v>-3</v>
      </c>
      <c r="E501" s="15">
        <f t="shared" si="229"/>
        <v>6</v>
      </c>
      <c r="F501" s="15">
        <f t="shared" si="229"/>
        <v>-5</v>
      </c>
      <c r="G501" s="15">
        <f t="shared" si="229"/>
        <v>5</v>
      </c>
      <c r="H501" s="15">
        <f t="shared" si="229"/>
        <v>1</v>
      </c>
      <c r="I501" s="15">
        <f>I499-I500</f>
        <v>13</v>
      </c>
      <c r="J501" s="15">
        <f>J499-J500</f>
        <v>13</v>
      </c>
      <c r="K501" s="15">
        <f>K499-K500</f>
        <v>-12</v>
      </c>
      <c r="L501" s="15"/>
      <c r="M501" s="15"/>
      <c r="N501" s="15"/>
      <c r="O501" s="15">
        <f>O499-O500</f>
        <v>16</v>
      </c>
    </row>
    <row r="502" spans="1:15" ht="13.5" thickBot="1">
      <c r="A502" s="205"/>
      <c r="B502" s="206" t="s">
        <v>10</v>
      </c>
      <c r="C502" s="19">
        <f aca="true" t="shared" si="230" ref="C502:H502">C501/C500</f>
        <v>-0.2</v>
      </c>
      <c r="D502" s="19">
        <f t="shared" si="230"/>
        <v>-0.17647058823529413</v>
      </c>
      <c r="E502" s="19">
        <f t="shared" si="230"/>
        <v>0.3333333333333333</v>
      </c>
      <c r="F502" s="19">
        <f t="shared" si="230"/>
        <v>-0.21739130434782608</v>
      </c>
      <c r="G502" s="19">
        <f t="shared" si="230"/>
        <v>0.3125</v>
      </c>
      <c r="H502" s="19">
        <f t="shared" si="230"/>
        <v>0.058823529411764705</v>
      </c>
      <c r="I502" s="19">
        <f>I501/I500</f>
        <v>4.333333333333333</v>
      </c>
      <c r="J502" s="19">
        <f>J501/J500</f>
        <v>1.625</v>
      </c>
      <c r="K502" s="19">
        <f>K501/K500</f>
        <v>-0.5454545454545454</v>
      </c>
      <c r="L502" s="19"/>
      <c r="M502" s="19"/>
      <c r="N502" s="19"/>
      <c r="O502" s="19">
        <f>O501/O500</f>
        <v>0.11940298507462686</v>
      </c>
    </row>
    <row r="505" spans="1:15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</row>
    <row r="506" spans="1:15" ht="12.75">
      <c r="A506" s="22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</row>
    <row r="507" spans="1:15" ht="12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</row>
    <row r="508" spans="1:15" ht="12.75">
      <c r="A508" s="30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</row>
    <row r="509" spans="1:15" ht="12.75">
      <c r="A509" s="30"/>
      <c r="B509" s="28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</row>
    <row r="510" spans="1:15" ht="12.75">
      <c r="A510" s="22"/>
      <c r="B510" s="28"/>
      <c r="C510" s="29"/>
      <c r="D510" s="29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9"/>
    </row>
    <row r="511" spans="1:15" ht="12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</row>
    <row r="512" spans="1:15" ht="12.75">
      <c r="A512" s="30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 t="s">
        <v>16</v>
      </c>
    </row>
    <row r="513" spans="1:15" ht="12.75">
      <c r="A513" s="30"/>
      <c r="B513" s="28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</row>
    <row r="514" spans="1:15" ht="12.75">
      <c r="A514" s="22"/>
      <c r="B514" s="28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</row>
    <row r="515" spans="1:15" ht="12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</row>
    <row r="516" spans="1:15" ht="12.75">
      <c r="A516" s="3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</row>
    <row r="517" spans="1:15" ht="12.75">
      <c r="A517" s="30"/>
      <c r="B517" s="28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</row>
    <row r="518" spans="1:15" ht="12.75">
      <c r="A518" s="22"/>
      <c r="B518" s="28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</row>
    <row r="519" spans="1:15" ht="12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</row>
    <row r="520" spans="1:15" ht="12.75">
      <c r="A520" s="30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</row>
    <row r="521" spans="1:15" ht="12.75">
      <c r="A521" s="22"/>
      <c r="B521" s="28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</row>
    <row r="522" spans="1:15" ht="12.75">
      <c r="A522" s="22"/>
      <c r="B522" s="28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</row>
    <row r="523" spans="1:15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</row>
    <row r="524" spans="1:15" ht="12.75">
      <c r="A524" s="30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</row>
    <row r="525" spans="1:15" ht="12.75">
      <c r="A525" s="30"/>
      <c r="B525" s="28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</row>
    <row r="526" spans="1:15" ht="12.75">
      <c r="A526" s="22"/>
      <c r="B526" s="28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</row>
    <row r="527" spans="1:15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</row>
    <row r="528" spans="1:15" ht="12.75">
      <c r="A528" s="30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</row>
    <row r="529" spans="1:15" ht="12.75">
      <c r="A529" s="22"/>
      <c r="B529" s="28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</row>
    <row r="530" spans="1:15" ht="12.75">
      <c r="A530" s="22"/>
      <c r="B530" s="28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</row>
    <row r="531" spans="1:15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</row>
    <row r="532" spans="1:15" ht="12.75">
      <c r="A532" s="30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</row>
    <row r="533" spans="1:15" ht="12.75">
      <c r="A533" s="30"/>
      <c r="B533" s="28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</row>
    <row r="534" spans="1:15" ht="12.75">
      <c r="A534" s="22"/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</row>
    <row r="535" spans="1:15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</row>
    <row r="536" spans="1:15" ht="12.75">
      <c r="A536" s="30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</row>
    <row r="537" spans="1:15" ht="12.75">
      <c r="A537" s="30"/>
      <c r="B537" s="28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</row>
    <row r="538" spans="1:15" ht="12.75">
      <c r="A538" s="22"/>
      <c r="B538" s="28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</row>
    <row r="539" spans="1:15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</row>
    <row r="540" spans="1:15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</row>
    <row r="541" spans="1:15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</row>
    <row r="542" spans="1:15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</row>
    <row r="543" spans="1:15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</row>
    <row r="544" spans="1:15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</row>
    <row r="545" spans="1:15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</row>
    <row r="546" spans="1:15" ht="12.7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</row>
    <row r="547" spans="1:15" ht="12.7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</row>
    <row r="548" spans="1:15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</row>
    <row r="549" spans="1:15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</row>
    <row r="550" spans="1:15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</row>
    <row r="551" spans="1:15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</row>
  </sheetData>
  <sheetProtection/>
  <printOptions/>
  <pageMargins left="0.52" right="0.35" top="1.33" bottom="0.72" header="0.5" footer="0.5"/>
  <pageSetup horizontalDpi="300" verticalDpi="300" orientation="landscape" r:id="rId1"/>
  <headerFooter alignWithMargins="0">
    <oddHeader>&amp;L
Datos Preliminares
&amp;C&amp;12POLICIA DE PUERTO RICO
DELITOS TIPO I INFORMADOS EN PUERTO RICO
AÑOS 2009 Y 2010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3"/>
  <sheetViews>
    <sheetView tabSelected="1" workbookViewId="0" topLeftCell="A1">
      <selection activeCell="A1" sqref="A1"/>
    </sheetView>
  </sheetViews>
  <sheetFormatPr defaultColWidth="9.140625" defaultRowHeight="15"/>
  <cols>
    <col min="1" max="1" width="15.7109375" style="2" customWidth="1"/>
    <col min="2" max="16384" width="9.140625" style="2" customWidth="1"/>
  </cols>
  <sheetData>
    <row r="1" spans="1:9" ht="13.5" thickBot="1">
      <c r="A1" s="212" t="s">
        <v>235</v>
      </c>
      <c r="B1" s="213" t="s">
        <v>236</v>
      </c>
      <c r="C1" s="213" t="s">
        <v>237</v>
      </c>
      <c r="D1" s="213" t="s">
        <v>238</v>
      </c>
      <c r="E1" s="213" t="s">
        <v>85</v>
      </c>
      <c r="F1" s="213" t="s">
        <v>239</v>
      </c>
      <c r="G1" s="213" t="s">
        <v>240</v>
      </c>
      <c r="H1" s="213" t="s">
        <v>241</v>
      </c>
      <c r="I1" s="213" t="s">
        <v>242</v>
      </c>
    </row>
    <row r="2" spans="1:9" ht="12.75">
      <c r="A2" s="214" t="s">
        <v>189</v>
      </c>
      <c r="B2" s="15">
        <f aca="true" t="shared" si="0" ref="B2:B51">SUM(C2:I2)</f>
        <v>237</v>
      </c>
      <c r="C2" s="11">
        <v>0</v>
      </c>
      <c r="D2" s="11">
        <v>0</v>
      </c>
      <c r="E2" s="11">
        <v>15</v>
      </c>
      <c r="F2" s="11">
        <v>8</v>
      </c>
      <c r="G2" s="11">
        <v>113</v>
      </c>
      <c r="H2" s="11">
        <v>93</v>
      </c>
      <c r="I2" s="11">
        <v>8</v>
      </c>
    </row>
    <row r="3" spans="1:9" ht="12.75">
      <c r="A3" s="15" t="s">
        <v>243</v>
      </c>
      <c r="B3" s="15">
        <f t="shared" si="0"/>
        <v>359</v>
      </c>
      <c r="C3" s="15">
        <v>1</v>
      </c>
      <c r="D3" s="15">
        <v>1</v>
      </c>
      <c r="E3" s="15">
        <v>19</v>
      </c>
      <c r="F3" s="15">
        <v>26</v>
      </c>
      <c r="G3" s="15">
        <v>141</v>
      </c>
      <c r="H3" s="15">
        <v>149</v>
      </c>
      <c r="I3" s="15">
        <v>22</v>
      </c>
    </row>
    <row r="4" spans="1:9" ht="12.75">
      <c r="A4" s="15" t="s">
        <v>30</v>
      </c>
      <c r="B4" s="15">
        <f t="shared" si="0"/>
        <v>735</v>
      </c>
      <c r="C4" s="15">
        <v>5</v>
      </c>
      <c r="D4" s="15">
        <v>0</v>
      </c>
      <c r="E4" s="15">
        <v>61</v>
      </c>
      <c r="F4" s="15">
        <v>31</v>
      </c>
      <c r="G4" s="15">
        <v>297</v>
      </c>
      <c r="H4" s="15">
        <v>306</v>
      </c>
      <c r="I4" s="15">
        <v>35</v>
      </c>
    </row>
    <row r="5" spans="1:9" ht="12.75">
      <c r="A5" s="15" t="s">
        <v>244</v>
      </c>
      <c r="B5" s="15">
        <f t="shared" si="0"/>
        <v>220</v>
      </c>
      <c r="C5" s="15">
        <v>4</v>
      </c>
      <c r="D5" s="15">
        <v>0</v>
      </c>
      <c r="E5" s="15">
        <v>37</v>
      </c>
      <c r="F5" s="15">
        <v>27</v>
      </c>
      <c r="G5" s="15">
        <v>97</v>
      </c>
      <c r="H5" s="15">
        <v>38</v>
      </c>
      <c r="I5" s="15">
        <v>17</v>
      </c>
    </row>
    <row r="6" spans="1:9" ht="12.75">
      <c r="A6" s="15" t="s">
        <v>33</v>
      </c>
      <c r="B6" s="15">
        <f t="shared" si="0"/>
        <v>355</v>
      </c>
      <c r="C6" s="15">
        <v>4</v>
      </c>
      <c r="D6" s="15">
        <v>0</v>
      </c>
      <c r="E6" s="15">
        <v>15</v>
      </c>
      <c r="F6" s="15">
        <v>30</v>
      </c>
      <c r="G6" s="15">
        <v>128</v>
      </c>
      <c r="H6" s="15">
        <v>145</v>
      </c>
      <c r="I6" s="15">
        <v>33</v>
      </c>
    </row>
    <row r="7" spans="1:9" ht="12.75">
      <c r="A7" s="15" t="s">
        <v>132</v>
      </c>
      <c r="B7" s="15">
        <f t="shared" si="0"/>
        <v>147</v>
      </c>
      <c r="C7" s="15">
        <v>0</v>
      </c>
      <c r="D7" s="15">
        <v>0</v>
      </c>
      <c r="E7" s="15">
        <v>14</v>
      </c>
      <c r="F7" s="15">
        <v>7</v>
      </c>
      <c r="G7" s="15">
        <v>78</v>
      </c>
      <c r="H7" s="15">
        <v>37</v>
      </c>
      <c r="I7" s="15">
        <v>11</v>
      </c>
    </row>
    <row r="8" spans="1:11" ht="15">
      <c r="A8" s="15" t="s">
        <v>21</v>
      </c>
      <c r="B8" s="15">
        <f t="shared" si="0"/>
        <v>859</v>
      </c>
      <c r="C8" s="15">
        <v>13</v>
      </c>
      <c r="D8" s="15">
        <v>0</v>
      </c>
      <c r="E8" s="15">
        <v>76</v>
      </c>
      <c r="F8" s="15">
        <v>28</v>
      </c>
      <c r="G8" s="15">
        <v>305</v>
      </c>
      <c r="H8" s="15">
        <v>276</v>
      </c>
      <c r="I8" s="15">
        <v>161</v>
      </c>
      <c r="K8" s="215"/>
    </row>
    <row r="9" spans="1:9" ht="12.75">
      <c r="A9" s="15" t="s">
        <v>177</v>
      </c>
      <c r="B9" s="15">
        <f t="shared" si="0"/>
        <v>172</v>
      </c>
      <c r="C9" s="15">
        <v>3</v>
      </c>
      <c r="D9" s="15">
        <v>0</v>
      </c>
      <c r="E9" s="15">
        <v>2</v>
      </c>
      <c r="F9" s="15">
        <v>20</v>
      </c>
      <c r="G9" s="15">
        <v>48</v>
      </c>
      <c r="H9" s="15">
        <v>91</v>
      </c>
      <c r="I9" s="15">
        <v>8</v>
      </c>
    </row>
    <row r="10" spans="1:9" ht="12.75">
      <c r="A10" s="15" t="s">
        <v>106</v>
      </c>
      <c r="B10" s="15">
        <f t="shared" si="0"/>
        <v>260</v>
      </c>
      <c r="C10" s="15">
        <v>4</v>
      </c>
      <c r="D10" s="15">
        <v>0</v>
      </c>
      <c r="E10" s="15">
        <v>26</v>
      </c>
      <c r="F10" s="15">
        <v>3</v>
      </c>
      <c r="G10" s="15">
        <v>88</v>
      </c>
      <c r="H10" s="15">
        <v>76</v>
      </c>
      <c r="I10" s="15">
        <v>63</v>
      </c>
    </row>
    <row r="11" spans="1:9" ht="12.75">
      <c r="A11" s="15" t="s">
        <v>205</v>
      </c>
      <c r="B11" s="15">
        <f t="shared" si="0"/>
        <v>423</v>
      </c>
      <c r="C11" s="15">
        <v>6</v>
      </c>
      <c r="D11" s="15">
        <v>1</v>
      </c>
      <c r="E11" s="15">
        <v>16</v>
      </c>
      <c r="F11" s="15">
        <v>37</v>
      </c>
      <c r="G11" s="15">
        <v>168</v>
      </c>
      <c r="H11" s="15">
        <v>154</v>
      </c>
      <c r="I11" s="15">
        <v>41</v>
      </c>
    </row>
    <row r="12" spans="1:9" ht="12.75">
      <c r="A12" s="15" t="s">
        <v>27</v>
      </c>
      <c r="B12" s="15">
        <f t="shared" si="0"/>
        <v>5558</v>
      </c>
      <c r="C12" s="15">
        <v>37</v>
      </c>
      <c r="D12" s="15">
        <v>1</v>
      </c>
      <c r="E12" s="15">
        <v>704</v>
      </c>
      <c r="F12" s="15">
        <v>107</v>
      </c>
      <c r="G12" s="15">
        <v>1114</v>
      </c>
      <c r="H12" s="15">
        <v>2691</v>
      </c>
      <c r="I12" s="15">
        <v>904</v>
      </c>
    </row>
    <row r="13" spans="1:9" ht="12.75">
      <c r="A13" s="15" t="s">
        <v>133</v>
      </c>
      <c r="B13" s="15">
        <f t="shared" si="0"/>
        <v>331</v>
      </c>
      <c r="C13" s="15">
        <v>7</v>
      </c>
      <c r="D13" s="15">
        <v>0</v>
      </c>
      <c r="E13" s="15">
        <v>15</v>
      </c>
      <c r="F13" s="15">
        <v>12</v>
      </c>
      <c r="G13" s="15">
        <v>203</v>
      </c>
      <c r="H13" s="15">
        <v>81</v>
      </c>
      <c r="I13" s="15">
        <v>13</v>
      </c>
    </row>
    <row r="14" spans="1:9" ht="12.75">
      <c r="A14" s="15" t="s">
        <v>26</v>
      </c>
      <c r="B14" s="15">
        <f t="shared" si="0"/>
        <v>1794</v>
      </c>
      <c r="C14" s="15">
        <v>9</v>
      </c>
      <c r="D14" s="15">
        <v>1</v>
      </c>
      <c r="E14" s="15">
        <v>230</v>
      </c>
      <c r="F14" s="15">
        <v>72</v>
      </c>
      <c r="G14" s="15">
        <v>579</v>
      </c>
      <c r="H14" s="15">
        <v>655</v>
      </c>
      <c r="I14" s="15">
        <v>248</v>
      </c>
    </row>
    <row r="15" spans="1:9" ht="12.75">
      <c r="A15" s="15" t="s">
        <v>107</v>
      </c>
      <c r="B15" s="15">
        <f t="shared" si="0"/>
        <v>154</v>
      </c>
      <c r="C15" s="15">
        <v>4</v>
      </c>
      <c r="D15" s="15">
        <v>0</v>
      </c>
      <c r="E15" s="15">
        <v>11</v>
      </c>
      <c r="F15" s="15">
        <v>4</v>
      </c>
      <c r="G15" s="15">
        <v>75</v>
      </c>
      <c r="H15" s="15">
        <v>38</v>
      </c>
      <c r="I15" s="15">
        <v>22</v>
      </c>
    </row>
    <row r="16" spans="1:9" ht="12.75">
      <c r="A16" s="15" t="s">
        <v>174</v>
      </c>
      <c r="B16" s="15">
        <f t="shared" si="0"/>
        <v>442</v>
      </c>
      <c r="C16" s="15">
        <v>24</v>
      </c>
      <c r="D16" s="15">
        <v>1</v>
      </c>
      <c r="E16" s="15">
        <v>50</v>
      </c>
      <c r="F16" s="15">
        <v>31</v>
      </c>
      <c r="G16" s="15">
        <v>158</v>
      </c>
      <c r="H16" s="15">
        <v>157</v>
      </c>
      <c r="I16" s="15">
        <v>21</v>
      </c>
    </row>
    <row r="17" spans="1:9" ht="12.75">
      <c r="A17" s="15" t="s">
        <v>28</v>
      </c>
      <c r="B17" s="15">
        <f t="shared" si="0"/>
        <v>2353</v>
      </c>
      <c r="C17" s="15">
        <v>40</v>
      </c>
      <c r="D17" s="15">
        <v>0</v>
      </c>
      <c r="E17" s="15">
        <v>339</v>
      </c>
      <c r="F17" s="15">
        <v>103</v>
      </c>
      <c r="G17" s="15">
        <v>395</v>
      </c>
      <c r="H17" s="15">
        <v>1255</v>
      </c>
      <c r="I17" s="15">
        <v>221</v>
      </c>
    </row>
    <row r="18" spans="1:9" ht="12.75">
      <c r="A18" s="15" t="s">
        <v>154</v>
      </c>
      <c r="B18" s="15">
        <f t="shared" si="0"/>
        <v>249</v>
      </c>
      <c r="C18" s="15">
        <v>6</v>
      </c>
      <c r="D18" s="15">
        <v>0</v>
      </c>
      <c r="E18" s="15">
        <v>29</v>
      </c>
      <c r="F18" s="15">
        <v>19</v>
      </c>
      <c r="G18" s="15">
        <v>70</v>
      </c>
      <c r="H18" s="15">
        <v>99</v>
      </c>
      <c r="I18" s="15">
        <v>26</v>
      </c>
    </row>
    <row r="19" spans="1:9" ht="12.75">
      <c r="A19" s="15" t="s">
        <v>178</v>
      </c>
      <c r="B19" s="15">
        <f t="shared" si="0"/>
        <v>838</v>
      </c>
      <c r="C19" s="15">
        <v>12</v>
      </c>
      <c r="D19" s="15">
        <v>1</v>
      </c>
      <c r="E19" s="15">
        <v>33</v>
      </c>
      <c r="F19" s="15">
        <v>38</v>
      </c>
      <c r="G19" s="15">
        <v>217</v>
      </c>
      <c r="H19" s="15">
        <v>492</v>
      </c>
      <c r="I19" s="15">
        <v>45</v>
      </c>
    </row>
    <row r="20" spans="1:9" ht="12.75">
      <c r="A20" s="15" t="s">
        <v>197</v>
      </c>
      <c r="B20" s="15">
        <f t="shared" si="0"/>
        <v>157</v>
      </c>
      <c r="C20" s="15">
        <v>2</v>
      </c>
      <c r="D20" s="15">
        <v>1</v>
      </c>
      <c r="E20" s="15">
        <v>11</v>
      </c>
      <c r="F20" s="15">
        <v>14</v>
      </c>
      <c r="G20" s="15">
        <v>69</v>
      </c>
      <c r="H20" s="15">
        <v>58</v>
      </c>
      <c r="I20" s="15">
        <v>2</v>
      </c>
    </row>
    <row r="21" spans="1:9" ht="12.75">
      <c r="A21" s="15" t="s">
        <v>108</v>
      </c>
      <c r="B21" s="15">
        <f t="shared" si="0"/>
        <v>183</v>
      </c>
      <c r="C21" s="15">
        <v>1</v>
      </c>
      <c r="D21" s="15">
        <v>0</v>
      </c>
      <c r="E21" s="15">
        <v>9</v>
      </c>
      <c r="F21" s="15">
        <v>8</v>
      </c>
      <c r="G21" s="15">
        <v>74</v>
      </c>
      <c r="H21" s="15">
        <v>76</v>
      </c>
      <c r="I21" s="15">
        <v>15</v>
      </c>
    </row>
    <row r="22" spans="1:9" ht="12.75">
      <c r="A22" s="15" t="s">
        <v>144</v>
      </c>
      <c r="B22" s="15">
        <f t="shared" si="0"/>
        <v>260</v>
      </c>
      <c r="C22" s="15">
        <v>6</v>
      </c>
      <c r="D22" s="15">
        <v>2</v>
      </c>
      <c r="E22" s="15">
        <v>31</v>
      </c>
      <c r="F22" s="15">
        <v>21</v>
      </c>
      <c r="G22" s="15">
        <v>133</v>
      </c>
      <c r="H22" s="15">
        <v>36</v>
      </c>
      <c r="I22" s="15">
        <v>31</v>
      </c>
    </row>
    <row r="23" spans="1:9" ht="12.75">
      <c r="A23" s="15" t="s">
        <v>206</v>
      </c>
      <c r="B23" s="15">
        <f t="shared" si="0"/>
        <v>443</v>
      </c>
      <c r="C23" s="15">
        <v>6</v>
      </c>
      <c r="D23" s="15">
        <v>1</v>
      </c>
      <c r="E23" s="15">
        <v>23</v>
      </c>
      <c r="F23" s="15">
        <v>25</v>
      </c>
      <c r="G23" s="15">
        <v>201</v>
      </c>
      <c r="H23" s="15">
        <v>161</v>
      </c>
      <c r="I23" s="15">
        <v>26</v>
      </c>
    </row>
    <row r="24" spans="1:9" ht="12.75">
      <c r="A24" s="15" t="s">
        <v>207</v>
      </c>
      <c r="B24" s="15">
        <f t="shared" si="0"/>
        <v>282</v>
      </c>
      <c r="C24" s="15">
        <v>2</v>
      </c>
      <c r="D24" s="15">
        <v>0</v>
      </c>
      <c r="E24" s="15">
        <v>16</v>
      </c>
      <c r="F24" s="15">
        <v>30</v>
      </c>
      <c r="G24" s="15">
        <v>98</v>
      </c>
      <c r="H24" s="15">
        <v>109</v>
      </c>
      <c r="I24" s="15">
        <v>27</v>
      </c>
    </row>
    <row r="25" spans="1:9" ht="12.75">
      <c r="A25" s="15" t="s">
        <v>155</v>
      </c>
      <c r="B25" s="15">
        <f t="shared" si="0"/>
        <v>364</v>
      </c>
      <c r="C25" s="15">
        <v>4</v>
      </c>
      <c r="D25" s="15">
        <v>1</v>
      </c>
      <c r="E25" s="15">
        <v>26</v>
      </c>
      <c r="F25" s="15">
        <v>20</v>
      </c>
      <c r="G25" s="15">
        <v>107</v>
      </c>
      <c r="H25" s="15">
        <v>113</v>
      </c>
      <c r="I25" s="15">
        <v>93</v>
      </c>
    </row>
    <row r="26" spans="1:9" ht="12.75">
      <c r="A26" s="15" t="s">
        <v>198</v>
      </c>
      <c r="B26" s="15">
        <f t="shared" si="0"/>
        <v>59</v>
      </c>
      <c r="C26" s="15">
        <v>0</v>
      </c>
      <c r="D26" s="15">
        <v>0</v>
      </c>
      <c r="E26" s="15">
        <v>0</v>
      </c>
      <c r="F26" s="15">
        <v>2</v>
      </c>
      <c r="G26" s="15">
        <v>17</v>
      </c>
      <c r="H26" s="15">
        <v>40</v>
      </c>
      <c r="I26" s="15">
        <v>0</v>
      </c>
    </row>
    <row r="27" spans="1:9" ht="12.75">
      <c r="A27" s="15" t="s">
        <v>156</v>
      </c>
      <c r="B27" s="15">
        <f t="shared" si="0"/>
        <v>437</v>
      </c>
      <c r="C27" s="15">
        <v>14</v>
      </c>
      <c r="D27" s="15">
        <v>0</v>
      </c>
      <c r="E27" s="15">
        <v>41</v>
      </c>
      <c r="F27" s="15">
        <v>25</v>
      </c>
      <c r="G27" s="15">
        <v>93</v>
      </c>
      <c r="H27" s="15">
        <v>184</v>
      </c>
      <c r="I27" s="15">
        <v>80</v>
      </c>
    </row>
    <row r="28" spans="1:9" ht="12.75">
      <c r="A28" s="15" t="s">
        <v>32</v>
      </c>
      <c r="B28" s="15">
        <f t="shared" si="0"/>
        <v>454</v>
      </c>
      <c r="C28" s="15">
        <v>6</v>
      </c>
      <c r="D28" s="15">
        <v>0</v>
      </c>
      <c r="E28" s="15">
        <v>51</v>
      </c>
      <c r="F28" s="15">
        <v>35</v>
      </c>
      <c r="G28" s="15">
        <v>127</v>
      </c>
      <c r="H28" s="15">
        <v>210</v>
      </c>
      <c r="I28" s="15">
        <v>25</v>
      </c>
    </row>
    <row r="29" spans="1:9" ht="12.75">
      <c r="A29" s="15" t="s">
        <v>109</v>
      </c>
      <c r="B29" s="15">
        <f t="shared" si="0"/>
        <v>123</v>
      </c>
      <c r="C29" s="15">
        <v>2</v>
      </c>
      <c r="D29" s="15">
        <v>0</v>
      </c>
      <c r="E29" s="15">
        <v>7</v>
      </c>
      <c r="F29" s="15">
        <v>4</v>
      </c>
      <c r="G29" s="15">
        <v>63</v>
      </c>
      <c r="H29" s="15">
        <v>37</v>
      </c>
      <c r="I29" s="15">
        <v>10</v>
      </c>
    </row>
    <row r="30" spans="1:9" ht="12.75">
      <c r="A30" s="15" t="s">
        <v>115</v>
      </c>
      <c r="B30" s="15">
        <f t="shared" si="0"/>
        <v>124</v>
      </c>
      <c r="C30" s="15">
        <v>0</v>
      </c>
      <c r="D30" s="15">
        <v>0</v>
      </c>
      <c r="E30" s="15">
        <v>9</v>
      </c>
      <c r="F30" s="15">
        <v>9</v>
      </c>
      <c r="G30" s="15">
        <v>37</v>
      </c>
      <c r="H30" s="15">
        <v>64</v>
      </c>
      <c r="I30" s="15">
        <v>5</v>
      </c>
    </row>
    <row r="31" spans="1:9" ht="12.75">
      <c r="A31" s="15" t="s">
        <v>29</v>
      </c>
      <c r="B31" s="15">
        <f t="shared" si="0"/>
        <v>643</v>
      </c>
      <c r="C31" s="15">
        <v>13</v>
      </c>
      <c r="D31" s="15">
        <v>0</v>
      </c>
      <c r="E31" s="15">
        <v>28</v>
      </c>
      <c r="F31" s="15">
        <v>48</v>
      </c>
      <c r="G31" s="15">
        <v>196</v>
      </c>
      <c r="H31" s="15">
        <v>337</v>
      </c>
      <c r="I31" s="15">
        <v>21</v>
      </c>
    </row>
    <row r="32" spans="1:9" ht="12.75">
      <c r="A32" s="15" t="s">
        <v>116</v>
      </c>
      <c r="B32" s="15">
        <f t="shared" si="0"/>
        <v>166</v>
      </c>
      <c r="C32" s="15">
        <v>3</v>
      </c>
      <c r="D32" s="15">
        <v>1</v>
      </c>
      <c r="E32" s="15">
        <v>19</v>
      </c>
      <c r="F32" s="15">
        <v>6</v>
      </c>
      <c r="G32" s="15">
        <v>74</v>
      </c>
      <c r="H32" s="15">
        <v>57</v>
      </c>
      <c r="I32" s="15">
        <v>6</v>
      </c>
    </row>
    <row r="33" spans="1:9" ht="12.75">
      <c r="A33" s="15" t="s">
        <v>157</v>
      </c>
      <c r="B33" s="15">
        <f t="shared" si="0"/>
        <v>1495</v>
      </c>
      <c r="C33" s="15">
        <v>20</v>
      </c>
      <c r="D33" s="15">
        <v>0</v>
      </c>
      <c r="E33" s="15">
        <v>209</v>
      </c>
      <c r="F33" s="15">
        <v>41</v>
      </c>
      <c r="G33" s="15">
        <v>267</v>
      </c>
      <c r="H33" s="15">
        <v>796</v>
      </c>
      <c r="I33" s="15">
        <v>162</v>
      </c>
    </row>
    <row r="34" spans="1:9" ht="12.75">
      <c r="A34" s="15" t="s">
        <v>145</v>
      </c>
      <c r="B34" s="15">
        <f t="shared" si="0"/>
        <v>206</v>
      </c>
      <c r="C34" s="15">
        <v>7</v>
      </c>
      <c r="D34" s="15">
        <v>0</v>
      </c>
      <c r="E34" s="15">
        <v>28</v>
      </c>
      <c r="F34" s="15">
        <v>18</v>
      </c>
      <c r="G34" s="15">
        <v>93</v>
      </c>
      <c r="H34" s="15">
        <v>32</v>
      </c>
      <c r="I34" s="15">
        <v>28</v>
      </c>
    </row>
    <row r="35" spans="1:9" ht="12.75">
      <c r="A35" s="15" t="s">
        <v>110</v>
      </c>
      <c r="B35" s="15">
        <f t="shared" si="0"/>
        <v>360</v>
      </c>
      <c r="C35" s="15">
        <v>0</v>
      </c>
      <c r="D35" s="15">
        <v>0</v>
      </c>
      <c r="E35" s="15">
        <v>28</v>
      </c>
      <c r="F35" s="15">
        <v>3</v>
      </c>
      <c r="G35" s="15">
        <v>122</v>
      </c>
      <c r="H35" s="15">
        <v>117</v>
      </c>
      <c r="I35" s="15">
        <v>90</v>
      </c>
    </row>
    <row r="36" spans="1:9" ht="12.75">
      <c r="A36" s="15" t="s">
        <v>134</v>
      </c>
      <c r="B36" s="15">
        <f t="shared" si="0"/>
        <v>166</v>
      </c>
      <c r="C36" s="15">
        <v>0</v>
      </c>
      <c r="D36" s="15">
        <v>0</v>
      </c>
      <c r="E36" s="15">
        <v>9</v>
      </c>
      <c r="F36" s="15">
        <v>4</v>
      </c>
      <c r="G36" s="15">
        <v>79</v>
      </c>
      <c r="H36" s="15">
        <v>63</v>
      </c>
      <c r="I36" s="15">
        <v>11</v>
      </c>
    </row>
    <row r="37" spans="1:9" ht="12.75">
      <c r="A37" s="15" t="s">
        <v>24</v>
      </c>
      <c r="B37" s="15">
        <f t="shared" si="0"/>
        <v>1034</v>
      </c>
      <c r="C37" s="15">
        <v>11</v>
      </c>
      <c r="D37" s="15">
        <v>2</v>
      </c>
      <c r="E37" s="15">
        <v>101</v>
      </c>
      <c r="F37" s="15">
        <v>30</v>
      </c>
      <c r="G37" s="15">
        <v>400</v>
      </c>
      <c r="H37" s="15">
        <v>480</v>
      </c>
      <c r="I37" s="15">
        <v>10</v>
      </c>
    </row>
    <row r="38" spans="1:9" ht="12.75">
      <c r="A38" s="15" t="s">
        <v>184</v>
      </c>
      <c r="B38" s="15">
        <f t="shared" si="0"/>
        <v>315</v>
      </c>
      <c r="C38" s="15">
        <v>3</v>
      </c>
      <c r="D38" s="15">
        <v>0</v>
      </c>
      <c r="E38" s="15">
        <v>11</v>
      </c>
      <c r="F38" s="15">
        <v>14</v>
      </c>
      <c r="G38" s="15">
        <v>107</v>
      </c>
      <c r="H38" s="15">
        <v>164</v>
      </c>
      <c r="I38" s="15">
        <v>16</v>
      </c>
    </row>
    <row r="39" spans="1:9" ht="12.75">
      <c r="A39" s="15" t="s">
        <v>190</v>
      </c>
      <c r="B39" s="15">
        <f t="shared" si="0"/>
        <v>92</v>
      </c>
      <c r="C39" s="15">
        <v>0</v>
      </c>
      <c r="D39" s="15">
        <v>0</v>
      </c>
      <c r="E39" s="15">
        <v>5</v>
      </c>
      <c r="F39" s="15">
        <v>12</v>
      </c>
      <c r="G39" s="15">
        <v>40</v>
      </c>
      <c r="H39" s="15">
        <v>33</v>
      </c>
      <c r="I39" s="15">
        <v>2</v>
      </c>
    </row>
    <row r="40" spans="1:9" ht="12.75">
      <c r="A40" s="15" t="s">
        <v>117</v>
      </c>
      <c r="B40" s="15">
        <f t="shared" si="0"/>
        <v>342</v>
      </c>
      <c r="C40" s="15">
        <v>13</v>
      </c>
      <c r="D40" s="15">
        <v>2</v>
      </c>
      <c r="E40" s="15">
        <v>39</v>
      </c>
      <c r="F40" s="15">
        <v>27</v>
      </c>
      <c r="G40" s="15">
        <v>142</v>
      </c>
      <c r="H40" s="15">
        <v>104</v>
      </c>
      <c r="I40" s="15">
        <v>15</v>
      </c>
    </row>
    <row r="41" spans="1:9" ht="12.75">
      <c r="A41" s="15" t="s">
        <v>146</v>
      </c>
      <c r="B41" s="15">
        <f t="shared" si="0"/>
        <v>192</v>
      </c>
      <c r="C41" s="15">
        <v>11</v>
      </c>
      <c r="D41" s="15">
        <v>1</v>
      </c>
      <c r="E41" s="15">
        <v>34</v>
      </c>
      <c r="F41" s="15">
        <v>13</v>
      </c>
      <c r="G41" s="15">
        <v>85</v>
      </c>
      <c r="H41" s="15">
        <v>27</v>
      </c>
      <c r="I41" s="15">
        <v>21</v>
      </c>
    </row>
    <row r="42" spans="1:9" ht="12.75">
      <c r="A42" s="15" t="s">
        <v>135</v>
      </c>
      <c r="B42" s="15">
        <f t="shared" si="0"/>
        <v>126</v>
      </c>
      <c r="C42" s="15">
        <v>2</v>
      </c>
      <c r="D42" s="15">
        <v>0</v>
      </c>
      <c r="E42" s="15">
        <v>6</v>
      </c>
      <c r="F42" s="15">
        <v>1</v>
      </c>
      <c r="G42" s="15">
        <v>71</v>
      </c>
      <c r="H42" s="15">
        <v>40</v>
      </c>
      <c r="I42" s="15">
        <v>6</v>
      </c>
    </row>
    <row r="43" spans="1:9" ht="12.75">
      <c r="A43" s="15" t="s">
        <v>191</v>
      </c>
      <c r="B43" s="15">
        <f t="shared" si="0"/>
        <v>308</v>
      </c>
      <c r="C43" s="15">
        <v>0</v>
      </c>
      <c r="D43" s="15">
        <v>0</v>
      </c>
      <c r="E43" s="15">
        <v>16</v>
      </c>
      <c r="F43" s="15">
        <v>10</v>
      </c>
      <c r="G43" s="15">
        <v>146</v>
      </c>
      <c r="H43" s="15">
        <v>123</v>
      </c>
      <c r="I43" s="15">
        <v>13</v>
      </c>
    </row>
    <row r="44" spans="1:9" ht="12.75">
      <c r="A44" s="15" t="s">
        <v>136</v>
      </c>
      <c r="B44" s="15">
        <f t="shared" si="0"/>
        <v>67</v>
      </c>
      <c r="C44" s="15">
        <v>0</v>
      </c>
      <c r="D44" s="15">
        <v>0</v>
      </c>
      <c r="E44" s="15">
        <v>4</v>
      </c>
      <c r="F44" s="15">
        <v>2</v>
      </c>
      <c r="G44" s="15">
        <v>39</v>
      </c>
      <c r="H44" s="15">
        <v>21</v>
      </c>
      <c r="I44" s="15">
        <v>1</v>
      </c>
    </row>
    <row r="45" spans="1:9" ht="12.75">
      <c r="A45" s="15" t="s">
        <v>127</v>
      </c>
      <c r="B45" s="15">
        <f t="shared" si="0"/>
        <v>396</v>
      </c>
      <c r="C45" s="15">
        <v>6</v>
      </c>
      <c r="D45" s="15">
        <v>0</v>
      </c>
      <c r="E45" s="15">
        <v>47</v>
      </c>
      <c r="F45" s="15">
        <v>24</v>
      </c>
      <c r="G45" s="15">
        <v>176</v>
      </c>
      <c r="H45" s="15">
        <v>135</v>
      </c>
      <c r="I45" s="15">
        <v>8</v>
      </c>
    </row>
    <row r="46" spans="1:9" ht="12.75">
      <c r="A46" s="15" t="s">
        <v>175</v>
      </c>
      <c r="B46" s="15">
        <f t="shared" si="0"/>
        <v>396</v>
      </c>
      <c r="C46" s="15">
        <v>17</v>
      </c>
      <c r="D46" s="15">
        <v>0</v>
      </c>
      <c r="E46" s="15">
        <v>37</v>
      </c>
      <c r="F46" s="15">
        <v>34</v>
      </c>
      <c r="G46" s="15">
        <v>111</v>
      </c>
      <c r="H46" s="15">
        <v>185</v>
      </c>
      <c r="I46" s="15">
        <v>12</v>
      </c>
    </row>
    <row r="47" spans="1:9" ht="12.75">
      <c r="A47" s="15" t="s">
        <v>199</v>
      </c>
      <c r="B47" s="15">
        <f t="shared" si="0"/>
        <v>307</v>
      </c>
      <c r="C47" s="15">
        <v>7</v>
      </c>
      <c r="D47" s="15">
        <v>1</v>
      </c>
      <c r="E47" s="15">
        <v>9</v>
      </c>
      <c r="F47" s="15">
        <v>25</v>
      </c>
      <c r="G47" s="15">
        <v>125</v>
      </c>
      <c r="H47" s="15">
        <v>128</v>
      </c>
      <c r="I47" s="15">
        <v>12</v>
      </c>
    </row>
    <row r="48" spans="1:9" ht="12.75">
      <c r="A48" s="15" t="s">
        <v>111</v>
      </c>
      <c r="B48" s="15">
        <f t="shared" si="0"/>
        <v>423</v>
      </c>
      <c r="C48" s="15">
        <v>5</v>
      </c>
      <c r="D48" s="15">
        <v>0</v>
      </c>
      <c r="E48" s="15">
        <v>45</v>
      </c>
      <c r="F48" s="15">
        <v>11</v>
      </c>
      <c r="G48" s="15">
        <v>104</v>
      </c>
      <c r="H48" s="15">
        <v>140</v>
      </c>
      <c r="I48" s="15">
        <v>118</v>
      </c>
    </row>
    <row r="49" spans="1:9" ht="12.75">
      <c r="A49" s="15" t="s">
        <v>137</v>
      </c>
      <c r="B49" s="15">
        <f t="shared" si="0"/>
        <v>61</v>
      </c>
      <c r="C49" s="15">
        <v>0</v>
      </c>
      <c r="D49" s="15">
        <v>0</v>
      </c>
      <c r="E49" s="15">
        <v>0</v>
      </c>
      <c r="F49" s="15">
        <v>6</v>
      </c>
      <c r="G49" s="15">
        <v>31</v>
      </c>
      <c r="H49" s="15">
        <v>23</v>
      </c>
      <c r="I49" s="15">
        <v>1</v>
      </c>
    </row>
    <row r="50" spans="1:10" ht="12.75">
      <c r="A50" s="15" t="s">
        <v>128</v>
      </c>
      <c r="B50" s="15">
        <f t="shared" si="0"/>
        <v>88</v>
      </c>
      <c r="C50" s="15">
        <v>0</v>
      </c>
      <c r="D50" s="15">
        <v>0</v>
      </c>
      <c r="E50" s="15">
        <v>6</v>
      </c>
      <c r="F50" s="15">
        <v>17</v>
      </c>
      <c r="G50" s="15">
        <v>35</v>
      </c>
      <c r="H50" s="15">
        <v>30</v>
      </c>
      <c r="I50" s="15">
        <v>0</v>
      </c>
      <c r="J50" s="27"/>
    </row>
    <row r="51" spans="1:9" ht="13.5" thickBot="1">
      <c r="A51" s="216" t="s">
        <v>25</v>
      </c>
      <c r="B51" s="216">
        <f t="shared" si="0"/>
        <v>1731</v>
      </c>
      <c r="C51" s="216">
        <v>11</v>
      </c>
      <c r="D51" s="216">
        <v>0</v>
      </c>
      <c r="E51" s="216">
        <v>99</v>
      </c>
      <c r="F51" s="216">
        <v>66</v>
      </c>
      <c r="G51" s="216">
        <v>541</v>
      </c>
      <c r="H51" s="216">
        <v>932</v>
      </c>
      <c r="I51" s="216">
        <v>82</v>
      </c>
    </row>
    <row r="52" spans="1:9" ht="13.5" thickBot="1">
      <c r="A52" s="217" t="s">
        <v>235</v>
      </c>
      <c r="B52" s="218" t="s">
        <v>236</v>
      </c>
      <c r="C52" s="218" t="s">
        <v>237</v>
      </c>
      <c r="D52" s="218" t="s">
        <v>238</v>
      </c>
      <c r="E52" s="218" t="s">
        <v>85</v>
      </c>
      <c r="F52" s="218" t="s">
        <v>239</v>
      </c>
      <c r="G52" s="218" t="s">
        <v>240</v>
      </c>
      <c r="H52" s="218" t="s">
        <v>241</v>
      </c>
      <c r="I52" s="218" t="s">
        <v>242</v>
      </c>
    </row>
    <row r="53" spans="1:9" ht="12.75">
      <c r="A53" s="15" t="s">
        <v>185</v>
      </c>
      <c r="B53" s="26">
        <f aca="true" t="shared" si="1" ref="B53:B80">SUM(C53:I53)</f>
        <v>183</v>
      </c>
      <c r="C53" s="15">
        <v>3</v>
      </c>
      <c r="D53" s="15">
        <v>0</v>
      </c>
      <c r="E53" s="15">
        <v>17</v>
      </c>
      <c r="F53" s="15">
        <v>9</v>
      </c>
      <c r="G53" s="15">
        <v>75</v>
      </c>
      <c r="H53" s="15">
        <v>66</v>
      </c>
      <c r="I53" s="15">
        <v>13</v>
      </c>
    </row>
    <row r="54" spans="1:9" ht="12.75">
      <c r="A54" s="15" t="s">
        <v>112</v>
      </c>
      <c r="B54" s="15">
        <f t="shared" si="1"/>
        <v>213</v>
      </c>
      <c r="C54" s="15">
        <v>5</v>
      </c>
      <c r="D54" s="15">
        <v>0</v>
      </c>
      <c r="E54" s="15">
        <v>11</v>
      </c>
      <c r="F54" s="15">
        <v>13</v>
      </c>
      <c r="G54" s="15">
        <v>115</v>
      </c>
      <c r="H54" s="15">
        <v>44</v>
      </c>
      <c r="I54" s="15">
        <v>25</v>
      </c>
    </row>
    <row r="55" spans="1:9" ht="12.75">
      <c r="A55" s="15" t="s">
        <v>129</v>
      </c>
      <c r="B55" s="15">
        <f t="shared" si="1"/>
        <v>203</v>
      </c>
      <c r="C55" s="15">
        <v>11</v>
      </c>
      <c r="D55" s="15">
        <v>0</v>
      </c>
      <c r="E55" s="15">
        <v>20</v>
      </c>
      <c r="F55" s="15">
        <v>18</v>
      </c>
      <c r="G55" s="15">
        <v>92</v>
      </c>
      <c r="H55" s="15">
        <v>58</v>
      </c>
      <c r="I55" s="15">
        <v>4</v>
      </c>
    </row>
    <row r="56" spans="1:9" ht="12.75">
      <c r="A56" s="15" t="s">
        <v>159</v>
      </c>
      <c r="B56" s="15">
        <f t="shared" si="1"/>
        <v>316</v>
      </c>
      <c r="C56" s="15">
        <v>2</v>
      </c>
      <c r="D56" s="15">
        <v>0</v>
      </c>
      <c r="E56" s="15">
        <v>22</v>
      </c>
      <c r="F56" s="15">
        <v>14</v>
      </c>
      <c r="G56" s="15">
        <v>110</v>
      </c>
      <c r="H56" s="15">
        <v>116</v>
      </c>
      <c r="I56" s="15">
        <v>52</v>
      </c>
    </row>
    <row r="57" spans="1:9" ht="12.75">
      <c r="A57" s="15" t="s">
        <v>208</v>
      </c>
      <c r="B57" s="15">
        <f t="shared" si="1"/>
        <v>270</v>
      </c>
      <c r="C57" s="15">
        <v>3</v>
      </c>
      <c r="D57" s="15">
        <v>0</v>
      </c>
      <c r="E57" s="15">
        <v>4</v>
      </c>
      <c r="F57" s="15">
        <v>16</v>
      </c>
      <c r="G57" s="15">
        <v>128</v>
      </c>
      <c r="H57" s="15">
        <v>96</v>
      </c>
      <c r="I57" s="15">
        <v>23</v>
      </c>
    </row>
    <row r="58" spans="1:9" ht="12.75">
      <c r="A58" s="15" t="s">
        <v>245</v>
      </c>
      <c r="B58" s="15">
        <f t="shared" si="1"/>
        <v>239</v>
      </c>
      <c r="C58" s="15">
        <v>3</v>
      </c>
      <c r="D58" s="15">
        <v>0</v>
      </c>
      <c r="E58" s="15">
        <v>8</v>
      </c>
      <c r="F58" s="15">
        <v>12</v>
      </c>
      <c r="G58" s="15">
        <v>83</v>
      </c>
      <c r="H58" s="15">
        <v>127</v>
      </c>
      <c r="I58" s="15">
        <v>6</v>
      </c>
    </row>
    <row r="59" spans="1:9" ht="12.75">
      <c r="A59" s="15" t="s">
        <v>118</v>
      </c>
      <c r="B59" s="15">
        <f t="shared" si="1"/>
        <v>150</v>
      </c>
      <c r="C59" s="15">
        <v>4</v>
      </c>
      <c r="D59" s="15">
        <v>1</v>
      </c>
      <c r="E59" s="15">
        <v>16</v>
      </c>
      <c r="F59" s="15">
        <v>18</v>
      </c>
      <c r="G59" s="15">
        <v>54</v>
      </c>
      <c r="H59" s="15">
        <v>51</v>
      </c>
      <c r="I59" s="15">
        <v>6</v>
      </c>
    </row>
    <row r="60" spans="1:9" ht="12.75">
      <c r="A60" s="15" t="s">
        <v>23</v>
      </c>
      <c r="B60" s="15">
        <f t="shared" si="1"/>
        <v>2575</v>
      </c>
      <c r="C60" s="15">
        <v>60</v>
      </c>
      <c r="D60" s="15">
        <v>5</v>
      </c>
      <c r="E60" s="15">
        <v>227</v>
      </c>
      <c r="F60" s="15">
        <v>156</v>
      </c>
      <c r="G60" s="15">
        <v>552</v>
      </c>
      <c r="H60" s="15">
        <v>1396</v>
      </c>
      <c r="I60" s="15">
        <v>179</v>
      </c>
    </row>
    <row r="61" spans="1:9" ht="12.75">
      <c r="A61" s="15" t="s">
        <v>113</v>
      </c>
      <c r="B61" s="15">
        <f t="shared" si="1"/>
        <v>130</v>
      </c>
      <c r="C61" s="15">
        <v>2</v>
      </c>
      <c r="D61" s="15">
        <v>0</v>
      </c>
      <c r="E61" s="15">
        <v>8</v>
      </c>
      <c r="F61" s="15">
        <v>5</v>
      </c>
      <c r="G61" s="15">
        <v>45</v>
      </c>
      <c r="H61" s="15">
        <v>55</v>
      </c>
      <c r="I61" s="15">
        <v>15</v>
      </c>
    </row>
    <row r="62" spans="1:9" ht="12.75">
      <c r="A62" s="15" t="s">
        <v>186</v>
      </c>
      <c r="B62" s="15">
        <f t="shared" si="1"/>
        <v>113</v>
      </c>
      <c r="C62" s="15">
        <v>2</v>
      </c>
      <c r="D62" s="15">
        <v>0</v>
      </c>
      <c r="E62" s="15">
        <v>3</v>
      </c>
      <c r="F62" s="15">
        <v>2</v>
      </c>
      <c r="G62" s="15">
        <v>41</v>
      </c>
      <c r="H62" s="15">
        <v>56</v>
      </c>
      <c r="I62" s="15">
        <v>9</v>
      </c>
    </row>
    <row r="63" spans="1:9" ht="12.75">
      <c r="A63" s="15" t="s">
        <v>200</v>
      </c>
      <c r="B63" s="15">
        <f t="shared" si="1"/>
        <v>464</v>
      </c>
      <c r="C63" s="15">
        <v>16</v>
      </c>
      <c r="D63" s="15">
        <v>0</v>
      </c>
      <c r="E63" s="15">
        <v>70</v>
      </c>
      <c r="F63" s="15">
        <v>25</v>
      </c>
      <c r="G63" s="15">
        <v>162</v>
      </c>
      <c r="H63" s="15">
        <v>173</v>
      </c>
      <c r="I63" s="15">
        <v>18</v>
      </c>
    </row>
    <row r="64" spans="1:9" ht="12.75">
      <c r="A64" s="15" t="s">
        <v>140</v>
      </c>
      <c r="B64" s="15">
        <f t="shared" si="1"/>
        <v>123</v>
      </c>
      <c r="C64" s="15">
        <v>0</v>
      </c>
      <c r="D64" s="15">
        <v>0</v>
      </c>
      <c r="E64" s="15">
        <v>11</v>
      </c>
      <c r="F64" s="15">
        <v>5</v>
      </c>
      <c r="G64" s="15">
        <v>34</v>
      </c>
      <c r="H64" s="15">
        <v>71</v>
      </c>
      <c r="I64" s="15">
        <v>2</v>
      </c>
    </row>
    <row r="65" spans="1:9" ht="12.75">
      <c r="A65" s="15" t="s">
        <v>180</v>
      </c>
      <c r="B65" s="15">
        <f t="shared" si="1"/>
        <v>631</v>
      </c>
      <c r="C65" s="15">
        <v>3</v>
      </c>
      <c r="D65" s="15">
        <v>0</v>
      </c>
      <c r="E65" s="15">
        <v>34</v>
      </c>
      <c r="F65" s="15">
        <v>25</v>
      </c>
      <c r="G65" s="15">
        <v>173</v>
      </c>
      <c r="H65" s="15">
        <v>381</v>
      </c>
      <c r="I65" s="15">
        <v>15</v>
      </c>
    </row>
    <row r="66" spans="1:9" ht="12.75">
      <c r="A66" s="15" t="s">
        <v>141</v>
      </c>
      <c r="B66" s="15">
        <f t="shared" si="1"/>
        <v>159</v>
      </c>
      <c r="C66" s="15">
        <v>2</v>
      </c>
      <c r="D66" s="15">
        <v>0</v>
      </c>
      <c r="E66" s="15">
        <v>11</v>
      </c>
      <c r="F66" s="15">
        <v>7</v>
      </c>
      <c r="G66" s="15">
        <v>72</v>
      </c>
      <c r="H66" s="15">
        <v>53</v>
      </c>
      <c r="I66" s="15">
        <v>14</v>
      </c>
    </row>
    <row r="67" spans="1:9" ht="12.75">
      <c r="A67" s="15" t="s">
        <v>20</v>
      </c>
      <c r="B67" s="15">
        <f t="shared" si="1"/>
        <v>7457</v>
      </c>
      <c r="C67" s="15">
        <v>158</v>
      </c>
      <c r="D67" s="15">
        <v>2</v>
      </c>
      <c r="E67" s="15">
        <v>1149</v>
      </c>
      <c r="F67" s="15">
        <v>241</v>
      </c>
      <c r="G67" s="15">
        <v>1121</v>
      </c>
      <c r="H67" s="15">
        <v>3634</v>
      </c>
      <c r="I67" s="219">
        <v>1152</v>
      </c>
    </row>
    <row r="68" spans="1:9" ht="12.75">
      <c r="A68" s="15" t="s">
        <v>147</v>
      </c>
      <c r="B68" s="15">
        <f t="shared" si="1"/>
        <v>231</v>
      </c>
      <c r="C68" s="15">
        <v>12</v>
      </c>
      <c r="D68" s="15">
        <v>0</v>
      </c>
      <c r="E68" s="15">
        <v>30</v>
      </c>
      <c r="F68" s="15">
        <v>16</v>
      </c>
      <c r="G68" s="15">
        <v>116</v>
      </c>
      <c r="H68" s="15">
        <v>41</v>
      </c>
      <c r="I68" s="219">
        <v>16</v>
      </c>
    </row>
    <row r="69" spans="1:9" ht="12.75">
      <c r="A69" s="15" t="s">
        <v>246</v>
      </c>
      <c r="B69" s="15">
        <f t="shared" si="1"/>
        <v>359</v>
      </c>
      <c r="C69" s="15">
        <v>1</v>
      </c>
      <c r="D69" s="15">
        <v>1</v>
      </c>
      <c r="E69" s="15">
        <v>14</v>
      </c>
      <c r="F69" s="15">
        <v>18</v>
      </c>
      <c r="G69" s="15">
        <v>202</v>
      </c>
      <c r="H69" s="15">
        <v>107</v>
      </c>
      <c r="I69" s="15">
        <v>16</v>
      </c>
    </row>
    <row r="70" spans="1:9" ht="12.75">
      <c r="A70" s="15" t="s">
        <v>247</v>
      </c>
      <c r="B70" s="15">
        <f t="shared" si="1"/>
        <v>298</v>
      </c>
      <c r="C70" s="15">
        <v>7</v>
      </c>
      <c r="D70" s="15">
        <v>1</v>
      </c>
      <c r="E70" s="15">
        <v>15</v>
      </c>
      <c r="F70" s="15">
        <v>20</v>
      </c>
      <c r="G70" s="15">
        <v>77</v>
      </c>
      <c r="H70" s="15">
        <v>161</v>
      </c>
      <c r="I70" s="15">
        <v>17</v>
      </c>
    </row>
    <row r="71" spans="1:9" ht="12.75">
      <c r="A71" s="15" t="s">
        <v>161</v>
      </c>
      <c r="B71" s="15">
        <f t="shared" si="1"/>
        <v>428</v>
      </c>
      <c r="C71" s="15">
        <v>11</v>
      </c>
      <c r="D71" s="15">
        <v>0</v>
      </c>
      <c r="E71" s="15">
        <v>59</v>
      </c>
      <c r="F71" s="15">
        <v>24</v>
      </c>
      <c r="G71" s="15">
        <v>149</v>
      </c>
      <c r="H71" s="15">
        <v>102</v>
      </c>
      <c r="I71" s="15">
        <v>83</v>
      </c>
    </row>
    <row r="72" spans="1:9" ht="12.75">
      <c r="A72" s="15" t="s">
        <v>162</v>
      </c>
      <c r="B72" s="15">
        <f t="shared" si="1"/>
        <v>1140</v>
      </c>
      <c r="C72" s="15">
        <v>21</v>
      </c>
      <c r="D72" s="15">
        <v>0</v>
      </c>
      <c r="E72" s="15">
        <v>186</v>
      </c>
      <c r="F72" s="15">
        <v>40</v>
      </c>
      <c r="G72" s="15">
        <v>333</v>
      </c>
      <c r="H72" s="15">
        <v>363</v>
      </c>
      <c r="I72" s="15">
        <v>197</v>
      </c>
    </row>
    <row r="73" spans="1:9" ht="12.75">
      <c r="A73" s="15" t="s">
        <v>248</v>
      </c>
      <c r="B73" s="15">
        <f t="shared" si="1"/>
        <v>658</v>
      </c>
      <c r="C73" s="15">
        <v>13</v>
      </c>
      <c r="D73" s="15">
        <v>1</v>
      </c>
      <c r="E73" s="15">
        <v>82</v>
      </c>
      <c r="F73" s="15">
        <v>39</v>
      </c>
      <c r="G73" s="15">
        <v>201</v>
      </c>
      <c r="H73" s="15">
        <v>262</v>
      </c>
      <c r="I73" s="15">
        <v>60</v>
      </c>
    </row>
    <row r="74" spans="1:9" ht="12.75">
      <c r="A74" s="15" t="s">
        <v>31</v>
      </c>
      <c r="B74" s="15">
        <f t="shared" si="1"/>
        <v>570</v>
      </c>
      <c r="C74" s="15">
        <v>0</v>
      </c>
      <c r="D74" s="15">
        <v>0</v>
      </c>
      <c r="E74" s="15">
        <v>16</v>
      </c>
      <c r="F74" s="15">
        <v>19</v>
      </c>
      <c r="G74" s="15">
        <v>257</v>
      </c>
      <c r="H74" s="15">
        <v>260</v>
      </c>
      <c r="I74" s="15">
        <v>18</v>
      </c>
    </row>
    <row r="75" spans="1:12" ht="12.75">
      <c r="A75" s="15" t="s">
        <v>164</v>
      </c>
      <c r="B75" s="15">
        <f t="shared" si="1"/>
        <v>434</v>
      </c>
      <c r="C75" s="15">
        <v>9</v>
      </c>
      <c r="D75" s="15">
        <v>0</v>
      </c>
      <c r="E75" s="15">
        <v>56</v>
      </c>
      <c r="F75" s="15">
        <v>27</v>
      </c>
      <c r="G75" s="15">
        <v>79</v>
      </c>
      <c r="H75" s="15">
        <v>115</v>
      </c>
      <c r="I75" s="15">
        <v>148</v>
      </c>
      <c r="J75" s="21"/>
      <c r="K75" s="22"/>
      <c r="L75" s="22"/>
    </row>
    <row r="76" spans="1:12" ht="12.75">
      <c r="A76" s="15" t="s">
        <v>165</v>
      </c>
      <c r="B76" s="15">
        <f t="shared" si="1"/>
        <v>576</v>
      </c>
      <c r="C76" s="15">
        <v>6</v>
      </c>
      <c r="D76" s="15">
        <v>0</v>
      </c>
      <c r="E76" s="15">
        <v>74</v>
      </c>
      <c r="F76" s="15">
        <v>17</v>
      </c>
      <c r="G76" s="15">
        <v>154</v>
      </c>
      <c r="H76" s="15">
        <v>205</v>
      </c>
      <c r="I76" s="15">
        <v>120</v>
      </c>
      <c r="J76" s="27"/>
      <c r="K76" s="27"/>
      <c r="L76" s="27"/>
    </row>
    <row r="77" spans="1:9" ht="12.75">
      <c r="A77" s="15" t="s">
        <v>201</v>
      </c>
      <c r="B77" s="15">
        <f t="shared" si="1"/>
        <v>270</v>
      </c>
      <c r="C77" s="15">
        <v>6</v>
      </c>
      <c r="D77" s="15">
        <v>0</v>
      </c>
      <c r="E77" s="15">
        <v>4</v>
      </c>
      <c r="F77" s="15">
        <v>13</v>
      </c>
      <c r="G77" s="15">
        <v>145</v>
      </c>
      <c r="H77" s="15">
        <v>96</v>
      </c>
      <c r="I77" s="15">
        <v>6</v>
      </c>
    </row>
    <row r="78" spans="1:9" ht="12.75">
      <c r="A78" s="15" t="s">
        <v>120</v>
      </c>
      <c r="B78" s="15">
        <f t="shared" si="1"/>
        <v>88</v>
      </c>
      <c r="C78" s="15">
        <v>1</v>
      </c>
      <c r="D78" s="15">
        <v>0</v>
      </c>
      <c r="E78" s="15">
        <v>3</v>
      </c>
      <c r="F78" s="15">
        <v>19</v>
      </c>
      <c r="G78" s="15">
        <v>33</v>
      </c>
      <c r="H78" s="15">
        <v>22</v>
      </c>
      <c r="I78" s="15">
        <v>10</v>
      </c>
    </row>
    <row r="79" spans="1:9" ht="12.75">
      <c r="A79" s="15" t="s">
        <v>130</v>
      </c>
      <c r="B79" s="15">
        <f t="shared" si="1"/>
        <v>473</v>
      </c>
      <c r="C79" s="15">
        <v>4</v>
      </c>
      <c r="D79" s="15">
        <v>0</v>
      </c>
      <c r="E79" s="15">
        <v>65</v>
      </c>
      <c r="F79" s="15">
        <v>38</v>
      </c>
      <c r="G79" s="15">
        <v>225</v>
      </c>
      <c r="H79" s="15">
        <v>138</v>
      </c>
      <c r="I79" s="15">
        <v>3</v>
      </c>
    </row>
    <row r="80" spans="1:9" ht="13.5" thickBot="1">
      <c r="A80" s="220" t="s">
        <v>121</v>
      </c>
      <c r="B80" s="220">
        <f t="shared" si="1"/>
        <v>372</v>
      </c>
      <c r="C80" s="220">
        <v>1</v>
      </c>
      <c r="D80" s="220">
        <v>1</v>
      </c>
      <c r="E80" s="220">
        <v>37</v>
      </c>
      <c r="F80" s="220">
        <v>20</v>
      </c>
      <c r="G80" s="220">
        <v>100</v>
      </c>
      <c r="H80" s="220">
        <v>180</v>
      </c>
      <c r="I80" s="220">
        <v>33</v>
      </c>
    </row>
    <row r="81" spans="1:9" ht="16.5" thickBot="1">
      <c r="A81" s="221" t="s">
        <v>1</v>
      </c>
      <c r="B81" s="222">
        <f aca="true" t="shared" si="2" ref="B81:I81">SUM(B2:B80)</f>
        <v>46409</v>
      </c>
      <c r="C81" s="222">
        <f t="shared" si="2"/>
        <v>717</v>
      </c>
      <c r="D81" s="222">
        <f t="shared" si="2"/>
        <v>30</v>
      </c>
      <c r="E81" s="222">
        <f t="shared" si="2"/>
        <v>4948</v>
      </c>
      <c r="F81" s="222">
        <f t="shared" si="2"/>
        <v>2084</v>
      </c>
      <c r="G81" s="222">
        <f t="shared" si="2"/>
        <v>13205</v>
      </c>
      <c r="H81" s="222">
        <f t="shared" si="2"/>
        <v>20317</v>
      </c>
      <c r="I81" s="222">
        <f t="shared" si="2"/>
        <v>5108</v>
      </c>
    </row>
    <row r="84" spans="1:9" ht="12.75">
      <c r="A84" s="22"/>
      <c r="B84" s="22"/>
      <c r="C84" s="22"/>
      <c r="D84" s="22"/>
      <c r="E84" s="22"/>
      <c r="G84" s="22"/>
      <c r="H84" s="22"/>
      <c r="I84" s="22"/>
    </row>
    <row r="85" spans="1:9" ht="12.75">
      <c r="A85" s="30"/>
      <c r="B85" s="118"/>
      <c r="C85" s="118"/>
      <c r="D85" s="118"/>
      <c r="E85" s="118"/>
      <c r="G85" s="28"/>
      <c r="H85" s="118"/>
      <c r="I85" s="118"/>
    </row>
    <row r="86" spans="1:10" ht="12.75">
      <c r="A86" s="22"/>
      <c r="B86" s="22"/>
      <c r="C86" s="22"/>
      <c r="D86" s="22"/>
      <c r="E86" s="22"/>
      <c r="G86" s="28"/>
      <c r="H86" s="22"/>
      <c r="I86" s="22"/>
      <c r="J86" s="27"/>
    </row>
    <row r="87" spans="1:10" ht="12.75">
      <c r="A87" s="22"/>
      <c r="B87" s="22"/>
      <c r="C87" s="22"/>
      <c r="D87" s="22"/>
      <c r="E87" s="22"/>
      <c r="G87" s="22"/>
      <c r="H87" s="22"/>
      <c r="I87" s="22"/>
      <c r="J87" s="27"/>
    </row>
    <row r="88" spans="1:10" ht="12.75">
      <c r="A88" s="22"/>
      <c r="B88" s="22"/>
      <c r="C88" s="22"/>
      <c r="D88" s="22"/>
      <c r="E88" s="22"/>
      <c r="F88" s="210"/>
      <c r="G88" s="22"/>
      <c r="H88" s="22"/>
      <c r="I88" s="22"/>
      <c r="J88" s="27"/>
    </row>
    <row r="89" spans="1:10" ht="12.75">
      <c r="A89" s="22"/>
      <c r="B89" s="22"/>
      <c r="C89" s="22"/>
      <c r="D89" s="22"/>
      <c r="E89" s="22"/>
      <c r="F89" s="22"/>
      <c r="G89" s="22"/>
      <c r="H89" s="22"/>
      <c r="I89" s="22"/>
      <c r="J89" s="27"/>
    </row>
    <row r="90" spans="1:10" ht="12.75">
      <c r="A90" s="22"/>
      <c r="B90" s="22"/>
      <c r="C90" s="22"/>
      <c r="D90" s="22"/>
      <c r="E90" s="22"/>
      <c r="F90" s="22"/>
      <c r="G90" s="22"/>
      <c r="H90" s="22"/>
      <c r="I90" s="22"/>
      <c r="J90" s="27"/>
    </row>
    <row r="91" spans="1:10" ht="12.75">
      <c r="A91" s="22"/>
      <c r="B91" s="22"/>
      <c r="C91" s="22"/>
      <c r="D91" s="22"/>
      <c r="E91" s="22"/>
      <c r="F91" s="22"/>
      <c r="G91" s="22"/>
      <c r="H91" s="22"/>
      <c r="I91" s="22"/>
      <c r="J91" s="27"/>
    </row>
    <row r="92" spans="1:10" ht="12.75">
      <c r="A92" s="22"/>
      <c r="B92" s="22"/>
      <c r="C92" s="22"/>
      <c r="D92" s="22"/>
      <c r="E92" s="22"/>
      <c r="F92" s="22"/>
      <c r="G92" s="22"/>
      <c r="H92" s="22"/>
      <c r="I92" s="22"/>
      <c r="J92" s="27"/>
    </row>
    <row r="93" spans="1:10" ht="12.75">
      <c r="A93" s="22"/>
      <c r="B93" s="22"/>
      <c r="C93" s="22"/>
      <c r="D93" s="22"/>
      <c r="E93" s="22"/>
      <c r="F93" s="22"/>
      <c r="G93" s="22"/>
      <c r="H93" s="22"/>
      <c r="I93" s="22"/>
      <c r="J93" s="27"/>
    </row>
    <row r="94" spans="1:10" ht="12.75">
      <c r="A94" s="30"/>
      <c r="B94" s="22"/>
      <c r="C94" s="22"/>
      <c r="D94" s="22"/>
      <c r="E94" s="22"/>
      <c r="F94" s="22"/>
      <c r="G94" s="22"/>
      <c r="H94" s="22"/>
      <c r="I94" s="22"/>
      <c r="J94" s="27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30"/>
      <c r="B97" s="118"/>
      <c r="C97" s="118"/>
      <c r="D97" s="118"/>
      <c r="E97" s="118"/>
      <c r="F97" s="118"/>
      <c r="G97" s="118"/>
      <c r="H97" s="118"/>
      <c r="I97" s="118"/>
    </row>
    <row r="98" spans="1:10" ht="12.75">
      <c r="A98" s="22"/>
      <c r="B98" s="22"/>
      <c r="C98" s="22"/>
      <c r="D98" s="22"/>
      <c r="E98" s="22"/>
      <c r="F98" s="22"/>
      <c r="G98" s="22"/>
      <c r="H98" s="22"/>
      <c r="I98" s="22"/>
      <c r="J98" s="27"/>
    </row>
    <row r="99" spans="1:10" ht="12.75">
      <c r="A99" s="22"/>
      <c r="B99" s="22"/>
      <c r="C99" s="22"/>
      <c r="D99" s="22"/>
      <c r="E99" s="22"/>
      <c r="F99" s="22"/>
      <c r="G99" s="22"/>
      <c r="H99" s="22"/>
      <c r="I99" s="22"/>
      <c r="J99" s="27"/>
    </row>
    <row r="100" spans="1:10" ht="12.75">
      <c r="A100" s="22"/>
      <c r="B100" s="22"/>
      <c r="C100" s="22"/>
      <c r="D100" s="22"/>
      <c r="E100" s="22"/>
      <c r="F100" s="22"/>
      <c r="G100" s="22"/>
      <c r="H100" s="22"/>
      <c r="I100" s="22"/>
      <c r="J100" s="27"/>
    </row>
    <row r="101" spans="1:10" ht="12.75">
      <c r="A101" s="30"/>
      <c r="B101" s="22"/>
      <c r="C101" s="22"/>
      <c r="D101" s="22"/>
      <c r="E101" s="22"/>
      <c r="F101" s="22"/>
      <c r="G101" s="22"/>
      <c r="H101" s="22"/>
      <c r="I101" s="22"/>
      <c r="J101" s="27"/>
    </row>
    <row r="102" spans="1:9" ht="12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2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2.75">
      <c r="A104" s="30"/>
      <c r="B104" s="118"/>
      <c r="C104" s="118"/>
      <c r="D104" s="118"/>
      <c r="E104" s="118"/>
      <c r="F104" s="118"/>
      <c r="G104" s="118"/>
      <c r="H104" s="118"/>
      <c r="I104" s="118"/>
    </row>
    <row r="105" spans="1:10" ht="12.75">
      <c r="A105" s="22"/>
      <c r="B105" s="22"/>
      <c r="C105" s="22"/>
      <c r="D105" s="22"/>
      <c r="E105" s="22"/>
      <c r="F105" s="22"/>
      <c r="G105" s="22"/>
      <c r="H105" s="22"/>
      <c r="I105" s="22"/>
      <c r="J105" s="27"/>
    </row>
    <row r="106" spans="1:10" ht="12.75">
      <c r="A106" s="22"/>
      <c r="B106" s="22"/>
      <c r="C106" s="22"/>
      <c r="D106" s="22"/>
      <c r="E106" s="22"/>
      <c r="F106" s="22"/>
      <c r="G106" s="22"/>
      <c r="H106" s="22"/>
      <c r="I106" s="22"/>
      <c r="J106" s="27"/>
    </row>
    <row r="107" spans="1:10" ht="12.75">
      <c r="A107" s="22"/>
      <c r="B107" s="22"/>
      <c r="C107" s="22"/>
      <c r="D107" s="22"/>
      <c r="E107" s="22"/>
      <c r="F107" s="22"/>
      <c r="G107" s="22"/>
      <c r="H107" s="22"/>
      <c r="I107" s="22"/>
      <c r="J107" s="27"/>
    </row>
    <row r="108" spans="1:10" ht="12.75">
      <c r="A108" s="30"/>
      <c r="B108" s="22"/>
      <c r="C108" s="22"/>
      <c r="D108" s="22"/>
      <c r="E108" s="22"/>
      <c r="F108" s="22"/>
      <c r="G108" s="22"/>
      <c r="H108" s="22"/>
      <c r="I108" s="22"/>
      <c r="J108" s="27"/>
    </row>
    <row r="109" spans="1:9" ht="12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2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2.75">
      <c r="A111" s="30"/>
      <c r="B111" s="118"/>
      <c r="C111" s="118"/>
      <c r="D111" s="118"/>
      <c r="E111" s="118"/>
      <c r="F111" s="118"/>
      <c r="G111" s="118"/>
      <c r="H111" s="118"/>
      <c r="I111" s="118"/>
    </row>
    <row r="112" spans="1:10" ht="12.75">
      <c r="A112" s="22"/>
      <c r="B112" s="22"/>
      <c r="C112" s="22"/>
      <c r="D112" s="22"/>
      <c r="E112" s="22"/>
      <c r="F112" s="22"/>
      <c r="G112" s="22"/>
      <c r="H112" s="22"/>
      <c r="I112" s="22"/>
      <c r="J112" s="27"/>
    </row>
    <row r="113" spans="1:1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7"/>
    </row>
    <row r="114" spans="1:10" ht="12.75">
      <c r="A114" s="30"/>
      <c r="B114" s="22"/>
      <c r="C114" s="22"/>
      <c r="D114" s="22"/>
      <c r="E114" s="22"/>
      <c r="F114" s="22"/>
      <c r="G114" s="22"/>
      <c r="H114" s="22"/>
      <c r="I114" s="22"/>
      <c r="J114" s="27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30"/>
      <c r="B117" s="118"/>
      <c r="C117" s="118"/>
      <c r="D117" s="118"/>
      <c r="E117" s="118"/>
      <c r="F117" s="118"/>
      <c r="G117" s="118"/>
      <c r="H117" s="118"/>
      <c r="I117" s="118"/>
    </row>
    <row r="118" spans="1:10" ht="12.75">
      <c r="A118" s="22"/>
      <c r="B118" s="22"/>
      <c r="C118" s="22"/>
      <c r="D118" s="22"/>
      <c r="E118" s="22"/>
      <c r="F118" s="22"/>
      <c r="G118" s="22"/>
      <c r="H118" s="22"/>
      <c r="I118" s="22"/>
      <c r="J118" s="27"/>
    </row>
    <row r="119" spans="1:1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7"/>
    </row>
    <row r="120" spans="1:10" ht="12.75">
      <c r="A120" s="22"/>
      <c r="B120" s="22"/>
      <c r="C120" s="22"/>
      <c r="D120" s="22"/>
      <c r="E120" s="22"/>
      <c r="F120" s="22"/>
      <c r="G120" s="22"/>
      <c r="H120" s="22"/>
      <c r="I120" s="22"/>
      <c r="J120" s="27"/>
    </row>
    <row r="121" spans="1:10" ht="12.75">
      <c r="A121" s="30"/>
      <c r="B121" s="22"/>
      <c r="C121" s="22"/>
      <c r="D121" s="22"/>
      <c r="E121" s="22"/>
      <c r="F121" s="22"/>
      <c r="G121" s="22"/>
      <c r="H121" s="22"/>
      <c r="I121" s="22"/>
      <c r="J121" s="27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30"/>
      <c r="B124" s="118"/>
      <c r="C124" s="118"/>
      <c r="D124" s="118"/>
      <c r="E124" s="118"/>
      <c r="F124" s="118"/>
      <c r="G124" s="118"/>
      <c r="H124" s="118"/>
      <c r="I124" s="118"/>
    </row>
    <row r="125" spans="1:10" ht="12.75">
      <c r="A125" s="22"/>
      <c r="B125" s="22"/>
      <c r="C125" s="22"/>
      <c r="D125" s="22"/>
      <c r="E125" s="22"/>
      <c r="F125" s="22"/>
      <c r="G125" s="22"/>
      <c r="H125" s="22"/>
      <c r="I125" s="22"/>
      <c r="J125" s="27" t="s">
        <v>16</v>
      </c>
    </row>
    <row r="126" spans="1:10" ht="12.75">
      <c r="A126" s="22"/>
      <c r="B126" s="22"/>
      <c r="C126" s="22"/>
      <c r="D126" s="22"/>
      <c r="E126" s="22"/>
      <c r="F126" s="22"/>
      <c r="G126" s="22"/>
      <c r="H126" s="22"/>
      <c r="I126" s="22"/>
      <c r="J126" s="27"/>
    </row>
    <row r="127" spans="1:10" ht="12.75">
      <c r="A127" s="22"/>
      <c r="B127" s="22"/>
      <c r="C127" s="22"/>
      <c r="D127" s="22"/>
      <c r="E127" s="22"/>
      <c r="F127" s="22"/>
      <c r="G127" s="22"/>
      <c r="H127" s="22"/>
      <c r="I127" s="22"/>
      <c r="J127" s="27"/>
    </row>
    <row r="128" spans="1:10" ht="12.75">
      <c r="A128" s="22"/>
      <c r="B128" s="22"/>
      <c r="C128" s="22"/>
      <c r="D128" s="22"/>
      <c r="E128" s="22"/>
      <c r="F128" s="22"/>
      <c r="G128" s="22"/>
      <c r="H128" s="22"/>
      <c r="I128" s="22"/>
      <c r="J128" s="27"/>
    </row>
    <row r="129" spans="1:10" ht="12.75">
      <c r="A129" s="30"/>
      <c r="B129" s="22"/>
      <c r="C129" s="22"/>
      <c r="D129" s="22"/>
      <c r="E129" s="22"/>
      <c r="F129" s="22"/>
      <c r="G129" s="22"/>
      <c r="H129" s="22"/>
      <c r="I129" s="22"/>
      <c r="J129" s="27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30"/>
      <c r="B132" s="118"/>
      <c r="C132" s="118"/>
      <c r="D132" s="118"/>
      <c r="E132" s="118"/>
      <c r="F132" s="118"/>
      <c r="G132" s="118"/>
      <c r="H132" s="118"/>
      <c r="I132" s="118"/>
    </row>
    <row r="133" spans="1:10" ht="12.75">
      <c r="A133" s="22"/>
      <c r="B133" s="22"/>
      <c r="C133" s="22"/>
      <c r="D133" s="22"/>
      <c r="E133" s="22"/>
      <c r="F133" s="22"/>
      <c r="G133" s="22"/>
      <c r="H133" s="22"/>
      <c r="I133" s="22"/>
      <c r="J133" s="27"/>
    </row>
    <row r="134" spans="1:10" ht="12.75">
      <c r="A134" s="22"/>
      <c r="B134" s="22"/>
      <c r="C134" s="22"/>
      <c r="D134" s="22"/>
      <c r="E134" s="22"/>
      <c r="F134" s="22"/>
      <c r="G134" s="22"/>
      <c r="H134" s="22"/>
      <c r="I134" s="22"/>
      <c r="J134" s="27"/>
    </row>
    <row r="135" spans="1:10" ht="12.75">
      <c r="A135" s="22"/>
      <c r="B135" s="22"/>
      <c r="C135" s="22"/>
      <c r="D135" s="22"/>
      <c r="E135" s="22"/>
      <c r="F135" s="22"/>
      <c r="G135" s="22"/>
      <c r="H135" s="22"/>
      <c r="I135" s="22"/>
      <c r="J135" s="27"/>
    </row>
    <row r="136" spans="1:10" ht="12.75">
      <c r="A136" s="22"/>
      <c r="B136" s="22"/>
      <c r="C136" s="22"/>
      <c r="D136" s="22"/>
      <c r="E136" s="22"/>
      <c r="F136" s="22"/>
      <c r="G136" s="22"/>
      <c r="H136" s="22"/>
      <c r="I136" s="22"/>
      <c r="J136" s="27"/>
    </row>
    <row r="137" spans="1:10" ht="12.75">
      <c r="A137" s="22"/>
      <c r="B137" s="22"/>
      <c r="C137" s="22"/>
      <c r="D137" s="22"/>
      <c r="E137" s="22"/>
      <c r="F137" s="22"/>
      <c r="G137" s="22"/>
      <c r="H137" s="22"/>
      <c r="I137" s="22"/>
      <c r="J137" s="27"/>
    </row>
    <row r="138" spans="1:10" ht="12.75">
      <c r="A138" s="22"/>
      <c r="B138" s="22"/>
      <c r="C138" s="22"/>
      <c r="D138" s="22"/>
      <c r="E138" s="22"/>
      <c r="F138" s="22"/>
      <c r="G138" s="22"/>
      <c r="H138" s="22"/>
      <c r="I138" s="22"/>
      <c r="J138" s="27"/>
    </row>
    <row r="139" spans="1:10" ht="12.75">
      <c r="A139" s="22"/>
      <c r="B139" s="22"/>
      <c r="C139" s="22"/>
      <c r="D139" s="22"/>
      <c r="E139" s="22"/>
      <c r="F139" s="22"/>
      <c r="G139" s="22"/>
      <c r="H139" s="22"/>
      <c r="I139" s="22"/>
      <c r="J139" s="27"/>
    </row>
    <row r="140" spans="1:10" ht="12.75">
      <c r="A140" s="22"/>
      <c r="B140" s="22"/>
      <c r="C140" s="22"/>
      <c r="D140" s="22"/>
      <c r="E140" s="22"/>
      <c r="F140" s="22"/>
      <c r="G140" s="22"/>
      <c r="H140" s="22"/>
      <c r="I140" s="22"/>
      <c r="J140" s="27"/>
    </row>
    <row r="141" spans="1:10" ht="12.75">
      <c r="A141" s="22"/>
      <c r="B141" s="22"/>
      <c r="C141" s="22"/>
      <c r="D141" s="22"/>
      <c r="E141" s="22"/>
      <c r="F141" s="22"/>
      <c r="G141" s="22"/>
      <c r="H141" s="22"/>
      <c r="I141" s="22"/>
      <c r="J141" s="27"/>
    </row>
    <row r="142" spans="1:10" ht="12.75">
      <c r="A142" s="22"/>
      <c r="B142" s="22"/>
      <c r="C142" s="22"/>
      <c r="D142" s="22"/>
      <c r="E142" s="22"/>
      <c r="F142" s="22"/>
      <c r="G142" s="22"/>
      <c r="H142" s="22"/>
      <c r="I142" s="22"/>
      <c r="J142" s="27"/>
    </row>
    <row r="143" spans="1:10" ht="12.75">
      <c r="A143" s="22"/>
      <c r="B143" s="22"/>
      <c r="C143" s="22"/>
      <c r="D143" s="22"/>
      <c r="E143" s="22"/>
      <c r="F143" s="22"/>
      <c r="G143" s="22"/>
      <c r="H143" s="22"/>
      <c r="I143" s="22"/>
      <c r="J143" s="27"/>
    </row>
    <row r="144" spans="1:10" ht="12.75">
      <c r="A144" s="22"/>
      <c r="B144" s="22"/>
      <c r="C144" s="22"/>
      <c r="D144" s="22"/>
      <c r="E144" s="22"/>
      <c r="F144" s="22"/>
      <c r="G144" s="22"/>
      <c r="H144" s="22"/>
      <c r="I144" s="22"/>
      <c r="J144" s="27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7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7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7"/>
    </row>
    <row r="148" spans="1:10" ht="12.75">
      <c r="A148" s="22"/>
      <c r="B148" s="22"/>
      <c r="C148" s="22"/>
      <c r="D148" s="22"/>
      <c r="E148" s="22"/>
      <c r="F148" s="22"/>
      <c r="G148" s="22"/>
      <c r="H148" s="22"/>
      <c r="I148" s="22"/>
      <c r="J148" s="27"/>
    </row>
    <row r="149" spans="1:1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7"/>
    </row>
    <row r="150" spans="1:1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7"/>
    </row>
    <row r="151" spans="1:10" ht="12.75">
      <c r="A151" s="22"/>
      <c r="B151" s="22"/>
      <c r="C151" s="22"/>
      <c r="D151" s="22"/>
      <c r="E151" s="22"/>
      <c r="F151" s="22"/>
      <c r="G151" s="22"/>
      <c r="H151" s="22"/>
      <c r="I151" s="22"/>
      <c r="J151" s="27"/>
    </row>
    <row r="152" spans="1:10" ht="12.75">
      <c r="A152" s="22"/>
      <c r="B152" s="22"/>
      <c r="C152" s="22"/>
      <c r="D152" s="22"/>
      <c r="E152" s="22"/>
      <c r="F152" s="22"/>
      <c r="G152" s="22"/>
      <c r="H152" s="22"/>
      <c r="I152" s="22"/>
      <c r="J152" s="27"/>
    </row>
    <row r="153" spans="1:10" ht="12.75">
      <c r="A153" s="22"/>
      <c r="B153" s="22"/>
      <c r="C153" s="22"/>
      <c r="D153" s="22"/>
      <c r="E153" s="22"/>
      <c r="F153" s="22"/>
      <c r="G153" s="22"/>
      <c r="H153" s="22"/>
      <c r="I153" s="22"/>
      <c r="J153" s="27"/>
    </row>
    <row r="154" spans="1:1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7"/>
    </row>
    <row r="155" spans="1:10" ht="12.75">
      <c r="A155" s="22"/>
      <c r="B155" s="22"/>
      <c r="C155" s="22"/>
      <c r="D155" s="22"/>
      <c r="E155" s="22"/>
      <c r="F155" s="22"/>
      <c r="G155" s="22"/>
      <c r="H155" s="22"/>
      <c r="I155" s="22"/>
      <c r="J155" s="27"/>
    </row>
    <row r="156" spans="1:10" ht="12.75">
      <c r="A156" s="22"/>
      <c r="B156" s="22"/>
      <c r="C156" s="22"/>
      <c r="D156" s="22"/>
      <c r="E156" s="22"/>
      <c r="F156" s="22"/>
      <c r="G156" s="22"/>
      <c r="H156" s="22"/>
      <c r="I156" s="22"/>
      <c r="J156" s="27"/>
    </row>
    <row r="157" spans="1:1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7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7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7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7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7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7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7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7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7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7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7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7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7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7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7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7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7"/>
    </row>
    <row r="174" spans="1:10" ht="12.75">
      <c r="A174" s="30"/>
      <c r="B174" s="22"/>
      <c r="C174" s="22"/>
      <c r="D174" s="22"/>
      <c r="E174" s="22"/>
      <c r="F174" s="22"/>
      <c r="G174" s="22"/>
      <c r="H174" s="22"/>
      <c r="I174" s="22"/>
      <c r="J174" s="27"/>
    </row>
    <row r="175" spans="1:9" ht="12.7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ht="12.7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ht="12.75">
      <c r="A177" s="30"/>
      <c r="B177" s="118"/>
      <c r="C177" s="118"/>
      <c r="D177" s="118"/>
      <c r="E177" s="118"/>
      <c r="F177" s="118"/>
      <c r="G177" s="118"/>
      <c r="H177" s="118"/>
      <c r="I177" s="118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7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7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7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7"/>
    </row>
    <row r="182" spans="1:10" ht="12.75">
      <c r="A182" s="30"/>
      <c r="B182" s="22"/>
      <c r="C182" s="22"/>
      <c r="D182" s="22"/>
      <c r="E182" s="22"/>
      <c r="F182" s="22"/>
      <c r="G182" s="22"/>
      <c r="H182" s="22"/>
      <c r="I182" s="22"/>
      <c r="J182" s="27"/>
    </row>
    <row r="183" spans="1:9" ht="12.75">
      <c r="A183" s="22"/>
      <c r="B183" s="22"/>
      <c r="C183" s="22"/>
      <c r="D183" s="22"/>
      <c r="E183" s="22"/>
      <c r="F183" s="22"/>
      <c r="G183" s="22"/>
      <c r="H183" s="22"/>
      <c r="I183" s="22"/>
    </row>
  </sheetData>
  <sheetProtection/>
  <printOptions/>
  <pageMargins left="1" right="0.28" top="1.24" bottom="0.82" header="0.5" footer="0.5"/>
  <pageSetup horizontalDpi="300" verticalDpi="300" orientation="portrait" r:id="rId1"/>
  <headerFooter alignWithMargins="0">
    <oddHeader>&amp;C&amp;12DELITOS TIPO I INFORMADOS EN PUERTO RICO,
POR MUNICIPIOS
DEL 1RO. DE ENERO AL 30 DE SEPTIEMBRE DE 2010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francisco.pesante</dc:creator>
  <cp:keywords/>
  <dc:description/>
  <cp:lastModifiedBy>francisco.pesante</cp:lastModifiedBy>
  <dcterms:created xsi:type="dcterms:W3CDTF">2010-10-07T18:18:48Z</dcterms:created>
  <dcterms:modified xsi:type="dcterms:W3CDTF">2010-10-07T18:26:14Z</dcterms:modified>
  <cp:category/>
  <cp:version/>
  <cp:contentType/>
  <cp:contentStatus/>
</cp:coreProperties>
</file>