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5255" windowHeight="8160" activeTab="2"/>
  </bookViews>
  <sheets>
    <sheet name="DEFINICION" sheetId="8" r:id="rId1"/>
    <sheet name="CONTACTO" sheetId="7" r:id="rId2"/>
    <sheet name="PROMEDIO" sheetId="1" r:id="rId3"/>
    <sheet name="TABLA PROMEDIO" sheetId="4" r:id="rId4"/>
    <sheet name="FUGAS" sheetId="6" r:id="rId5"/>
    <sheet name="MUERTES" sheetId="5" r:id="rId6"/>
    <sheet name="NIVELES DE CUSTODIA" sheetId="2" r:id="rId7"/>
    <sheet name="TABLA DE NIVELES DE CST." sheetId="3" r:id="rId8"/>
  </sheets>
  <externalReferences>
    <externalReference r:id="rId9"/>
    <externalReference r:id="rId10"/>
  </externalReferences>
  <definedNames>
    <definedName name="_xlnm.Print_Area" localSheetId="5">MUERTES!#REF!</definedName>
    <definedName name="_xlnm.Print_Area" localSheetId="7">'TABLA DE NIVELES DE CST.'!#REF!</definedName>
    <definedName name="_xlnm.Print_Area" localSheetId="3">'TABLA PROMEDIO'!#REF!</definedName>
  </definedNames>
  <calcPr calcId="125725"/>
</workbook>
</file>

<file path=xl/calcChain.xml><?xml version="1.0" encoding="utf-8"?>
<calcChain xmlns="http://schemas.openxmlformats.org/spreadsheetml/2006/main">
  <c r="Z25" i="5"/>
  <c r="Y25"/>
  <c r="X25"/>
  <c r="W25"/>
  <c r="V25"/>
  <c r="U25"/>
  <c r="T25"/>
  <c r="S25"/>
  <c r="Q25"/>
  <c r="P25"/>
  <c r="O25"/>
  <c r="N25"/>
  <c r="M25"/>
  <c r="L25"/>
  <c r="K25"/>
  <c r="J25"/>
  <c r="I25"/>
  <c r="H25"/>
  <c r="G25"/>
  <c r="F25"/>
  <c r="E25"/>
  <c r="D25"/>
  <c r="C25"/>
  <c r="N23" i="6"/>
  <c r="M23"/>
  <c r="L23"/>
  <c r="K23"/>
  <c r="J23"/>
  <c r="I23"/>
  <c r="H23"/>
  <c r="G23"/>
  <c r="F23"/>
  <c r="E23"/>
  <c r="D23"/>
  <c r="C23"/>
  <c r="O31" i="3"/>
  <c r="O30"/>
  <c r="O29"/>
  <c r="O28"/>
  <c r="O27"/>
  <c r="O26"/>
  <c r="O25"/>
  <c r="O32" s="1"/>
  <c r="O21"/>
  <c r="O20"/>
  <c r="O19"/>
  <c r="O18"/>
  <c r="O17"/>
  <c r="O16"/>
  <c r="O15"/>
  <c r="O11"/>
  <c r="O10"/>
  <c r="O9"/>
  <c r="O8"/>
  <c r="O7"/>
  <c r="O6"/>
  <c r="O5"/>
  <c r="O12" s="1"/>
  <c r="S49" i="2"/>
  <c r="Q49"/>
  <c r="O49"/>
  <c r="M49"/>
  <c r="K49"/>
  <c r="I49"/>
  <c r="G49"/>
  <c r="F49"/>
  <c r="E49"/>
  <c r="D49"/>
  <c r="C49"/>
  <c r="B49"/>
  <c r="S48"/>
  <c r="Q48"/>
  <c r="O48"/>
  <c r="M48"/>
  <c r="K48"/>
  <c r="I48"/>
  <c r="G48"/>
  <c r="F48"/>
  <c r="T48" s="1"/>
  <c r="E48"/>
  <c r="D48"/>
  <c r="C48"/>
  <c r="B48"/>
  <c r="S47"/>
  <c r="Q47"/>
  <c r="O47"/>
  <c r="M47"/>
  <c r="K47"/>
  <c r="I47"/>
  <c r="G47"/>
  <c r="F47"/>
  <c r="E47"/>
  <c r="C47"/>
  <c r="B47"/>
  <c r="S46"/>
  <c r="Q46"/>
  <c r="O46"/>
  <c r="M46"/>
  <c r="K46"/>
  <c r="I46"/>
  <c r="G46"/>
  <c r="F46"/>
  <c r="E46"/>
  <c r="D46" s="1"/>
  <c r="C46"/>
  <c r="B46"/>
  <c r="S45"/>
  <c r="Q45"/>
  <c r="O45"/>
  <c r="M45"/>
  <c r="K45"/>
  <c r="I45"/>
  <c r="G45"/>
  <c r="F45"/>
  <c r="T45" s="1"/>
  <c r="E45"/>
  <c r="D45"/>
  <c r="C45"/>
  <c r="B45"/>
  <c r="S44"/>
  <c r="Q44"/>
  <c r="O44"/>
  <c r="M44"/>
  <c r="K44"/>
  <c r="I44"/>
  <c r="G44"/>
  <c r="F44"/>
  <c r="E44"/>
  <c r="C44"/>
  <c r="B44"/>
  <c r="S43"/>
  <c r="Q43"/>
  <c r="O43"/>
  <c r="M43"/>
  <c r="K43"/>
  <c r="I43"/>
  <c r="G43"/>
  <c r="F43"/>
  <c r="E43"/>
  <c r="D43" s="1"/>
  <c r="C43"/>
  <c r="B43"/>
  <c r="S42"/>
  <c r="Q42"/>
  <c r="O42"/>
  <c r="P42" s="1"/>
  <c r="M42"/>
  <c r="K42"/>
  <c r="L42" s="1"/>
  <c r="I42"/>
  <c r="G42"/>
  <c r="H42" s="1"/>
  <c r="F42"/>
  <c r="E42"/>
  <c r="D42" s="1"/>
  <c r="C42"/>
  <c r="B42"/>
  <c r="S41"/>
  <c r="Q41"/>
  <c r="O41"/>
  <c r="M41"/>
  <c r="K41"/>
  <c r="I41"/>
  <c r="G41"/>
  <c r="F41"/>
  <c r="T41" s="1"/>
  <c r="E41"/>
  <c r="D41"/>
  <c r="C41"/>
  <c r="B41"/>
  <c r="S40"/>
  <c r="Q40"/>
  <c r="O40"/>
  <c r="M40"/>
  <c r="K40"/>
  <c r="I40"/>
  <c r="G40"/>
  <c r="F40"/>
  <c r="E40"/>
  <c r="C40"/>
  <c r="B40"/>
  <c r="S39"/>
  <c r="Q39"/>
  <c r="O39"/>
  <c r="M39"/>
  <c r="K39"/>
  <c r="I39"/>
  <c r="G39"/>
  <c r="F39"/>
  <c r="E39"/>
  <c r="D39" s="1"/>
  <c r="C39"/>
  <c r="B39"/>
  <c r="S38"/>
  <c r="T38" s="1"/>
  <c r="Q38"/>
  <c r="O38"/>
  <c r="P38" s="1"/>
  <c r="M38"/>
  <c r="K38"/>
  <c r="L38" s="1"/>
  <c r="I38"/>
  <c r="G38"/>
  <c r="H38" s="1"/>
  <c r="F38"/>
  <c r="E38"/>
  <c r="D38" s="1"/>
  <c r="C38"/>
  <c r="B38"/>
  <c r="S37"/>
  <c r="Q37"/>
  <c r="O37"/>
  <c r="M37"/>
  <c r="K37"/>
  <c r="I37"/>
  <c r="G37"/>
  <c r="F37"/>
  <c r="T37" s="1"/>
  <c r="E37"/>
  <c r="D37"/>
  <c r="C37"/>
  <c r="B37"/>
  <c r="S36"/>
  <c r="Q36"/>
  <c r="O36"/>
  <c r="M36"/>
  <c r="K36"/>
  <c r="I36"/>
  <c r="G36"/>
  <c r="F36"/>
  <c r="E36"/>
  <c r="C36"/>
  <c r="B36"/>
  <c r="S35"/>
  <c r="Q35"/>
  <c r="O35"/>
  <c r="M35"/>
  <c r="K35"/>
  <c r="I35"/>
  <c r="G35"/>
  <c r="F35"/>
  <c r="E35"/>
  <c r="D35" s="1"/>
  <c r="C35"/>
  <c r="B35"/>
  <c r="S34"/>
  <c r="T34" s="1"/>
  <c r="Q34"/>
  <c r="O34"/>
  <c r="P34" s="1"/>
  <c r="M34"/>
  <c r="K34"/>
  <c r="L34" s="1"/>
  <c r="I34"/>
  <c r="G34"/>
  <c r="H34" s="1"/>
  <c r="F34"/>
  <c r="E34"/>
  <c r="D34" s="1"/>
  <c r="C34"/>
  <c r="B34"/>
  <c r="S33"/>
  <c r="Q33"/>
  <c r="O33"/>
  <c r="M33"/>
  <c r="K33"/>
  <c r="I33"/>
  <c r="G33"/>
  <c r="F33"/>
  <c r="T33" s="1"/>
  <c r="E33"/>
  <c r="D33"/>
  <c r="C33"/>
  <c r="B33"/>
  <c r="S32"/>
  <c r="Q32"/>
  <c r="O32"/>
  <c r="M32"/>
  <c r="K32"/>
  <c r="I32"/>
  <c r="G32"/>
  <c r="F32"/>
  <c r="F29" s="1"/>
  <c r="E32"/>
  <c r="C32"/>
  <c r="B32"/>
  <c r="S31"/>
  <c r="Q31"/>
  <c r="O31"/>
  <c r="M31"/>
  <c r="K31"/>
  <c r="I31"/>
  <c r="G31"/>
  <c r="F31"/>
  <c r="E31"/>
  <c r="D31" s="1"/>
  <c r="C31"/>
  <c r="B31"/>
  <c r="S30"/>
  <c r="T30" s="1"/>
  <c r="Q30"/>
  <c r="O30"/>
  <c r="P30" s="1"/>
  <c r="M30"/>
  <c r="K30"/>
  <c r="L30" s="1"/>
  <c r="I30"/>
  <c r="G30"/>
  <c r="H30" s="1"/>
  <c r="F30"/>
  <c r="E30"/>
  <c r="D30" s="1"/>
  <c r="C30"/>
  <c r="B30"/>
  <c r="B29"/>
  <c r="S28"/>
  <c r="Q28"/>
  <c r="O28"/>
  <c r="M28"/>
  <c r="K28"/>
  <c r="I28"/>
  <c r="G28"/>
  <c r="F28"/>
  <c r="E28"/>
  <c r="C28"/>
  <c r="B28"/>
  <c r="S27"/>
  <c r="Q27"/>
  <c r="O27"/>
  <c r="M27"/>
  <c r="K27"/>
  <c r="I27"/>
  <c r="G27"/>
  <c r="F27"/>
  <c r="E27"/>
  <c r="D27" s="1"/>
  <c r="C27"/>
  <c r="B27"/>
  <c r="S26"/>
  <c r="T26" s="1"/>
  <c r="Q26"/>
  <c r="O26"/>
  <c r="P26" s="1"/>
  <c r="M26"/>
  <c r="K26"/>
  <c r="L26" s="1"/>
  <c r="I26"/>
  <c r="G26"/>
  <c r="H26" s="1"/>
  <c r="F26"/>
  <c r="E26"/>
  <c r="D26" s="1"/>
  <c r="C26"/>
  <c r="B26"/>
  <c r="S25"/>
  <c r="Q25"/>
  <c r="O25"/>
  <c r="M25"/>
  <c r="K25"/>
  <c r="I25"/>
  <c r="G25"/>
  <c r="F25"/>
  <c r="T25" s="1"/>
  <c r="E25"/>
  <c r="D25"/>
  <c r="C25"/>
  <c r="B25"/>
  <c r="S24"/>
  <c r="Q24"/>
  <c r="O24"/>
  <c r="M24"/>
  <c r="K24"/>
  <c r="I24"/>
  <c r="G24"/>
  <c r="F24"/>
  <c r="E24"/>
  <c r="C24"/>
  <c r="B24"/>
  <c r="S23"/>
  <c r="Q23"/>
  <c r="O23"/>
  <c r="M23"/>
  <c r="K23"/>
  <c r="I23"/>
  <c r="G23"/>
  <c r="F23"/>
  <c r="E23"/>
  <c r="D23" s="1"/>
  <c r="C23"/>
  <c r="B23"/>
  <c r="S22"/>
  <c r="T22" s="1"/>
  <c r="Q22"/>
  <c r="O22"/>
  <c r="P22" s="1"/>
  <c r="M22"/>
  <c r="K22"/>
  <c r="L22" s="1"/>
  <c r="I22"/>
  <c r="G22"/>
  <c r="H22" s="1"/>
  <c r="F22"/>
  <c r="E22"/>
  <c r="D22" s="1"/>
  <c r="C22"/>
  <c r="B22"/>
  <c r="S21"/>
  <c r="Q21"/>
  <c r="O21"/>
  <c r="M21"/>
  <c r="K21"/>
  <c r="I21"/>
  <c r="G21"/>
  <c r="F21"/>
  <c r="T21" s="1"/>
  <c r="E21"/>
  <c r="D21"/>
  <c r="C21"/>
  <c r="B21"/>
  <c r="S20"/>
  <c r="Q20"/>
  <c r="O20"/>
  <c r="M20"/>
  <c r="K20"/>
  <c r="I20"/>
  <c r="G20"/>
  <c r="F20"/>
  <c r="E20"/>
  <c r="C20"/>
  <c r="B20"/>
  <c r="S19"/>
  <c r="Q19"/>
  <c r="O19"/>
  <c r="M19"/>
  <c r="K19"/>
  <c r="I19"/>
  <c r="G19"/>
  <c r="F19"/>
  <c r="E19"/>
  <c r="D19" s="1"/>
  <c r="C19"/>
  <c r="B19"/>
  <c r="S18"/>
  <c r="T18" s="1"/>
  <c r="Q18"/>
  <c r="O18"/>
  <c r="P18" s="1"/>
  <c r="M18"/>
  <c r="K18"/>
  <c r="L18" s="1"/>
  <c r="I18"/>
  <c r="G18"/>
  <c r="H18" s="1"/>
  <c r="F18"/>
  <c r="E18"/>
  <c r="D18" s="1"/>
  <c r="C18"/>
  <c r="B18"/>
  <c r="S17"/>
  <c r="Q17"/>
  <c r="O17"/>
  <c r="M17"/>
  <c r="K17"/>
  <c r="I17"/>
  <c r="G17"/>
  <c r="F17"/>
  <c r="T17" s="1"/>
  <c r="E17"/>
  <c r="D17"/>
  <c r="C17"/>
  <c r="B17"/>
  <c r="S16"/>
  <c r="Q16"/>
  <c r="O16"/>
  <c r="M16"/>
  <c r="K16"/>
  <c r="I16"/>
  <c r="G16"/>
  <c r="F16"/>
  <c r="E16"/>
  <c r="C16"/>
  <c r="B16"/>
  <c r="S15"/>
  <c r="Q15"/>
  <c r="O15"/>
  <c r="M15"/>
  <c r="K15"/>
  <c r="I15"/>
  <c r="G15"/>
  <c r="F15"/>
  <c r="E15"/>
  <c r="D15" s="1"/>
  <c r="C15"/>
  <c r="B15"/>
  <c r="S14"/>
  <c r="T14" s="1"/>
  <c r="Q14"/>
  <c r="O14"/>
  <c r="P14" s="1"/>
  <c r="M14"/>
  <c r="K14"/>
  <c r="L14" s="1"/>
  <c r="I14"/>
  <c r="G14"/>
  <c r="H14" s="1"/>
  <c r="F14"/>
  <c r="E14"/>
  <c r="D14" s="1"/>
  <c r="C14"/>
  <c r="B14"/>
  <c r="S13"/>
  <c r="Q13"/>
  <c r="O13"/>
  <c r="M13"/>
  <c r="K13"/>
  <c r="I13"/>
  <c r="G13"/>
  <c r="F13"/>
  <c r="T13" s="1"/>
  <c r="E13"/>
  <c r="D13"/>
  <c r="C13"/>
  <c r="B13"/>
  <c r="B10" s="1"/>
  <c r="B9" s="1"/>
  <c r="S12"/>
  <c r="Q12"/>
  <c r="O12"/>
  <c r="M12"/>
  <c r="K12"/>
  <c r="I12"/>
  <c r="G12"/>
  <c r="F12"/>
  <c r="E12"/>
  <c r="C12"/>
  <c r="B12"/>
  <c r="S11"/>
  <c r="Q11"/>
  <c r="O11"/>
  <c r="M11"/>
  <c r="K11"/>
  <c r="I11"/>
  <c r="G11"/>
  <c r="F11"/>
  <c r="E11"/>
  <c r="D11" s="1"/>
  <c r="C11"/>
  <c r="B11"/>
  <c r="F10"/>
  <c r="Q31" i="4"/>
  <c r="P31"/>
  <c r="Q27"/>
  <c r="P27"/>
  <c r="Q23"/>
  <c r="P23"/>
  <c r="Q19"/>
  <c r="P19"/>
  <c r="Q15"/>
  <c r="P15"/>
  <c r="Q11"/>
  <c r="P11"/>
  <c r="L149" i="1"/>
  <c r="K149"/>
  <c r="J149"/>
  <c r="I149"/>
  <c r="H149"/>
  <c r="G149" s="1"/>
  <c r="F149"/>
  <c r="E149"/>
  <c r="D149" s="1"/>
  <c r="C149"/>
  <c r="B149"/>
  <c r="L148"/>
  <c r="K148"/>
  <c r="I148"/>
  <c r="H148"/>
  <c r="G148" s="1"/>
  <c r="F148"/>
  <c r="E148"/>
  <c r="C148"/>
  <c r="B148"/>
  <c r="L147"/>
  <c r="K147"/>
  <c r="I147"/>
  <c r="H147"/>
  <c r="F147"/>
  <c r="E147"/>
  <c r="D147"/>
  <c r="C147"/>
  <c r="B147"/>
  <c r="L146"/>
  <c r="K146"/>
  <c r="J146" s="1"/>
  <c r="I146"/>
  <c r="H146"/>
  <c r="G146" s="1"/>
  <c r="F146"/>
  <c r="E146"/>
  <c r="C146"/>
  <c r="B146"/>
  <c r="L145"/>
  <c r="K145"/>
  <c r="J145" s="1"/>
  <c r="I145"/>
  <c r="H145"/>
  <c r="F145"/>
  <c r="E145"/>
  <c r="C145"/>
  <c r="B145"/>
  <c r="L144"/>
  <c r="K144"/>
  <c r="I144"/>
  <c r="H144"/>
  <c r="G144"/>
  <c r="F144"/>
  <c r="E144"/>
  <c r="D144" s="1"/>
  <c r="C144"/>
  <c r="B144"/>
  <c r="L143"/>
  <c r="K143"/>
  <c r="J143" s="1"/>
  <c r="I143"/>
  <c r="H143"/>
  <c r="F143"/>
  <c r="E143"/>
  <c r="D143" s="1"/>
  <c r="C143"/>
  <c r="B143"/>
  <c r="L142"/>
  <c r="K142"/>
  <c r="I142"/>
  <c r="H142"/>
  <c r="F142"/>
  <c r="E142"/>
  <c r="C142"/>
  <c r="B142"/>
  <c r="L141"/>
  <c r="K141"/>
  <c r="J141"/>
  <c r="I141"/>
  <c r="H141"/>
  <c r="G141" s="1"/>
  <c r="F141"/>
  <c r="E141"/>
  <c r="D141" s="1"/>
  <c r="C141"/>
  <c r="B141"/>
  <c r="L140"/>
  <c r="K140"/>
  <c r="I140"/>
  <c r="H140"/>
  <c r="G140" s="1"/>
  <c r="F140"/>
  <c r="E140"/>
  <c r="C140"/>
  <c r="B140"/>
  <c r="L139"/>
  <c r="K139"/>
  <c r="I139"/>
  <c r="H139"/>
  <c r="F139"/>
  <c r="E139"/>
  <c r="D139"/>
  <c r="C139"/>
  <c r="B139"/>
  <c r="L138"/>
  <c r="K138"/>
  <c r="J138" s="1"/>
  <c r="I138"/>
  <c r="H138"/>
  <c r="G138" s="1"/>
  <c r="F138"/>
  <c r="E138"/>
  <c r="C138"/>
  <c r="B138"/>
  <c r="L137"/>
  <c r="K137"/>
  <c r="J137" s="1"/>
  <c r="I137"/>
  <c r="H137"/>
  <c r="F137"/>
  <c r="E137"/>
  <c r="C137"/>
  <c r="B137"/>
  <c r="L136"/>
  <c r="K136"/>
  <c r="I136"/>
  <c r="H136"/>
  <c r="G136"/>
  <c r="F136"/>
  <c r="E136"/>
  <c r="D136" s="1"/>
  <c r="C136"/>
  <c r="B136"/>
  <c r="L135"/>
  <c r="K135"/>
  <c r="J135" s="1"/>
  <c r="I135"/>
  <c r="H135"/>
  <c r="F135"/>
  <c r="E135"/>
  <c r="D135" s="1"/>
  <c r="C135"/>
  <c r="B135"/>
  <c r="L134"/>
  <c r="K134"/>
  <c r="I134"/>
  <c r="H134"/>
  <c r="F134"/>
  <c r="E134"/>
  <c r="C134"/>
  <c r="B134"/>
  <c r="L133"/>
  <c r="K133"/>
  <c r="J133"/>
  <c r="I133"/>
  <c r="H133"/>
  <c r="G133" s="1"/>
  <c r="F133"/>
  <c r="E133"/>
  <c r="D133" s="1"/>
  <c r="C133"/>
  <c r="B133"/>
  <c r="L132"/>
  <c r="K132"/>
  <c r="I132"/>
  <c r="H132"/>
  <c r="G132" s="1"/>
  <c r="F132"/>
  <c r="E132"/>
  <c r="C132"/>
  <c r="B132"/>
  <c r="L131"/>
  <c r="L129" s="1"/>
  <c r="K131"/>
  <c r="I131"/>
  <c r="H131"/>
  <c r="F131"/>
  <c r="E131"/>
  <c r="D131"/>
  <c r="C131"/>
  <c r="B131"/>
  <c r="L130"/>
  <c r="K130"/>
  <c r="J130" s="1"/>
  <c r="I130"/>
  <c r="H130"/>
  <c r="G130" s="1"/>
  <c r="F130"/>
  <c r="E130"/>
  <c r="C130"/>
  <c r="B130"/>
  <c r="F129"/>
  <c r="L128"/>
  <c r="K128"/>
  <c r="I128"/>
  <c r="H128"/>
  <c r="G128" s="1"/>
  <c r="F128"/>
  <c r="E128"/>
  <c r="C128"/>
  <c r="B128"/>
  <c r="L127"/>
  <c r="K127"/>
  <c r="I127"/>
  <c r="H127"/>
  <c r="F127"/>
  <c r="E127"/>
  <c r="D127"/>
  <c r="C127"/>
  <c r="B127"/>
  <c r="L126"/>
  <c r="K126"/>
  <c r="J126" s="1"/>
  <c r="I126"/>
  <c r="H126"/>
  <c r="G126" s="1"/>
  <c r="F126"/>
  <c r="E126"/>
  <c r="C126"/>
  <c r="B126"/>
  <c r="L125"/>
  <c r="K125"/>
  <c r="J125" s="1"/>
  <c r="I125"/>
  <c r="H125"/>
  <c r="F125"/>
  <c r="E125"/>
  <c r="C125"/>
  <c r="B125"/>
  <c r="L124"/>
  <c r="K124"/>
  <c r="I124"/>
  <c r="H124"/>
  <c r="G124"/>
  <c r="F124"/>
  <c r="E124"/>
  <c r="D124" s="1"/>
  <c r="C124"/>
  <c r="B124"/>
  <c r="L123"/>
  <c r="K123"/>
  <c r="J123" s="1"/>
  <c r="I123"/>
  <c r="H123"/>
  <c r="F123"/>
  <c r="E123"/>
  <c r="D123" s="1"/>
  <c r="C123"/>
  <c r="B123"/>
  <c r="L122"/>
  <c r="K122"/>
  <c r="I122"/>
  <c r="H122"/>
  <c r="F122"/>
  <c r="E122"/>
  <c r="C122"/>
  <c r="B122"/>
  <c r="L121"/>
  <c r="K121"/>
  <c r="J121"/>
  <c r="I121"/>
  <c r="H121"/>
  <c r="G121" s="1"/>
  <c r="F121"/>
  <c r="E121"/>
  <c r="D121" s="1"/>
  <c r="C121"/>
  <c r="B121"/>
  <c r="L120"/>
  <c r="K120"/>
  <c r="I120"/>
  <c r="H120"/>
  <c r="G120" s="1"/>
  <c r="F120"/>
  <c r="E120"/>
  <c r="C120"/>
  <c r="B120"/>
  <c r="L119"/>
  <c r="K119"/>
  <c r="I119"/>
  <c r="H119"/>
  <c r="F119"/>
  <c r="E119"/>
  <c r="D119"/>
  <c r="C119"/>
  <c r="B119"/>
  <c r="L118"/>
  <c r="K118"/>
  <c r="J118" s="1"/>
  <c r="I118"/>
  <c r="H118"/>
  <c r="G118" s="1"/>
  <c r="F118"/>
  <c r="E118"/>
  <c r="C118"/>
  <c r="B118"/>
  <c r="L117"/>
  <c r="K117"/>
  <c r="J117" s="1"/>
  <c r="I117"/>
  <c r="H117"/>
  <c r="F117"/>
  <c r="E117"/>
  <c r="C117"/>
  <c r="B117"/>
  <c r="L116"/>
  <c r="K116"/>
  <c r="I116"/>
  <c r="H116"/>
  <c r="G116"/>
  <c r="F116"/>
  <c r="E116"/>
  <c r="D116" s="1"/>
  <c r="C116"/>
  <c r="B116"/>
  <c r="L115"/>
  <c r="K115"/>
  <c r="I115"/>
  <c r="H115"/>
  <c r="G115" s="1"/>
  <c r="F115"/>
  <c r="E115"/>
  <c r="C115"/>
  <c r="B115"/>
  <c r="L114"/>
  <c r="K114"/>
  <c r="J114" s="1"/>
  <c r="I114"/>
  <c r="H114"/>
  <c r="F114"/>
  <c r="E114"/>
  <c r="C114"/>
  <c r="B114"/>
  <c r="L113"/>
  <c r="L110" s="1"/>
  <c r="L109" s="1"/>
  <c r="K113"/>
  <c r="I113"/>
  <c r="H113"/>
  <c r="G113"/>
  <c r="F113"/>
  <c r="E113"/>
  <c r="D113" s="1"/>
  <c r="C113"/>
  <c r="B113"/>
  <c r="L112"/>
  <c r="K112"/>
  <c r="J112" s="1"/>
  <c r="I112"/>
  <c r="H112"/>
  <c r="F112"/>
  <c r="E112"/>
  <c r="C112"/>
  <c r="B112"/>
  <c r="L111"/>
  <c r="K111"/>
  <c r="J111" s="1"/>
  <c r="I111"/>
  <c r="H111"/>
  <c r="G111" s="1"/>
  <c r="F111"/>
  <c r="E111"/>
  <c r="C111"/>
  <c r="B111"/>
  <c r="F110"/>
  <c r="F109" s="1"/>
  <c r="L100"/>
  <c r="K100"/>
  <c r="I100"/>
  <c r="H100"/>
  <c r="G100" s="1"/>
  <c r="F100"/>
  <c r="E100"/>
  <c r="D100" s="1"/>
  <c r="C100"/>
  <c r="B100"/>
  <c r="L99"/>
  <c r="K99"/>
  <c r="I99"/>
  <c r="H99"/>
  <c r="G99" s="1"/>
  <c r="F99"/>
  <c r="E99"/>
  <c r="C99"/>
  <c r="B99"/>
  <c r="L98"/>
  <c r="K98"/>
  <c r="I98"/>
  <c r="H98"/>
  <c r="F98"/>
  <c r="E98"/>
  <c r="D98"/>
  <c r="C98"/>
  <c r="B98"/>
  <c r="L97"/>
  <c r="K97"/>
  <c r="J97" s="1"/>
  <c r="I97"/>
  <c r="H97"/>
  <c r="G97" s="1"/>
  <c r="F97"/>
  <c r="E97"/>
  <c r="C97"/>
  <c r="B97"/>
  <c r="L96"/>
  <c r="K96"/>
  <c r="J96" s="1"/>
  <c r="I96"/>
  <c r="H96"/>
  <c r="F96"/>
  <c r="E96"/>
  <c r="C96"/>
  <c r="B96"/>
  <c r="L95"/>
  <c r="K95"/>
  <c r="I95"/>
  <c r="H95"/>
  <c r="G95"/>
  <c r="F95"/>
  <c r="E95"/>
  <c r="D95" s="1"/>
  <c r="C95"/>
  <c r="B95"/>
  <c r="L94"/>
  <c r="K94"/>
  <c r="J94" s="1"/>
  <c r="I94"/>
  <c r="H94"/>
  <c r="F94"/>
  <c r="E94"/>
  <c r="D94" s="1"/>
  <c r="C94"/>
  <c r="B94"/>
  <c r="L93"/>
  <c r="K93"/>
  <c r="I93"/>
  <c r="H93"/>
  <c r="F93"/>
  <c r="E93"/>
  <c r="C93"/>
  <c r="B93"/>
  <c r="L92"/>
  <c r="K92"/>
  <c r="J92"/>
  <c r="I92"/>
  <c r="H92"/>
  <c r="G92" s="1"/>
  <c r="F92"/>
  <c r="E92"/>
  <c r="D92" s="1"/>
  <c r="C92"/>
  <c r="B92"/>
  <c r="L91"/>
  <c r="K91"/>
  <c r="I91"/>
  <c r="H91"/>
  <c r="G91" s="1"/>
  <c r="F91"/>
  <c r="E91"/>
  <c r="C91"/>
  <c r="B91"/>
  <c r="L90"/>
  <c r="K90"/>
  <c r="I90"/>
  <c r="H90"/>
  <c r="F90"/>
  <c r="E90"/>
  <c r="D90"/>
  <c r="C90"/>
  <c r="B90"/>
  <c r="L89"/>
  <c r="K89"/>
  <c r="J89" s="1"/>
  <c r="I89"/>
  <c r="H89"/>
  <c r="G89" s="1"/>
  <c r="F89"/>
  <c r="E89"/>
  <c r="C89"/>
  <c r="B89"/>
  <c r="L88"/>
  <c r="K88"/>
  <c r="J88" s="1"/>
  <c r="I88"/>
  <c r="H88"/>
  <c r="F88"/>
  <c r="E88"/>
  <c r="C88"/>
  <c r="B88"/>
  <c r="L87"/>
  <c r="K87"/>
  <c r="I87"/>
  <c r="H87"/>
  <c r="G87"/>
  <c r="F87"/>
  <c r="E87"/>
  <c r="D87" s="1"/>
  <c r="C87"/>
  <c r="B87"/>
  <c r="L86"/>
  <c r="K86"/>
  <c r="J86" s="1"/>
  <c r="I86"/>
  <c r="H86"/>
  <c r="F86"/>
  <c r="E86"/>
  <c r="D86" s="1"/>
  <c r="C86"/>
  <c r="B86"/>
  <c r="L85"/>
  <c r="K85"/>
  <c r="I85"/>
  <c r="H85"/>
  <c r="F85"/>
  <c r="E85"/>
  <c r="C85"/>
  <c r="B85"/>
  <c r="L84"/>
  <c r="K84"/>
  <c r="J84"/>
  <c r="I84"/>
  <c r="H84"/>
  <c r="G84" s="1"/>
  <c r="F84"/>
  <c r="E84"/>
  <c r="D84" s="1"/>
  <c r="C84"/>
  <c r="B84"/>
  <c r="L83"/>
  <c r="K83"/>
  <c r="I83"/>
  <c r="H83"/>
  <c r="G83" s="1"/>
  <c r="F83"/>
  <c r="E83"/>
  <c r="C83"/>
  <c r="B83"/>
  <c r="L82"/>
  <c r="L80" s="1"/>
  <c r="K82"/>
  <c r="I82"/>
  <c r="H82"/>
  <c r="F82"/>
  <c r="E82"/>
  <c r="D82"/>
  <c r="C82"/>
  <c r="B82"/>
  <c r="L81"/>
  <c r="K81"/>
  <c r="J81" s="1"/>
  <c r="I81"/>
  <c r="H81"/>
  <c r="G81" s="1"/>
  <c r="F81"/>
  <c r="E81"/>
  <c r="C81"/>
  <c r="B81"/>
  <c r="F80"/>
  <c r="L79"/>
  <c r="K79"/>
  <c r="I79"/>
  <c r="H79"/>
  <c r="G79" s="1"/>
  <c r="F79"/>
  <c r="E79"/>
  <c r="C79"/>
  <c r="B79"/>
  <c r="L78"/>
  <c r="K78"/>
  <c r="I78"/>
  <c r="H78"/>
  <c r="F78"/>
  <c r="E78"/>
  <c r="D78"/>
  <c r="C78"/>
  <c r="B78"/>
  <c r="L77"/>
  <c r="K77"/>
  <c r="J77" s="1"/>
  <c r="I77"/>
  <c r="H77"/>
  <c r="G77" s="1"/>
  <c r="F77"/>
  <c r="E77"/>
  <c r="C77"/>
  <c r="B77"/>
  <c r="L76"/>
  <c r="K76"/>
  <c r="J76" s="1"/>
  <c r="I76"/>
  <c r="H76"/>
  <c r="F76"/>
  <c r="E76"/>
  <c r="C76"/>
  <c r="B76"/>
  <c r="L75"/>
  <c r="K75"/>
  <c r="I75"/>
  <c r="H75"/>
  <c r="G75"/>
  <c r="F75"/>
  <c r="E75"/>
  <c r="D75" s="1"/>
  <c r="C75"/>
  <c r="B75"/>
  <c r="L74"/>
  <c r="K74"/>
  <c r="J74" s="1"/>
  <c r="I74"/>
  <c r="H74"/>
  <c r="F74"/>
  <c r="E74"/>
  <c r="C74"/>
  <c r="B74"/>
  <c r="L73"/>
  <c r="K73"/>
  <c r="J73" s="1"/>
  <c r="I73"/>
  <c r="H73"/>
  <c r="G73" s="1"/>
  <c r="F73"/>
  <c r="E73"/>
  <c r="C73"/>
  <c r="B73"/>
  <c r="L72"/>
  <c r="K72"/>
  <c r="J72" s="1"/>
  <c r="I72"/>
  <c r="H72"/>
  <c r="F72"/>
  <c r="E72"/>
  <c r="C72"/>
  <c r="B72"/>
  <c r="L71"/>
  <c r="K71"/>
  <c r="I71"/>
  <c r="H71"/>
  <c r="G71"/>
  <c r="F71"/>
  <c r="E71"/>
  <c r="D71" s="1"/>
  <c r="C71"/>
  <c r="B71"/>
  <c r="L70"/>
  <c r="K70"/>
  <c r="J70" s="1"/>
  <c r="I70"/>
  <c r="H70"/>
  <c r="F70"/>
  <c r="E70"/>
  <c r="D70" s="1"/>
  <c r="C70"/>
  <c r="B70"/>
  <c r="L69"/>
  <c r="K69"/>
  <c r="I69"/>
  <c r="H69"/>
  <c r="F69"/>
  <c r="E69"/>
  <c r="C69"/>
  <c r="B69"/>
  <c r="L68"/>
  <c r="K68"/>
  <c r="J68"/>
  <c r="I68"/>
  <c r="H68"/>
  <c r="G68" s="1"/>
  <c r="F68"/>
  <c r="E68"/>
  <c r="D68" s="1"/>
  <c r="C68"/>
  <c r="B68"/>
  <c r="L67"/>
  <c r="K67"/>
  <c r="I67"/>
  <c r="H67"/>
  <c r="G67" s="1"/>
  <c r="F67"/>
  <c r="E67"/>
  <c r="C67"/>
  <c r="B67"/>
  <c r="L66"/>
  <c r="K66"/>
  <c r="I66"/>
  <c r="H66"/>
  <c r="F66"/>
  <c r="D66" s="1"/>
  <c r="E66"/>
  <c r="C66"/>
  <c r="B66"/>
  <c r="L65"/>
  <c r="K65"/>
  <c r="I65"/>
  <c r="H65"/>
  <c r="F65"/>
  <c r="E65"/>
  <c r="C65"/>
  <c r="B65"/>
  <c r="L64"/>
  <c r="K64"/>
  <c r="J64"/>
  <c r="I64"/>
  <c r="H64"/>
  <c r="G64" s="1"/>
  <c r="F64"/>
  <c r="E64"/>
  <c r="D64" s="1"/>
  <c r="C64"/>
  <c r="B64"/>
  <c r="L63"/>
  <c r="K63"/>
  <c r="I63"/>
  <c r="H63"/>
  <c r="G63" s="1"/>
  <c r="F63"/>
  <c r="E63"/>
  <c r="C63"/>
  <c r="B63"/>
  <c r="L62"/>
  <c r="K62"/>
  <c r="I62"/>
  <c r="I61" s="1"/>
  <c r="H62"/>
  <c r="F62"/>
  <c r="F61" s="1"/>
  <c r="F60" s="1"/>
  <c r="E62"/>
  <c r="D62"/>
  <c r="C62"/>
  <c r="B62"/>
  <c r="B61" s="1"/>
  <c r="C61"/>
  <c r="L49"/>
  <c r="K49"/>
  <c r="J49" s="1"/>
  <c r="I49"/>
  <c r="H49"/>
  <c r="G49" s="1"/>
  <c r="F49"/>
  <c r="E49"/>
  <c r="C49"/>
  <c r="B49"/>
  <c r="L48"/>
  <c r="K48"/>
  <c r="J48" s="1"/>
  <c r="I48"/>
  <c r="H48"/>
  <c r="F48"/>
  <c r="E48"/>
  <c r="C48"/>
  <c r="B48"/>
  <c r="L47"/>
  <c r="K47"/>
  <c r="I47"/>
  <c r="G47" s="1"/>
  <c r="H47"/>
  <c r="F47"/>
  <c r="E47"/>
  <c r="C47"/>
  <c r="B47"/>
  <c r="L46"/>
  <c r="K46"/>
  <c r="I46"/>
  <c r="H46"/>
  <c r="F46"/>
  <c r="E46"/>
  <c r="D46"/>
  <c r="C46"/>
  <c r="B46"/>
  <c r="L45"/>
  <c r="K45"/>
  <c r="J45" s="1"/>
  <c r="I45"/>
  <c r="H45"/>
  <c r="G45" s="1"/>
  <c r="F45"/>
  <c r="E45"/>
  <c r="C45"/>
  <c r="B45"/>
  <c r="L44"/>
  <c r="K44"/>
  <c r="J44" s="1"/>
  <c r="I44"/>
  <c r="H44"/>
  <c r="F44"/>
  <c r="E44"/>
  <c r="C44"/>
  <c r="B44"/>
  <c r="L43"/>
  <c r="K43"/>
  <c r="I43"/>
  <c r="H43"/>
  <c r="G43"/>
  <c r="F43"/>
  <c r="E43"/>
  <c r="D43" s="1"/>
  <c r="C43"/>
  <c r="B43"/>
  <c r="L42"/>
  <c r="K42"/>
  <c r="J42" s="1"/>
  <c r="I42"/>
  <c r="H42"/>
  <c r="F42"/>
  <c r="E42"/>
  <c r="C42"/>
  <c r="B42"/>
  <c r="L41"/>
  <c r="K41"/>
  <c r="J41" s="1"/>
  <c r="I41"/>
  <c r="H41"/>
  <c r="G41" s="1"/>
  <c r="F41"/>
  <c r="E41"/>
  <c r="C41"/>
  <c r="B41"/>
  <c r="L40"/>
  <c r="K40"/>
  <c r="J40" s="1"/>
  <c r="I40"/>
  <c r="H40"/>
  <c r="F40"/>
  <c r="E40"/>
  <c r="C40"/>
  <c r="B40"/>
  <c r="L39"/>
  <c r="K39"/>
  <c r="I39"/>
  <c r="H39"/>
  <c r="G39"/>
  <c r="F39"/>
  <c r="E39"/>
  <c r="D39" s="1"/>
  <c r="C39"/>
  <c r="B39"/>
  <c r="L38"/>
  <c r="K38"/>
  <c r="J38" s="1"/>
  <c r="I38"/>
  <c r="H38"/>
  <c r="F38"/>
  <c r="E38"/>
  <c r="C38"/>
  <c r="B38"/>
  <c r="L37"/>
  <c r="K37"/>
  <c r="J37" s="1"/>
  <c r="I37"/>
  <c r="H37"/>
  <c r="G37" s="1"/>
  <c r="F37"/>
  <c r="E37"/>
  <c r="C37"/>
  <c r="B37"/>
  <c r="L36"/>
  <c r="K36"/>
  <c r="J36" s="1"/>
  <c r="I36"/>
  <c r="H36"/>
  <c r="F36"/>
  <c r="E36"/>
  <c r="C36"/>
  <c r="B36"/>
  <c r="L35"/>
  <c r="K35"/>
  <c r="I35"/>
  <c r="H35"/>
  <c r="G35"/>
  <c r="F35"/>
  <c r="E35"/>
  <c r="D35" s="1"/>
  <c r="C35"/>
  <c r="B35"/>
  <c r="L34"/>
  <c r="K34"/>
  <c r="J34" s="1"/>
  <c r="I34"/>
  <c r="H34"/>
  <c r="F34"/>
  <c r="E34"/>
  <c r="D34" s="1"/>
  <c r="C34"/>
  <c r="B34"/>
  <c r="L33"/>
  <c r="K33"/>
  <c r="I33"/>
  <c r="H33"/>
  <c r="F33"/>
  <c r="E33"/>
  <c r="C33"/>
  <c r="B33"/>
  <c r="L32"/>
  <c r="K32"/>
  <c r="J32"/>
  <c r="I32"/>
  <c r="H32"/>
  <c r="G32" s="1"/>
  <c r="F32"/>
  <c r="E32"/>
  <c r="D32" s="1"/>
  <c r="C32"/>
  <c r="B32"/>
  <c r="L31"/>
  <c r="K31"/>
  <c r="I31"/>
  <c r="H31"/>
  <c r="G31" s="1"/>
  <c r="F31"/>
  <c r="E31"/>
  <c r="C31"/>
  <c r="B31"/>
  <c r="L30"/>
  <c r="K30"/>
  <c r="I30"/>
  <c r="I29" s="1"/>
  <c r="H30"/>
  <c r="F30"/>
  <c r="F29" s="1"/>
  <c r="E30"/>
  <c r="D30"/>
  <c r="C30"/>
  <c r="B30"/>
  <c r="B29" s="1"/>
  <c r="C29"/>
  <c r="L28"/>
  <c r="K28"/>
  <c r="J28" s="1"/>
  <c r="I28"/>
  <c r="H28"/>
  <c r="F28"/>
  <c r="E28"/>
  <c r="D28" s="1"/>
  <c r="C28"/>
  <c r="B28"/>
  <c r="L27"/>
  <c r="K27"/>
  <c r="I27"/>
  <c r="H27"/>
  <c r="F27"/>
  <c r="E27"/>
  <c r="C27"/>
  <c r="B27"/>
  <c r="L26"/>
  <c r="K26"/>
  <c r="J26"/>
  <c r="I26"/>
  <c r="H26"/>
  <c r="G26" s="1"/>
  <c r="F26"/>
  <c r="E26"/>
  <c r="D26" s="1"/>
  <c r="C26"/>
  <c r="B26"/>
  <c r="L25"/>
  <c r="K25"/>
  <c r="I25"/>
  <c r="H25"/>
  <c r="G25" s="1"/>
  <c r="F25"/>
  <c r="E25"/>
  <c r="C25"/>
  <c r="B25"/>
  <c r="L24"/>
  <c r="K24"/>
  <c r="I24"/>
  <c r="H24"/>
  <c r="F24"/>
  <c r="E24"/>
  <c r="D24"/>
  <c r="C24"/>
  <c r="B24"/>
  <c r="L23"/>
  <c r="K23"/>
  <c r="J23" s="1"/>
  <c r="I23"/>
  <c r="H23"/>
  <c r="G23" s="1"/>
  <c r="F23"/>
  <c r="E23"/>
  <c r="C23"/>
  <c r="B23"/>
  <c r="L22"/>
  <c r="K22"/>
  <c r="J22" s="1"/>
  <c r="I22"/>
  <c r="H22"/>
  <c r="F22"/>
  <c r="E22"/>
  <c r="C22"/>
  <c r="B22"/>
  <c r="L21"/>
  <c r="K21"/>
  <c r="I21"/>
  <c r="H21"/>
  <c r="G21"/>
  <c r="F21"/>
  <c r="E21"/>
  <c r="D21" s="1"/>
  <c r="C21"/>
  <c r="B21"/>
  <c r="L20"/>
  <c r="K20"/>
  <c r="J20" s="1"/>
  <c r="I20"/>
  <c r="H20"/>
  <c r="F20"/>
  <c r="E20"/>
  <c r="D20" s="1"/>
  <c r="C20"/>
  <c r="B20"/>
  <c r="L19"/>
  <c r="K19"/>
  <c r="I19"/>
  <c r="H19"/>
  <c r="F19"/>
  <c r="E19"/>
  <c r="C19"/>
  <c r="B19"/>
  <c r="L18"/>
  <c r="K18"/>
  <c r="J18"/>
  <c r="I18"/>
  <c r="H18"/>
  <c r="G18" s="1"/>
  <c r="F18"/>
  <c r="E18"/>
  <c r="D18" s="1"/>
  <c r="C18"/>
  <c r="B18"/>
  <c r="L17"/>
  <c r="K17"/>
  <c r="I17"/>
  <c r="H17"/>
  <c r="G17" s="1"/>
  <c r="F17"/>
  <c r="E17"/>
  <c r="C17"/>
  <c r="B17"/>
  <c r="L16"/>
  <c r="L10" s="1"/>
  <c r="K16"/>
  <c r="I16"/>
  <c r="H16"/>
  <c r="F16"/>
  <c r="E16"/>
  <c r="D16"/>
  <c r="C16"/>
  <c r="B16"/>
  <c r="L15"/>
  <c r="K15"/>
  <c r="J15" s="1"/>
  <c r="I15"/>
  <c r="H15"/>
  <c r="G15" s="1"/>
  <c r="F15"/>
  <c r="E15"/>
  <c r="C15"/>
  <c r="B15"/>
  <c r="L14"/>
  <c r="K14"/>
  <c r="J14" s="1"/>
  <c r="I14"/>
  <c r="H14"/>
  <c r="F14"/>
  <c r="E14"/>
  <c r="C14"/>
  <c r="B14"/>
  <c r="J13"/>
  <c r="I13"/>
  <c r="H13"/>
  <c r="G13" s="1"/>
  <c r="F13"/>
  <c r="E13"/>
  <c r="C13"/>
  <c r="B13"/>
  <c r="J12"/>
  <c r="I12"/>
  <c r="H12"/>
  <c r="F12"/>
  <c r="E12"/>
  <c r="C12"/>
  <c r="B12"/>
  <c r="J11"/>
  <c r="I11"/>
  <c r="H11"/>
  <c r="G11" s="1"/>
  <c r="F11"/>
  <c r="E11"/>
  <c r="C11"/>
  <c r="B11"/>
  <c r="F10"/>
  <c r="F9" s="1"/>
  <c r="B1214" i="5"/>
  <c r="B1213"/>
  <c r="B1212"/>
  <c r="B1211"/>
  <c r="B1210"/>
  <c r="B1209"/>
  <c r="B1208"/>
  <c r="B1207"/>
  <c r="B1206"/>
  <c r="B1205" s="1"/>
  <c r="B1168" s="1"/>
  <c r="Y1205"/>
  <c r="W1205"/>
  <c r="U1205"/>
  <c r="S1205"/>
  <c r="Q1205"/>
  <c r="O1205"/>
  <c r="M1205"/>
  <c r="K1205"/>
  <c r="I1205"/>
  <c r="G1205"/>
  <c r="E1205"/>
  <c r="C1205"/>
  <c r="B1204"/>
  <c r="B1203"/>
  <c r="B1202"/>
  <c r="B1201"/>
  <c r="B1200"/>
  <c r="B1198"/>
  <c r="B1197"/>
  <c r="B1196"/>
  <c r="B1195"/>
  <c r="B1194"/>
  <c r="B1193"/>
  <c r="B1192"/>
  <c r="W1190"/>
  <c r="U1190"/>
  <c r="S1190"/>
  <c r="Q1190"/>
  <c r="I1190"/>
  <c r="C1190"/>
  <c r="B1190"/>
  <c r="B1189"/>
  <c r="B1188"/>
  <c r="B1187"/>
  <c r="B1186"/>
  <c r="B1185"/>
  <c r="Y1183"/>
  <c r="W1183"/>
  <c r="U1183"/>
  <c r="S1183"/>
  <c r="Q1183"/>
  <c r="M1183"/>
  <c r="I1183"/>
  <c r="G1183"/>
  <c r="E1183"/>
  <c r="C1183"/>
  <c r="B1183"/>
  <c r="B1180"/>
  <c r="B1179"/>
  <c r="B1178"/>
  <c r="B1177"/>
  <c r="B1176"/>
  <c r="B1175"/>
  <c r="B1174"/>
  <c r="B1173"/>
  <c r="B1172"/>
  <c r="B1171"/>
  <c r="B1170"/>
  <c r="Y1169"/>
  <c r="W1169"/>
  <c r="U1169"/>
  <c r="S1169"/>
  <c r="Q1169"/>
  <c r="O1169"/>
  <c r="K1169"/>
  <c r="G1169"/>
  <c r="E1169"/>
  <c r="C1169"/>
  <c r="B1169"/>
  <c r="Y1168"/>
  <c r="W1168"/>
  <c r="U1168"/>
  <c r="S1168"/>
  <c r="Q1168"/>
  <c r="O1168"/>
  <c r="M1168"/>
  <c r="K1168"/>
  <c r="I1168"/>
  <c r="G1168"/>
  <c r="E1168"/>
  <c r="C1168"/>
  <c r="B1145"/>
  <c r="B1144"/>
  <c r="B1143"/>
  <c r="B1142"/>
  <c r="Y1141"/>
  <c r="W1141"/>
  <c r="U1141"/>
  <c r="S1141"/>
  <c r="Q1141"/>
  <c r="O1141"/>
  <c r="M1141"/>
  <c r="K1141"/>
  <c r="I1141"/>
  <c r="G1141"/>
  <c r="E1141"/>
  <c r="C1141"/>
  <c r="B1141"/>
  <c r="B1140"/>
  <c r="B1139"/>
  <c r="B1138"/>
  <c r="B1137"/>
  <c r="B1136" s="1"/>
  <c r="Y1136"/>
  <c r="W1136"/>
  <c r="U1136"/>
  <c r="S1136"/>
  <c r="Q1136"/>
  <c r="O1136"/>
  <c r="M1136"/>
  <c r="K1136"/>
  <c r="I1136"/>
  <c r="G1136"/>
  <c r="E1136"/>
  <c r="C1136"/>
  <c r="B1135"/>
  <c r="B1134"/>
  <c r="B1133"/>
  <c r="B1132"/>
  <c r="B1131"/>
  <c r="B1130"/>
  <c r="B1129"/>
  <c r="B1128"/>
  <c r="B1127"/>
  <c r="B1126"/>
  <c r="B1125"/>
  <c r="B1124"/>
  <c r="B1123"/>
  <c r="B1122"/>
  <c r="Y1121"/>
  <c r="W1121"/>
  <c r="U1121"/>
  <c r="S1121"/>
  <c r="Q1121"/>
  <c r="O1121"/>
  <c r="M1121"/>
  <c r="K1121"/>
  <c r="I1121"/>
  <c r="G1121"/>
  <c r="E1121"/>
  <c r="C1121"/>
  <c r="B1121"/>
  <c r="B1120"/>
  <c r="B1119"/>
  <c r="B1118"/>
  <c r="B1117"/>
  <c r="B1116"/>
  <c r="B1115"/>
  <c r="B1114"/>
  <c r="B1113"/>
  <c r="B1112"/>
  <c r="B1111"/>
  <c r="B1110"/>
  <c r="B1109"/>
  <c r="B1108" s="1"/>
  <c r="Y1108"/>
  <c r="W1108"/>
  <c r="U1108"/>
  <c r="S1108"/>
  <c r="Q1108"/>
  <c r="O1108"/>
  <c r="M1108"/>
  <c r="K1108"/>
  <c r="I1108"/>
  <c r="G1108"/>
  <c r="E1108"/>
  <c r="C1108"/>
  <c r="B1107"/>
  <c r="B1106"/>
  <c r="B1105"/>
  <c r="B1104"/>
  <c r="B1103"/>
  <c r="B1102"/>
  <c r="B1101"/>
  <c r="B1100"/>
  <c r="B1099"/>
  <c r="B1098"/>
  <c r="B1097"/>
  <c r="B1096"/>
  <c r="B1095"/>
  <c r="B1094"/>
  <c r="Y1093"/>
  <c r="Y1092" s="1"/>
  <c r="W1093"/>
  <c r="U1093"/>
  <c r="U1092" s="1"/>
  <c r="S1093"/>
  <c r="Q1093"/>
  <c r="Q1092" s="1"/>
  <c r="O1093"/>
  <c r="M1093"/>
  <c r="M1092" s="1"/>
  <c r="K1093"/>
  <c r="I1093"/>
  <c r="I1092" s="1"/>
  <c r="G1093"/>
  <c r="E1093"/>
  <c r="E1092" s="1"/>
  <c r="C1093"/>
  <c r="B1093"/>
  <c r="B1092" s="1"/>
  <c r="W1092"/>
  <c r="S1092"/>
  <c r="O1092"/>
  <c r="K1092"/>
  <c r="G1092"/>
  <c r="C1092"/>
  <c r="B1072"/>
  <c r="B1071"/>
  <c r="B1069"/>
  <c r="B1068"/>
  <c r="B1067"/>
  <c r="B1066"/>
  <c r="B1065"/>
  <c r="B1064"/>
  <c r="Y1063"/>
  <c r="W1063"/>
  <c r="U1063"/>
  <c r="S1063"/>
  <c r="Q1063"/>
  <c r="O1063"/>
  <c r="M1063"/>
  <c r="K1063"/>
  <c r="I1063"/>
  <c r="G1063"/>
  <c r="E1063"/>
  <c r="C1063"/>
  <c r="B1063"/>
  <c r="B1062"/>
  <c r="B1061"/>
  <c r="B1060"/>
  <c r="B1059"/>
  <c r="B1058"/>
  <c r="B1057"/>
  <c r="B1056"/>
  <c r="B1055"/>
  <c r="B1054"/>
  <c r="B1053"/>
  <c r="B1052"/>
  <c r="B1051"/>
  <c r="B1050"/>
  <c r="B1049"/>
  <c r="Z1048"/>
  <c r="Y1048"/>
  <c r="X1048"/>
  <c r="W1048"/>
  <c r="V1048"/>
  <c r="U1048"/>
  <c r="T1048"/>
  <c r="S1048"/>
  <c r="R1048"/>
  <c r="Q1048"/>
  <c r="P1048"/>
  <c r="O1048"/>
  <c r="N1048"/>
  <c r="M1048"/>
  <c r="L1048"/>
  <c r="K1048"/>
  <c r="J1048"/>
  <c r="I1048"/>
  <c r="H1048"/>
  <c r="G1048"/>
  <c r="F1048"/>
  <c r="E1048"/>
  <c r="C1048"/>
  <c r="B1048"/>
  <c r="B1047"/>
  <c r="B1046"/>
  <c r="B1045"/>
  <c r="B1044"/>
  <c r="B1043"/>
  <c r="B1042"/>
  <c r="Z1041"/>
  <c r="Y1041"/>
  <c r="X1041"/>
  <c r="W1041"/>
  <c r="V1041"/>
  <c r="U1041"/>
  <c r="T1041"/>
  <c r="S1041"/>
  <c r="R1041"/>
  <c r="Q1041"/>
  <c r="P1041"/>
  <c r="O1041"/>
  <c r="N1041"/>
  <c r="M1041"/>
  <c r="L1041"/>
  <c r="K1041"/>
  <c r="J1041"/>
  <c r="I1041"/>
  <c r="H1041"/>
  <c r="G1041"/>
  <c r="F1041"/>
  <c r="E1041"/>
  <c r="D1041"/>
  <c r="C1041"/>
  <c r="B1041" s="1"/>
  <c r="B1040"/>
  <c r="B1039"/>
  <c r="B1038"/>
  <c r="B1037"/>
  <c r="B1036"/>
  <c r="B1035"/>
  <c r="B1034"/>
  <c r="B1033"/>
  <c r="B1032"/>
  <c r="B1031"/>
  <c r="B1030"/>
  <c r="B1029"/>
  <c r="B1028"/>
  <c r="Y1027"/>
  <c r="W1027"/>
  <c r="W1026" s="1"/>
  <c r="U1027"/>
  <c r="S1027"/>
  <c r="S1026" s="1"/>
  <c r="Q1027"/>
  <c r="O1027"/>
  <c r="O1026" s="1"/>
  <c r="M1027"/>
  <c r="K1027"/>
  <c r="K1026" s="1"/>
  <c r="I1027"/>
  <c r="G1027"/>
  <c r="G1026" s="1"/>
  <c r="E1027"/>
  <c r="C1027"/>
  <c r="B1027" s="1"/>
  <c r="B1026" s="1"/>
  <c r="Y1026"/>
  <c r="U1026"/>
  <c r="Q1026"/>
  <c r="M1026"/>
  <c r="I1026"/>
  <c r="E1026"/>
  <c r="B1005"/>
  <c r="B1004"/>
  <c r="B1003"/>
  <c r="Y1002"/>
  <c r="W1002"/>
  <c r="U1002"/>
  <c r="S1002"/>
  <c r="Q1002"/>
  <c r="O1002"/>
  <c r="M1002"/>
  <c r="K1002"/>
  <c r="I1002"/>
  <c r="G1002"/>
  <c r="E1002"/>
  <c r="C1002"/>
  <c r="B1002"/>
  <c r="B1001"/>
  <c r="B1000"/>
  <c r="B999"/>
  <c r="B998"/>
  <c r="B997"/>
  <c r="B996"/>
  <c r="B995"/>
  <c r="B994"/>
  <c r="B993" s="1"/>
  <c r="Y993"/>
  <c r="W993"/>
  <c r="U993"/>
  <c r="S993"/>
  <c r="Q993"/>
  <c r="O993"/>
  <c r="M993"/>
  <c r="K993"/>
  <c r="I993"/>
  <c r="G993"/>
  <c r="E993"/>
  <c r="C993"/>
  <c r="B992"/>
  <c r="B991"/>
  <c r="B990"/>
  <c r="B989"/>
  <c r="B988"/>
  <c r="B987"/>
  <c r="B986"/>
  <c r="B985"/>
  <c r="B984"/>
  <c r="B983"/>
  <c r="B982"/>
  <c r="B981"/>
  <c r="B980"/>
  <c r="B978" s="1"/>
  <c r="B979"/>
  <c r="Z978"/>
  <c r="Y978"/>
  <c r="X978"/>
  <c r="W978"/>
  <c r="V978"/>
  <c r="U978"/>
  <c r="T978"/>
  <c r="S978"/>
  <c r="R978"/>
  <c r="Q978"/>
  <c r="P978"/>
  <c r="O978"/>
  <c r="N978"/>
  <c r="M978"/>
  <c r="L978"/>
  <c r="K978"/>
  <c r="J978"/>
  <c r="I978"/>
  <c r="H978"/>
  <c r="G978"/>
  <c r="F978"/>
  <c r="E978"/>
  <c r="C978"/>
  <c r="B977"/>
  <c r="B976"/>
  <c r="B975"/>
  <c r="B974"/>
  <c r="B973"/>
  <c r="B972"/>
  <c r="Z971"/>
  <c r="Y971"/>
  <c r="X971"/>
  <c r="W971"/>
  <c r="V971"/>
  <c r="U971"/>
  <c r="T971"/>
  <c r="S971"/>
  <c r="R971"/>
  <c r="Q971"/>
  <c r="P971"/>
  <c r="O971"/>
  <c r="N971"/>
  <c r="M971"/>
  <c r="L971"/>
  <c r="K971"/>
  <c r="J971"/>
  <c r="I971"/>
  <c r="H971"/>
  <c r="G971"/>
  <c r="F971"/>
  <c r="E971"/>
  <c r="D971"/>
  <c r="C971"/>
  <c r="B971"/>
  <c r="B970"/>
  <c r="B969"/>
  <c r="B968"/>
  <c r="B967"/>
  <c r="B966"/>
  <c r="B965"/>
  <c r="B964"/>
  <c r="B963"/>
  <c r="B962"/>
  <c r="B961"/>
  <c r="B960"/>
  <c r="B959"/>
  <c r="B958"/>
  <c r="B957"/>
  <c r="Y956"/>
  <c r="W956"/>
  <c r="W955" s="1"/>
  <c r="U956"/>
  <c r="S956"/>
  <c r="S955" s="1"/>
  <c r="Q956"/>
  <c r="O956"/>
  <c r="O955" s="1"/>
  <c r="M956"/>
  <c r="K956"/>
  <c r="K955" s="1"/>
  <c r="I956"/>
  <c r="G956"/>
  <c r="G955" s="1"/>
  <c r="E956"/>
  <c r="C956"/>
  <c r="B956" s="1"/>
  <c r="B955" s="1"/>
  <c r="Y955"/>
  <c r="U955"/>
  <c r="Q955"/>
  <c r="M955"/>
  <c r="I955"/>
  <c r="E955"/>
  <c r="B934"/>
  <c r="B933"/>
  <c r="B932"/>
  <c r="Z931"/>
  <c r="Y931"/>
  <c r="X931"/>
  <c r="W931"/>
  <c r="V931"/>
  <c r="U931"/>
  <c r="T931"/>
  <c r="S931"/>
  <c r="R931"/>
  <c r="Q931"/>
  <c r="P931"/>
  <c r="O931"/>
  <c r="N931"/>
  <c r="M931"/>
  <c r="L931"/>
  <c r="K931"/>
  <c r="J931"/>
  <c r="I931"/>
  <c r="H931"/>
  <c r="G931"/>
  <c r="F931"/>
  <c r="E931"/>
  <c r="D931"/>
  <c r="C931"/>
  <c r="B931"/>
  <c r="B930"/>
  <c r="B929"/>
  <c r="B928"/>
  <c r="B927"/>
  <c r="B926"/>
  <c r="B925"/>
  <c r="B924"/>
  <c r="B923"/>
  <c r="B922" s="1"/>
  <c r="Y922"/>
  <c r="W922"/>
  <c r="U922"/>
  <c r="S922"/>
  <c r="Q922"/>
  <c r="O922"/>
  <c r="M922"/>
  <c r="K922"/>
  <c r="I922"/>
  <c r="G922"/>
  <c r="E922"/>
  <c r="C922"/>
  <c r="B921"/>
  <c r="B920"/>
  <c r="B919"/>
  <c r="B918"/>
  <c r="B917"/>
  <c r="B916"/>
  <c r="B915"/>
  <c r="B914"/>
  <c r="B913"/>
  <c r="B912"/>
  <c r="B911"/>
  <c r="B910"/>
  <c r="B909"/>
  <c r="B907" s="1"/>
  <c r="B908"/>
  <c r="Z907"/>
  <c r="Y907"/>
  <c r="X907"/>
  <c r="W907"/>
  <c r="V907"/>
  <c r="U907"/>
  <c r="T907"/>
  <c r="S907"/>
  <c r="R907"/>
  <c r="Q907"/>
  <c r="P907"/>
  <c r="O907"/>
  <c r="N907"/>
  <c r="M907"/>
  <c r="L907"/>
  <c r="K907"/>
  <c r="J907"/>
  <c r="I907"/>
  <c r="H907"/>
  <c r="G907"/>
  <c r="F907"/>
  <c r="E907"/>
  <c r="C907"/>
  <c r="B906"/>
  <c r="B905"/>
  <c r="B904"/>
  <c r="B903"/>
  <c r="B902"/>
  <c r="B901"/>
  <c r="Z900"/>
  <c r="Y900"/>
  <c r="X900"/>
  <c r="W900"/>
  <c r="V900"/>
  <c r="U900"/>
  <c r="T900"/>
  <c r="S900"/>
  <c r="R900"/>
  <c r="Q900"/>
  <c r="P900"/>
  <c r="O900"/>
  <c r="N900"/>
  <c r="M900"/>
  <c r="L900"/>
  <c r="K900"/>
  <c r="J900"/>
  <c r="I900"/>
  <c r="H900"/>
  <c r="G900"/>
  <c r="F900"/>
  <c r="E900"/>
  <c r="D900"/>
  <c r="C900"/>
  <c r="B900"/>
  <c r="B899"/>
  <c r="B898"/>
  <c r="B897"/>
  <c r="B896"/>
  <c r="B895"/>
  <c r="B894"/>
  <c r="B893"/>
  <c r="B892"/>
  <c r="B891"/>
  <c r="B890"/>
  <c r="B889"/>
  <c r="B888"/>
  <c r="B887"/>
  <c r="B886"/>
  <c r="Y885"/>
  <c r="W885"/>
  <c r="W884" s="1"/>
  <c r="U885"/>
  <c r="S885"/>
  <c r="S884" s="1"/>
  <c r="Q885"/>
  <c r="O885"/>
  <c r="O884" s="1"/>
  <c r="M885"/>
  <c r="K885"/>
  <c r="K884" s="1"/>
  <c r="I885"/>
  <c r="G885"/>
  <c r="G884" s="1"/>
  <c r="E885"/>
  <c r="C885"/>
  <c r="B885" s="1"/>
  <c r="B884" s="1"/>
  <c r="Y884"/>
  <c r="U884"/>
  <c r="Q884"/>
  <c r="M884"/>
  <c r="I884"/>
  <c r="E884"/>
  <c r="B859"/>
  <c r="B858"/>
  <c r="B857"/>
  <c r="B856"/>
  <c r="B855" s="1"/>
  <c r="Y855"/>
  <c r="W855"/>
  <c r="U855"/>
  <c r="S855"/>
  <c r="Q855"/>
  <c r="O855"/>
  <c r="M855"/>
  <c r="K855"/>
  <c r="I855"/>
  <c r="G855"/>
  <c r="E855"/>
  <c r="C855"/>
  <c r="B854"/>
  <c r="B853"/>
  <c r="B852"/>
  <c r="B851"/>
  <c r="Y850"/>
  <c r="W850"/>
  <c r="U850"/>
  <c r="S850"/>
  <c r="Q850"/>
  <c r="O850"/>
  <c r="M850"/>
  <c r="K850"/>
  <c r="I850"/>
  <c r="G850"/>
  <c r="E850"/>
  <c r="C850"/>
  <c r="B850"/>
  <c r="B849"/>
  <c r="B848"/>
  <c r="B847"/>
  <c r="B846"/>
  <c r="B845"/>
  <c r="B844"/>
  <c r="B843"/>
  <c r="B842"/>
  <c r="B841"/>
  <c r="B840"/>
  <c r="B839"/>
  <c r="B838"/>
  <c r="B837"/>
  <c r="B836"/>
  <c r="B835" s="1"/>
  <c r="Y835"/>
  <c r="W835"/>
  <c r="U835"/>
  <c r="S835"/>
  <c r="Q835"/>
  <c r="O835"/>
  <c r="M835"/>
  <c r="K835"/>
  <c r="I835"/>
  <c r="G835"/>
  <c r="E835"/>
  <c r="C835"/>
  <c r="B834"/>
  <c r="B833"/>
  <c r="B832"/>
  <c r="B831"/>
  <c r="B830"/>
  <c r="B829"/>
  <c r="B828"/>
  <c r="B827"/>
  <c r="B826"/>
  <c r="B825"/>
  <c r="B824"/>
  <c r="B823"/>
  <c r="Y822"/>
  <c r="W822"/>
  <c r="U822"/>
  <c r="S822"/>
  <c r="Q822"/>
  <c r="O822"/>
  <c r="M822"/>
  <c r="K822"/>
  <c r="I822"/>
  <c r="G822"/>
  <c r="E822"/>
  <c r="C822"/>
  <c r="B822"/>
  <c r="B821"/>
  <c r="B820"/>
  <c r="B819"/>
  <c r="B818"/>
  <c r="B817"/>
  <c r="B816"/>
  <c r="B815"/>
  <c r="B814"/>
  <c r="B813"/>
  <c r="B812"/>
  <c r="B811"/>
  <c r="B810"/>
  <c r="B809"/>
  <c r="B808"/>
  <c r="B807" s="1"/>
  <c r="B806" s="1"/>
  <c r="Y807"/>
  <c r="W807"/>
  <c r="W806" s="1"/>
  <c r="U807"/>
  <c r="S807"/>
  <c r="S806" s="1"/>
  <c r="Q807"/>
  <c r="O807"/>
  <c r="O806" s="1"/>
  <c r="M807"/>
  <c r="K807"/>
  <c r="K806" s="1"/>
  <c r="I807"/>
  <c r="G807"/>
  <c r="G806" s="1"/>
  <c r="E807"/>
  <c r="C807"/>
  <c r="C806" s="1"/>
  <c r="Y806"/>
  <c r="U806"/>
  <c r="Q806"/>
  <c r="M806"/>
  <c r="I806"/>
  <c r="E806"/>
  <c r="B785"/>
  <c r="B784"/>
  <c r="B783"/>
  <c r="B782"/>
  <c r="B781" s="1"/>
  <c r="Y781"/>
  <c r="W781"/>
  <c r="U781"/>
  <c r="S781"/>
  <c r="Q781"/>
  <c r="O781"/>
  <c r="M781"/>
  <c r="K781"/>
  <c r="I781"/>
  <c r="G781"/>
  <c r="E781"/>
  <c r="C781"/>
  <c r="B780"/>
  <c r="B779"/>
  <c r="B778"/>
  <c r="B777"/>
  <c r="B776"/>
  <c r="B775"/>
  <c r="B774"/>
  <c r="B773"/>
  <c r="B772"/>
  <c r="B771" s="1"/>
  <c r="Y771"/>
  <c r="W771"/>
  <c r="U771"/>
  <c r="S771"/>
  <c r="Q771"/>
  <c r="O771"/>
  <c r="M771"/>
  <c r="K771"/>
  <c r="I771"/>
  <c r="G771"/>
  <c r="E771"/>
  <c r="C771"/>
  <c r="B770"/>
  <c r="B769"/>
  <c r="B768"/>
  <c r="B767"/>
  <c r="B766"/>
  <c r="B765"/>
  <c r="B764"/>
  <c r="B763"/>
  <c r="B762"/>
  <c r="B761"/>
  <c r="B760"/>
  <c r="B759"/>
  <c r="B758"/>
  <c r="B757"/>
  <c r="Y756"/>
  <c r="W756"/>
  <c r="U756"/>
  <c r="S756"/>
  <c r="Q756"/>
  <c r="O756"/>
  <c r="M756"/>
  <c r="K756"/>
  <c r="I756"/>
  <c r="G756"/>
  <c r="E756"/>
  <c r="C756"/>
  <c r="B756"/>
  <c r="B755"/>
  <c r="B754"/>
  <c r="B753"/>
  <c r="B752"/>
  <c r="B751"/>
  <c r="B750"/>
  <c r="B749"/>
  <c r="B748"/>
  <c r="B747" s="1"/>
  <c r="Y747"/>
  <c r="W747"/>
  <c r="U747"/>
  <c r="S747"/>
  <c r="Q747"/>
  <c r="O747"/>
  <c r="M747"/>
  <c r="K747"/>
  <c r="I747"/>
  <c r="G747"/>
  <c r="E747"/>
  <c r="C747"/>
  <c r="B746"/>
  <c r="B745"/>
  <c r="B744"/>
  <c r="B743"/>
  <c r="B742"/>
  <c r="B741"/>
  <c r="B740"/>
  <c r="B739"/>
  <c r="B738"/>
  <c r="B737"/>
  <c r="B736"/>
  <c r="B735"/>
  <c r="B734"/>
  <c r="B733" s="1"/>
  <c r="Y733"/>
  <c r="W733"/>
  <c r="W732" s="1"/>
  <c r="U733"/>
  <c r="S733"/>
  <c r="S732" s="1"/>
  <c r="Q733"/>
  <c r="O733"/>
  <c r="O732" s="1"/>
  <c r="M733"/>
  <c r="K733"/>
  <c r="K732" s="1"/>
  <c r="I733"/>
  <c r="G733"/>
  <c r="G732" s="1"/>
  <c r="E733"/>
  <c r="C733"/>
  <c r="C732" s="1"/>
  <c r="Y732"/>
  <c r="U732"/>
  <c r="Q732"/>
  <c r="M732"/>
  <c r="I732"/>
  <c r="E732"/>
  <c r="B713"/>
  <c r="AA712"/>
  <c r="B712"/>
  <c r="Y711"/>
  <c r="W711"/>
  <c r="U711"/>
  <c r="S711"/>
  <c r="Q711"/>
  <c r="O711"/>
  <c r="M711"/>
  <c r="K711"/>
  <c r="I711"/>
  <c r="G711"/>
  <c r="E711"/>
  <c r="C711"/>
  <c r="AA711" s="1"/>
  <c r="B711"/>
  <c r="B710"/>
  <c r="B709"/>
  <c r="B708"/>
  <c r="B707"/>
  <c r="B706"/>
  <c r="B705"/>
  <c r="B704"/>
  <c r="B701" s="1"/>
  <c r="B703"/>
  <c r="AA702"/>
  <c r="B702"/>
  <c r="Y701"/>
  <c r="W701"/>
  <c r="U701"/>
  <c r="S701"/>
  <c r="Q701"/>
  <c r="O701"/>
  <c r="M701"/>
  <c r="K701"/>
  <c r="I701"/>
  <c r="G701"/>
  <c r="E701"/>
  <c r="C701"/>
  <c r="AA701" s="1"/>
  <c r="B700"/>
  <c r="B699"/>
  <c r="B698"/>
  <c r="B697"/>
  <c r="B696"/>
  <c r="B695"/>
  <c r="B694"/>
  <c r="B693"/>
  <c r="B692"/>
  <c r="B691"/>
  <c r="B690"/>
  <c r="B689"/>
  <c r="B688"/>
  <c r="B687"/>
  <c r="B686"/>
  <c r="B683" s="1"/>
  <c r="B660" s="1"/>
  <c r="B685"/>
  <c r="AA684"/>
  <c r="B684"/>
  <c r="Y683"/>
  <c r="W683"/>
  <c r="W660" s="1"/>
  <c r="U683"/>
  <c r="S683"/>
  <c r="S660" s="1"/>
  <c r="Q683"/>
  <c r="O683"/>
  <c r="O660" s="1"/>
  <c r="M683"/>
  <c r="K683"/>
  <c r="K660" s="1"/>
  <c r="I683"/>
  <c r="G683"/>
  <c r="G660" s="1"/>
  <c r="E683"/>
  <c r="C683"/>
  <c r="C660" s="1"/>
  <c r="AA660" s="1"/>
  <c r="B682"/>
  <c r="B681"/>
  <c r="B680"/>
  <c r="B679"/>
  <c r="AA678"/>
  <c r="B678"/>
  <c r="B677"/>
  <c r="Y676"/>
  <c r="W676"/>
  <c r="U676"/>
  <c r="S676"/>
  <c r="Q676"/>
  <c r="O676"/>
  <c r="M676"/>
  <c r="K676"/>
  <c r="I676"/>
  <c r="G676"/>
  <c r="E676"/>
  <c r="C676"/>
  <c r="AA676" s="1"/>
  <c r="B676"/>
  <c r="B675"/>
  <c r="B674"/>
  <c r="B673"/>
  <c r="B672"/>
  <c r="B671"/>
  <c r="B670"/>
  <c r="B669"/>
  <c r="B668"/>
  <c r="B667"/>
  <c r="B666"/>
  <c r="B665"/>
  <c r="B664"/>
  <c r="B663"/>
  <c r="B662"/>
  <c r="Z661"/>
  <c r="Y661"/>
  <c r="X661"/>
  <c r="W661"/>
  <c r="V661"/>
  <c r="U661"/>
  <c r="T661"/>
  <c r="S661"/>
  <c r="R661"/>
  <c r="Q661"/>
  <c r="P661"/>
  <c r="O661"/>
  <c r="N661"/>
  <c r="M661"/>
  <c r="L661"/>
  <c r="K661"/>
  <c r="J661"/>
  <c r="I661"/>
  <c r="H661"/>
  <c r="G661"/>
  <c r="F661"/>
  <c r="E661"/>
  <c r="D661"/>
  <c r="C661"/>
  <c r="AA661" s="1"/>
  <c r="B661"/>
  <c r="Y660"/>
  <c r="U660"/>
  <c r="Q660"/>
  <c r="M660"/>
  <c r="I660"/>
  <c r="E660"/>
  <c r="B641"/>
  <c r="B640"/>
  <c r="B639"/>
  <c r="B638"/>
  <c r="B637"/>
  <c r="B636"/>
  <c r="B635"/>
  <c r="B634"/>
  <c r="B631" s="1"/>
  <c r="B588" s="1"/>
  <c r="B633"/>
  <c r="AA632"/>
  <c r="B632"/>
  <c r="Y631"/>
  <c r="W631"/>
  <c r="W588" s="1"/>
  <c r="U631"/>
  <c r="S631"/>
  <c r="S588" s="1"/>
  <c r="Q631"/>
  <c r="O631"/>
  <c r="O588" s="1"/>
  <c r="M631"/>
  <c r="K631"/>
  <c r="K588" s="1"/>
  <c r="I631"/>
  <c r="G631"/>
  <c r="G588" s="1"/>
  <c r="E631"/>
  <c r="C631"/>
  <c r="C588" s="1"/>
  <c r="AA588" s="1"/>
  <c r="B630"/>
  <c r="B629"/>
  <c r="B628"/>
  <c r="B627"/>
  <c r="B626"/>
  <c r="B625"/>
  <c r="B624"/>
  <c r="B623"/>
  <c r="B622"/>
  <c r="B621"/>
  <c r="B620"/>
  <c r="B619"/>
  <c r="B618"/>
  <c r="B617"/>
  <c r="B616"/>
  <c r="B615"/>
  <c r="B614"/>
  <c r="AA613"/>
  <c r="B613"/>
  <c r="Y612"/>
  <c r="W612"/>
  <c r="U612"/>
  <c r="S612"/>
  <c r="Q612"/>
  <c r="O612"/>
  <c r="M612"/>
  <c r="K612"/>
  <c r="I612"/>
  <c r="G612"/>
  <c r="E612"/>
  <c r="C612"/>
  <c r="AA612" s="1"/>
  <c r="B612"/>
  <c r="B611"/>
  <c r="B610"/>
  <c r="B609"/>
  <c r="B608"/>
  <c r="B607"/>
  <c r="AA606"/>
  <c r="B606"/>
  <c r="B605"/>
  <c r="Y604"/>
  <c r="W604"/>
  <c r="U604"/>
  <c r="S604"/>
  <c r="Q604"/>
  <c r="O604"/>
  <c r="M604"/>
  <c r="K604"/>
  <c r="I604"/>
  <c r="G604"/>
  <c r="E604"/>
  <c r="C604"/>
  <c r="AA604" s="1"/>
  <c r="B604"/>
  <c r="B603"/>
  <c r="B602"/>
  <c r="B601"/>
  <c r="B600"/>
  <c r="B599"/>
  <c r="B598"/>
  <c r="B597"/>
  <c r="B596"/>
  <c r="B595"/>
  <c r="B594"/>
  <c r="B593"/>
  <c r="B592"/>
  <c r="B591"/>
  <c r="B590"/>
  <c r="Z589"/>
  <c r="Y589"/>
  <c r="X589"/>
  <c r="W589"/>
  <c r="V589"/>
  <c r="U589"/>
  <c r="T589"/>
  <c r="S589"/>
  <c r="R589"/>
  <c r="Q589"/>
  <c r="P589"/>
  <c r="O589"/>
  <c r="N589"/>
  <c r="M589"/>
  <c r="L589"/>
  <c r="K589"/>
  <c r="J589"/>
  <c r="I589"/>
  <c r="H589"/>
  <c r="G589"/>
  <c r="F589"/>
  <c r="E589"/>
  <c r="D589"/>
  <c r="C589"/>
  <c r="AA589" s="1"/>
  <c r="B589"/>
  <c r="Y588"/>
  <c r="U588"/>
  <c r="Q588"/>
  <c r="M588"/>
  <c r="I588"/>
  <c r="E588"/>
  <c r="B570"/>
  <c r="B569"/>
  <c r="B568"/>
  <c r="B567"/>
  <c r="B566"/>
  <c r="B565"/>
  <c r="B564"/>
  <c r="B563"/>
  <c r="B560" s="1"/>
  <c r="B562"/>
  <c r="AA561"/>
  <c r="B561"/>
  <c r="Y560"/>
  <c r="W560"/>
  <c r="U560"/>
  <c r="S560"/>
  <c r="Q560"/>
  <c r="O560"/>
  <c r="M560"/>
  <c r="K560"/>
  <c r="I560"/>
  <c r="G560"/>
  <c r="E560"/>
  <c r="C560"/>
  <c r="AA560" s="1"/>
  <c r="B559"/>
  <c r="B558"/>
  <c r="B557"/>
  <c r="B556"/>
  <c r="B555"/>
  <c r="B554"/>
  <c r="B553"/>
  <c r="B552"/>
  <c r="B551"/>
  <c r="B550"/>
  <c r="B549"/>
  <c r="B548"/>
  <c r="B547"/>
  <c r="B546"/>
  <c r="B545"/>
  <c r="B544"/>
  <c r="B543"/>
  <c r="AA542"/>
  <c r="B542"/>
  <c r="B540" s="1"/>
  <c r="B541"/>
  <c r="Y540"/>
  <c r="W540"/>
  <c r="U540"/>
  <c r="S540"/>
  <c r="Q540"/>
  <c r="O540"/>
  <c r="M540"/>
  <c r="K540"/>
  <c r="I540"/>
  <c r="G540"/>
  <c r="E540"/>
  <c r="C540"/>
  <c r="AA540" s="1"/>
  <c r="B539"/>
  <c r="B538"/>
  <c r="B537"/>
  <c r="B536"/>
  <c r="B535"/>
  <c r="B534"/>
  <c r="B533"/>
  <c r="B531" s="1"/>
  <c r="B514" s="1"/>
  <c r="B532"/>
  <c r="Y531"/>
  <c r="W531"/>
  <c r="W514" s="1"/>
  <c r="U531"/>
  <c r="S531"/>
  <c r="S514" s="1"/>
  <c r="Q531"/>
  <c r="O531"/>
  <c r="O514" s="1"/>
  <c r="AB510" s="1"/>
  <c r="M531"/>
  <c r="K531"/>
  <c r="K514" s="1"/>
  <c r="I531"/>
  <c r="G531"/>
  <c r="G514" s="1"/>
  <c r="E531"/>
  <c r="C531"/>
  <c r="C514" s="1"/>
  <c r="AA514" s="1"/>
  <c r="B530"/>
  <c r="B529"/>
  <c r="B528"/>
  <c r="B527"/>
  <c r="B526"/>
  <c r="B525"/>
  <c r="B524"/>
  <c r="B523"/>
  <c r="B522"/>
  <c r="B521"/>
  <c r="B520"/>
  <c r="B519"/>
  <c r="B518"/>
  <c r="B517"/>
  <c r="B516"/>
  <c r="Z515"/>
  <c r="Y515"/>
  <c r="X515"/>
  <c r="W515"/>
  <c r="U515"/>
  <c r="S515"/>
  <c r="Q515"/>
  <c r="O515"/>
  <c r="M515"/>
  <c r="K515"/>
  <c r="I515"/>
  <c r="G515"/>
  <c r="E515"/>
  <c r="C515"/>
  <c r="AA515" s="1"/>
  <c r="B515"/>
  <c r="Y514"/>
  <c r="U514"/>
  <c r="Q514"/>
  <c r="M514"/>
  <c r="I514"/>
  <c r="E514"/>
  <c r="B495"/>
  <c r="B494"/>
  <c r="B493"/>
  <c r="B492"/>
  <c r="B491"/>
  <c r="B490"/>
  <c r="B489"/>
  <c r="B488"/>
  <c r="B487"/>
  <c r="B485" s="1"/>
  <c r="B439" s="1"/>
  <c r="B486"/>
  <c r="Y485"/>
  <c r="W485"/>
  <c r="W439" s="1"/>
  <c r="U485"/>
  <c r="S485"/>
  <c r="S439" s="1"/>
  <c r="Q485"/>
  <c r="O485"/>
  <c r="O439" s="1"/>
  <c r="O436" s="1"/>
  <c r="M485"/>
  <c r="K485"/>
  <c r="K439" s="1"/>
  <c r="I485"/>
  <c r="G485"/>
  <c r="G439" s="1"/>
  <c r="E485"/>
  <c r="C485"/>
  <c r="C439" s="1"/>
  <c r="AA439" s="1"/>
  <c r="B484"/>
  <c r="B483"/>
  <c r="B482"/>
  <c r="B481"/>
  <c r="B480"/>
  <c r="B479"/>
  <c r="B478"/>
  <c r="B477"/>
  <c r="B476"/>
  <c r="B475"/>
  <c r="B474"/>
  <c r="B473"/>
  <c r="B472"/>
  <c r="B471"/>
  <c r="B470"/>
  <c r="B469"/>
  <c r="B468"/>
  <c r="B467"/>
  <c r="B466"/>
  <c r="Y465"/>
  <c r="W465"/>
  <c r="V465"/>
  <c r="U465"/>
  <c r="T465"/>
  <c r="S465"/>
  <c r="R465"/>
  <c r="Q465"/>
  <c r="P465"/>
  <c r="O465"/>
  <c r="N465"/>
  <c r="M465"/>
  <c r="L465"/>
  <c r="K465"/>
  <c r="J465"/>
  <c r="I465"/>
  <c r="H465"/>
  <c r="G465"/>
  <c r="F465"/>
  <c r="E465"/>
  <c r="D465"/>
  <c r="C465"/>
  <c r="AA465" s="1"/>
  <c r="B465"/>
  <c r="B464"/>
  <c r="B463"/>
  <c r="B462"/>
  <c r="B461"/>
  <c r="B460"/>
  <c r="B459"/>
  <c r="B458"/>
  <c r="B457"/>
  <c r="B456"/>
  <c r="Y455"/>
  <c r="X455"/>
  <c r="W455"/>
  <c r="U455"/>
  <c r="S455"/>
  <c r="Q455"/>
  <c r="O455"/>
  <c r="M455"/>
  <c r="K455"/>
  <c r="I455"/>
  <c r="G455"/>
  <c r="E455"/>
  <c r="AA455" s="1"/>
  <c r="C455"/>
  <c r="B455"/>
  <c r="B454"/>
  <c r="B453"/>
  <c r="B452"/>
  <c r="B451"/>
  <c r="B450"/>
  <c r="B449"/>
  <c r="B448"/>
  <c r="B447"/>
  <c r="B446"/>
  <c r="B445"/>
  <c r="B444"/>
  <c r="B443"/>
  <c r="B442"/>
  <c r="B441"/>
  <c r="Z440"/>
  <c r="Y440"/>
  <c r="X440"/>
  <c r="W440"/>
  <c r="U440"/>
  <c r="S440"/>
  <c r="Q440"/>
  <c r="O440"/>
  <c r="M440"/>
  <c r="K440"/>
  <c r="I440"/>
  <c r="G440"/>
  <c r="E440"/>
  <c r="C440"/>
  <c r="AA440" s="1"/>
  <c r="B440"/>
  <c r="Y439"/>
  <c r="U439"/>
  <c r="Q439"/>
  <c r="M439"/>
  <c r="I439"/>
  <c r="E439"/>
  <c r="B418"/>
  <c r="B417"/>
  <c r="B416"/>
  <c r="B415"/>
  <c r="B414"/>
  <c r="B413"/>
  <c r="B412"/>
  <c r="B411"/>
  <c r="B410"/>
  <c r="B409"/>
  <c r="B408"/>
  <c r="B407"/>
  <c r="B406"/>
  <c r="B405"/>
  <c r="B404"/>
  <c r="B403"/>
  <c r="B402"/>
  <c r="B401"/>
  <c r="B400"/>
  <c r="B399"/>
  <c r="B398"/>
  <c r="B397"/>
  <c r="B396"/>
  <c r="B395"/>
  <c r="B394"/>
  <c r="B393"/>
  <c r="Z392"/>
  <c r="Y392"/>
  <c r="X392"/>
  <c r="W392"/>
  <c r="W366" s="1"/>
  <c r="V392"/>
  <c r="U392"/>
  <c r="T392"/>
  <c r="S392"/>
  <c r="S366" s="1"/>
  <c r="Q392"/>
  <c r="P392"/>
  <c r="O392"/>
  <c r="N392"/>
  <c r="M392"/>
  <c r="L392"/>
  <c r="K392"/>
  <c r="J392"/>
  <c r="I392"/>
  <c r="H392"/>
  <c r="G392"/>
  <c r="F392"/>
  <c r="E392"/>
  <c r="D392"/>
  <c r="AA392" s="1"/>
  <c r="C392"/>
  <c r="B392"/>
  <c r="B391"/>
  <c r="B390"/>
  <c r="B389"/>
  <c r="B388"/>
  <c r="B387"/>
  <c r="B386"/>
  <c r="B385"/>
  <c r="B384"/>
  <c r="B383"/>
  <c r="B382"/>
  <c r="B381"/>
  <c r="B380"/>
  <c r="B379"/>
  <c r="B378"/>
  <c r="B377"/>
  <c r="B376"/>
  <c r="B375"/>
  <c r="B374"/>
  <c r="B373"/>
  <c r="B372"/>
  <c r="B371"/>
  <c r="B370"/>
  <c r="B369"/>
  <c r="B368"/>
  <c r="Y367"/>
  <c r="W367"/>
  <c r="U367"/>
  <c r="S367"/>
  <c r="Q367"/>
  <c r="O367"/>
  <c r="M367"/>
  <c r="K367"/>
  <c r="I367"/>
  <c r="G367"/>
  <c r="E367"/>
  <c r="C367"/>
  <c r="AA367" s="1"/>
  <c r="B367"/>
  <c r="Y366"/>
  <c r="U366"/>
  <c r="Q366"/>
  <c r="O366"/>
  <c r="M366"/>
  <c r="K366"/>
  <c r="I366"/>
  <c r="G366"/>
  <c r="E366"/>
  <c r="B360" s="1"/>
  <c r="C366"/>
  <c r="B366"/>
  <c r="B345"/>
  <c r="B344"/>
  <c r="B343"/>
  <c r="B342"/>
  <c r="B341"/>
  <c r="B340"/>
  <c r="B339"/>
  <c r="B338"/>
  <c r="B337"/>
  <c r="B336"/>
  <c r="B335"/>
  <c r="B334"/>
  <c r="B333"/>
  <c r="B332"/>
  <c r="B331"/>
  <c r="B330"/>
  <c r="B329"/>
  <c r="B328"/>
  <c r="B327"/>
  <c r="B326"/>
  <c r="B325"/>
  <c r="B324"/>
  <c r="B323"/>
  <c r="B322"/>
  <c r="B321"/>
  <c r="B320" s="1"/>
  <c r="B297" s="1"/>
  <c r="Z320"/>
  <c r="Y320"/>
  <c r="X320"/>
  <c r="W320"/>
  <c r="V320"/>
  <c r="U320"/>
  <c r="T320"/>
  <c r="S320"/>
  <c r="Q320"/>
  <c r="P320"/>
  <c r="O320"/>
  <c r="O297" s="1"/>
  <c r="N320"/>
  <c r="M320"/>
  <c r="L320"/>
  <c r="K320"/>
  <c r="K297" s="1"/>
  <c r="J320"/>
  <c r="I320"/>
  <c r="H320"/>
  <c r="G320"/>
  <c r="G297" s="1"/>
  <c r="F320"/>
  <c r="E320"/>
  <c r="D320"/>
  <c r="C320"/>
  <c r="AA320" s="1"/>
  <c r="B319"/>
  <c r="B318"/>
  <c r="B317"/>
  <c r="B316"/>
  <c r="B315"/>
  <c r="B314"/>
  <c r="B313"/>
  <c r="B312"/>
  <c r="B311"/>
  <c r="B310"/>
  <c r="B309"/>
  <c r="B308"/>
  <c r="B307"/>
  <c r="B306"/>
  <c r="B305"/>
  <c r="B304"/>
  <c r="B303"/>
  <c r="B302"/>
  <c r="B301"/>
  <c r="B300"/>
  <c r="B299"/>
  <c r="Y298"/>
  <c r="W298"/>
  <c r="U298"/>
  <c r="S298"/>
  <c r="Q298"/>
  <c r="O298"/>
  <c r="M298"/>
  <c r="K298"/>
  <c r="I298"/>
  <c r="G298"/>
  <c r="E298"/>
  <c r="C298"/>
  <c r="AA298" s="1"/>
  <c r="B298"/>
  <c r="Y297"/>
  <c r="W297"/>
  <c r="U297"/>
  <c r="S297"/>
  <c r="Q297"/>
  <c r="M297"/>
  <c r="I297"/>
  <c r="E297"/>
  <c r="B278"/>
  <c r="B277"/>
  <c r="B276"/>
  <c r="B275"/>
  <c r="B274"/>
  <c r="B273"/>
  <c r="B272"/>
  <c r="B271"/>
  <c r="B270"/>
  <c r="B269"/>
  <c r="B268"/>
  <c r="B267"/>
  <c r="B266"/>
  <c r="B265"/>
  <c r="B264"/>
  <c r="B263"/>
  <c r="B262"/>
  <c r="B261"/>
  <c r="B260"/>
  <c r="B259"/>
  <c r="B258"/>
  <c r="B257"/>
  <c r="B256"/>
  <c r="B255"/>
  <c r="B254" s="1"/>
  <c r="B233" s="1"/>
  <c r="Z254"/>
  <c r="Y254"/>
  <c r="X254"/>
  <c r="W254"/>
  <c r="V254"/>
  <c r="U254"/>
  <c r="T254"/>
  <c r="S254"/>
  <c r="Q254"/>
  <c r="P254"/>
  <c r="O254"/>
  <c r="O233" s="1"/>
  <c r="N254"/>
  <c r="M254"/>
  <c r="L254"/>
  <c r="K254"/>
  <c r="K233" s="1"/>
  <c r="J254"/>
  <c r="I254"/>
  <c r="H254"/>
  <c r="G254"/>
  <c r="G233" s="1"/>
  <c r="F254"/>
  <c r="E254"/>
  <c r="D254"/>
  <c r="C254"/>
  <c r="AA254" s="1"/>
  <c r="B253"/>
  <c r="B252"/>
  <c r="B251"/>
  <c r="B250"/>
  <c r="B249"/>
  <c r="B248"/>
  <c r="B247"/>
  <c r="B246"/>
  <c r="B245"/>
  <c r="B244"/>
  <c r="B243"/>
  <c r="B242"/>
  <c r="B241"/>
  <c r="B240"/>
  <c r="B239"/>
  <c r="B238"/>
  <c r="B237"/>
  <c r="B236"/>
  <c r="B235"/>
  <c r="Y234"/>
  <c r="W234"/>
  <c r="U234"/>
  <c r="S234"/>
  <c r="Q234"/>
  <c r="O234"/>
  <c r="M234"/>
  <c r="K234"/>
  <c r="I234"/>
  <c r="G234"/>
  <c r="E234"/>
  <c r="C234"/>
  <c r="AA234" s="1"/>
  <c r="B234"/>
  <c r="Y233"/>
  <c r="W233"/>
  <c r="U233"/>
  <c r="S233"/>
  <c r="Q233"/>
  <c r="M233"/>
  <c r="I233"/>
  <c r="E233"/>
  <c r="B214"/>
  <c r="B213"/>
  <c r="B212"/>
  <c r="B211"/>
  <c r="B210"/>
  <c r="B209"/>
  <c r="B208"/>
  <c r="B207"/>
  <c r="B206"/>
  <c r="B205"/>
  <c r="B204"/>
  <c r="B203"/>
  <c r="B202"/>
  <c r="B201"/>
  <c r="B200"/>
  <c r="B199"/>
  <c r="B198"/>
  <c r="B197"/>
  <c r="B196" s="1"/>
  <c r="Z196"/>
  <c r="Y196"/>
  <c r="X196"/>
  <c r="W196"/>
  <c r="V196"/>
  <c r="U196"/>
  <c r="T196"/>
  <c r="S196"/>
  <c r="Q196"/>
  <c r="Q176" s="1"/>
  <c r="P196"/>
  <c r="O196"/>
  <c r="N196"/>
  <c r="M196"/>
  <c r="M176" s="1"/>
  <c r="L196"/>
  <c r="K196"/>
  <c r="J196"/>
  <c r="I196"/>
  <c r="I176" s="1"/>
  <c r="H196"/>
  <c r="G196"/>
  <c r="F196"/>
  <c r="E196"/>
  <c r="E176" s="1"/>
  <c r="D196"/>
  <c r="C196"/>
  <c r="AA196" s="1"/>
  <c r="B195"/>
  <c r="B194"/>
  <c r="B193"/>
  <c r="B192"/>
  <c r="B191"/>
  <c r="B190"/>
  <c r="B189"/>
  <c r="B188"/>
  <c r="B187"/>
  <c r="B186"/>
  <c r="B185"/>
  <c r="B184"/>
  <c r="B183"/>
  <c r="B182"/>
  <c r="B181"/>
  <c r="B180"/>
  <c r="B179"/>
  <c r="B177" s="1"/>
  <c r="B176" s="1"/>
  <c r="B178"/>
  <c r="Y177"/>
  <c r="W177"/>
  <c r="U177"/>
  <c r="S177"/>
  <c r="Q177"/>
  <c r="O177"/>
  <c r="M177"/>
  <c r="K177"/>
  <c r="I177"/>
  <c r="G177"/>
  <c r="E177"/>
  <c r="C177"/>
  <c r="AA177" s="1"/>
  <c r="Y176"/>
  <c r="W176"/>
  <c r="U176"/>
  <c r="S176"/>
  <c r="O176"/>
  <c r="K176"/>
  <c r="G176"/>
  <c r="C176"/>
  <c r="AA176" s="1"/>
  <c r="B156"/>
  <c r="B155"/>
  <c r="B154"/>
  <c r="B153"/>
  <c r="B152"/>
  <c r="B151"/>
  <c r="B150"/>
  <c r="B149"/>
  <c r="B148"/>
  <c r="B147"/>
  <c r="B146"/>
  <c r="B145"/>
  <c r="B144"/>
  <c r="B143"/>
  <c r="B142"/>
  <c r="B141"/>
  <c r="B140"/>
  <c r="B139"/>
  <c r="B138"/>
  <c r="B137" s="1"/>
  <c r="B118" s="1"/>
  <c r="Z137"/>
  <c r="Y137"/>
  <c r="X137"/>
  <c r="W137"/>
  <c r="V137"/>
  <c r="U137"/>
  <c r="T137"/>
  <c r="S137"/>
  <c r="Q137"/>
  <c r="P137"/>
  <c r="O137"/>
  <c r="O118" s="1"/>
  <c r="N137"/>
  <c r="M137"/>
  <c r="L137"/>
  <c r="K137"/>
  <c r="K118" s="1"/>
  <c r="J137"/>
  <c r="I137"/>
  <c r="H137"/>
  <c r="G137"/>
  <c r="G118" s="1"/>
  <c r="F137"/>
  <c r="E137"/>
  <c r="D137"/>
  <c r="C137"/>
  <c r="AA137" s="1"/>
  <c r="B136"/>
  <c r="B135"/>
  <c r="B134"/>
  <c r="B133"/>
  <c r="B132"/>
  <c r="B131"/>
  <c r="B130"/>
  <c r="B129"/>
  <c r="B128"/>
  <c r="B127"/>
  <c r="B126"/>
  <c r="B125"/>
  <c r="B124"/>
  <c r="B123"/>
  <c r="B122"/>
  <c r="B121"/>
  <c r="B120"/>
  <c r="Y119"/>
  <c r="W119"/>
  <c r="U119"/>
  <c r="S119"/>
  <c r="Q119"/>
  <c r="O119"/>
  <c r="M119"/>
  <c r="K119"/>
  <c r="I119"/>
  <c r="G119"/>
  <c r="E119"/>
  <c r="C119"/>
  <c r="AA119" s="1"/>
  <c r="B119"/>
  <c r="Y118"/>
  <c r="W118"/>
  <c r="U118"/>
  <c r="S118"/>
  <c r="Q118"/>
  <c r="M118"/>
  <c r="I118"/>
  <c r="E118"/>
  <c r="B100"/>
  <c r="B99"/>
  <c r="B98"/>
  <c r="B97"/>
  <c r="B96"/>
  <c r="B95"/>
  <c r="B94"/>
  <c r="B93"/>
  <c r="B92"/>
  <c r="B91"/>
  <c r="B90"/>
  <c r="B89"/>
  <c r="B88"/>
  <c r="B87"/>
  <c r="B86"/>
  <c r="B85"/>
  <c r="B84"/>
  <c r="B83"/>
  <c r="B82"/>
  <c r="Z81"/>
  <c r="Y81"/>
  <c r="Y62" s="1"/>
  <c r="X81"/>
  <c r="W81"/>
  <c r="V81"/>
  <c r="U81"/>
  <c r="U62" s="1"/>
  <c r="T81"/>
  <c r="S81"/>
  <c r="Q81"/>
  <c r="P81"/>
  <c r="O81"/>
  <c r="N81"/>
  <c r="M81"/>
  <c r="L81"/>
  <c r="K81"/>
  <c r="J81"/>
  <c r="I81"/>
  <c r="H81"/>
  <c r="G81"/>
  <c r="F81"/>
  <c r="E81"/>
  <c r="D81"/>
  <c r="AA81" s="1"/>
  <c r="C81"/>
  <c r="B81"/>
  <c r="B80"/>
  <c r="B79"/>
  <c r="B78"/>
  <c r="B77"/>
  <c r="B76"/>
  <c r="B75"/>
  <c r="B74"/>
  <c r="B73"/>
  <c r="B72"/>
  <c r="B71"/>
  <c r="B70"/>
  <c r="B69"/>
  <c r="B68"/>
  <c r="B67"/>
  <c r="B66"/>
  <c r="B65"/>
  <c r="B63" s="1"/>
  <c r="B62" s="1"/>
  <c r="B64"/>
  <c r="Y63"/>
  <c r="W63"/>
  <c r="U63"/>
  <c r="S63"/>
  <c r="Q63"/>
  <c r="O63"/>
  <c r="M63"/>
  <c r="K63"/>
  <c r="I63"/>
  <c r="G63"/>
  <c r="E63"/>
  <c r="C63"/>
  <c r="AA63" s="1"/>
  <c r="W62"/>
  <c r="S62"/>
  <c r="Q62"/>
  <c r="O62"/>
  <c r="M62"/>
  <c r="K62"/>
  <c r="I62"/>
  <c r="G62"/>
  <c r="E62"/>
  <c r="C62"/>
  <c r="B44"/>
  <c r="B43"/>
  <c r="B42"/>
  <c r="B41"/>
  <c r="B40"/>
  <c r="B39"/>
  <c r="B38"/>
  <c r="B37"/>
  <c r="B36"/>
  <c r="B35"/>
  <c r="B34"/>
  <c r="B33"/>
  <c r="B32"/>
  <c r="B31"/>
  <c r="B30"/>
  <c r="B29"/>
  <c r="B28"/>
  <c r="B27"/>
  <c r="B26"/>
  <c r="B25" s="1"/>
  <c r="AA25"/>
  <c r="B24"/>
  <c r="B23"/>
  <c r="B22"/>
  <c r="B21"/>
  <c r="B20"/>
  <c r="B19"/>
  <c r="B18"/>
  <c r="B17"/>
  <c r="B16"/>
  <c r="B15"/>
  <c r="B14"/>
  <c r="B13"/>
  <c r="B12"/>
  <c r="B11"/>
  <c r="B10"/>
  <c r="B9"/>
  <c r="B8"/>
  <c r="Y7"/>
  <c r="Y6" s="1"/>
  <c r="W7"/>
  <c r="U7"/>
  <c r="U6" s="1"/>
  <c r="S7"/>
  <c r="Q7"/>
  <c r="Q6" s="1"/>
  <c r="O7"/>
  <c r="O6" s="1"/>
  <c r="M7"/>
  <c r="M6" s="1"/>
  <c r="K7"/>
  <c r="K6" s="1"/>
  <c r="I7"/>
  <c r="I6" s="1"/>
  <c r="G7"/>
  <c r="G6" s="1"/>
  <c r="E7"/>
  <c r="C7"/>
  <c r="B7"/>
  <c r="W6"/>
  <c r="S6"/>
  <c r="E6"/>
  <c r="C10" i="1" l="1"/>
  <c r="C9" s="1"/>
  <c r="D12"/>
  <c r="G12"/>
  <c r="D14"/>
  <c r="G14"/>
  <c r="J16"/>
  <c r="D17"/>
  <c r="G19"/>
  <c r="J19"/>
  <c r="D22"/>
  <c r="G22"/>
  <c r="J24"/>
  <c r="D25"/>
  <c r="G27"/>
  <c r="J27"/>
  <c r="J30"/>
  <c r="D31"/>
  <c r="D29" s="1"/>
  <c r="G33"/>
  <c r="J33"/>
  <c r="D36"/>
  <c r="G36"/>
  <c r="D38"/>
  <c r="D40"/>
  <c r="G40"/>
  <c r="D42"/>
  <c r="D44"/>
  <c r="G44"/>
  <c r="J46"/>
  <c r="D47"/>
  <c r="D48"/>
  <c r="G48"/>
  <c r="J62"/>
  <c r="D63"/>
  <c r="G65"/>
  <c r="J65"/>
  <c r="J66"/>
  <c r="D67"/>
  <c r="G69"/>
  <c r="J69"/>
  <c r="D72"/>
  <c r="G72"/>
  <c r="D74"/>
  <c r="D76"/>
  <c r="G76"/>
  <c r="J78"/>
  <c r="D79"/>
  <c r="C80"/>
  <c r="C60" s="1"/>
  <c r="J82"/>
  <c r="D83"/>
  <c r="G85"/>
  <c r="J85"/>
  <c r="D88"/>
  <c r="G88"/>
  <c r="J90"/>
  <c r="D91"/>
  <c r="G93"/>
  <c r="J93"/>
  <c r="D96"/>
  <c r="G96"/>
  <c r="J98"/>
  <c r="D99"/>
  <c r="J100"/>
  <c r="C110"/>
  <c r="D112"/>
  <c r="D114"/>
  <c r="G114"/>
  <c r="D117"/>
  <c r="G117"/>
  <c r="J119"/>
  <c r="D120"/>
  <c r="G122"/>
  <c r="J122"/>
  <c r="D125"/>
  <c r="G125"/>
  <c r="J127"/>
  <c r="D128"/>
  <c r="C129"/>
  <c r="J131"/>
  <c r="D132"/>
  <c r="G134"/>
  <c r="J134"/>
  <c r="J129" s="1"/>
  <c r="D137"/>
  <c r="G137"/>
  <c r="J139"/>
  <c r="D140"/>
  <c r="G142"/>
  <c r="J142"/>
  <c r="D145"/>
  <c r="G145"/>
  <c r="J147"/>
  <c r="D148"/>
  <c r="R11" i="4"/>
  <c r="R15"/>
  <c r="R19"/>
  <c r="T11" i="2"/>
  <c r="D12"/>
  <c r="H12"/>
  <c r="L12"/>
  <c r="P12"/>
  <c r="T12"/>
  <c r="J14"/>
  <c r="N14"/>
  <c r="R14"/>
  <c r="T15"/>
  <c r="D16"/>
  <c r="H16"/>
  <c r="L16"/>
  <c r="P16"/>
  <c r="T16"/>
  <c r="J18"/>
  <c r="N18"/>
  <c r="R18"/>
  <c r="T19"/>
  <c r="D20"/>
  <c r="H20"/>
  <c r="L20"/>
  <c r="P20"/>
  <c r="T20"/>
  <c r="J22"/>
  <c r="N22"/>
  <c r="R22"/>
  <c r="T23"/>
  <c r="D24"/>
  <c r="H24"/>
  <c r="L24"/>
  <c r="P24"/>
  <c r="T24"/>
  <c r="J26"/>
  <c r="N26"/>
  <c r="R26"/>
  <c r="T27"/>
  <c r="D28"/>
  <c r="H28"/>
  <c r="L28"/>
  <c r="P28"/>
  <c r="T28"/>
  <c r="C29"/>
  <c r="J30"/>
  <c r="N30"/>
  <c r="R30"/>
  <c r="T31"/>
  <c r="D32"/>
  <c r="H32"/>
  <c r="L32"/>
  <c r="P32"/>
  <c r="T32"/>
  <c r="J34"/>
  <c r="N34"/>
  <c r="R34"/>
  <c r="T35"/>
  <c r="D36"/>
  <c r="H36"/>
  <c r="L36"/>
  <c r="P36"/>
  <c r="T36"/>
  <c r="J38"/>
  <c r="N38"/>
  <c r="R38"/>
  <c r="T39"/>
  <c r="D40"/>
  <c r="H40"/>
  <c r="L40"/>
  <c r="P40"/>
  <c r="T40"/>
  <c r="J42"/>
  <c r="N42"/>
  <c r="R42"/>
  <c r="T43"/>
  <c r="D44"/>
  <c r="H44"/>
  <c r="L44"/>
  <c r="P44"/>
  <c r="T44"/>
  <c r="D47"/>
  <c r="H47"/>
  <c r="L47"/>
  <c r="P47"/>
  <c r="T47"/>
  <c r="H49"/>
  <c r="L49"/>
  <c r="P49"/>
  <c r="T49"/>
  <c r="B10" i="1"/>
  <c r="B9" s="1"/>
  <c r="B80"/>
  <c r="B110"/>
  <c r="B129"/>
  <c r="F9" i="2"/>
  <c r="C10"/>
  <c r="C9" s="1"/>
  <c r="J12"/>
  <c r="N12"/>
  <c r="R12"/>
  <c r="J16"/>
  <c r="N16"/>
  <c r="R16"/>
  <c r="J20"/>
  <c r="N20"/>
  <c r="R20"/>
  <c r="J24"/>
  <c r="N24"/>
  <c r="R24"/>
  <c r="J28"/>
  <c r="N28"/>
  <c r="R28"/>
  <c r="D29"/>
  <c r="J32"/>
  <c r="N32"/>
  <c r="R32"/>
  <c r="J36"/>
  <c r="N36"/>
  <c r="R36"/>
  <c r="J40"/>
  <c r="N40"/>
  <c r="R40"/>
  <c r="T42"/>
  <c r="J44"/>
  <c r="N44"/>
  <c r="R44"/>
  <c r="J47"/>
  <c r="N47"/>
  <c r="R47"/>
  <c r="J49"/>
  <c r="N49"/>
  <c r="R49"/>
  <c r="H10" i="1"/>
  <c r="D11"/>
  <c r="I10"/>
  <c r="I9" s="1"/>
  <c r="D13"/>
  <c r="D15"/>
  <c r="G16"/>
  <c r="J17"/>
  <c r="D19"/>
  <c r="G20"/>
  <c r="J21"/>
  <c r="D23"/>
  <c r="G24"/>
  <c r="J25"/>
  <c r="D27"/>
  <c r="G28"/>
  <c r="E29"/>
  <c r="K29"/>
  <c r="G30"/>
  <c r="L29"/>
  <c r="L9" s="1"/>
  <c r="J31"/>
  <c r="D33"/>
  <c r="G34"/>
  <c r="J35"/>
  <c r="D37"/>
  <c r="G38"/>
  <c r="J39"/>
  <c r="D41"/>
  <c r="G42"/>
  <c r="J43"/>
  <c r="D45"/>
  <c r="G46"/>
  <c r="J47"/>
  <c r="D49"/>
  <c r="E61"/>
  <c r="K61"/>
  <c r="G62"/>
  <c r="L61"/>
  <c r="L60" s="1"/>
  <c r="J63"/>
  <c r="D65"/>
  <c r="G66"/>
  <c r="J67"/>
  <c r="D69"/>
  <c r="G70"/>
  <c r="J71"/>
  <c r="D73"/>
  <c r="G74"/>
  <c r="J75"/>
  <c r="D77"/>
  <c r="G78"/>
  <c r="J79"/>
  <c r="H80"/>
  <c r="D81"/>
  <c r="I80"/>
  <c r="I60" s="1"/>
  <c r="G82"/>
  <c r="J83"/>
  <c r="J80" s="1"/>
  <c r="D85"/>
  <c r="G86"/>
  <c r="J87"/>
  <c r="D89"/>
  <c r="G90"/>
  <c r="J91"/>
  <c r="D93"/>
  <c r="G94"/>
  <c r="J95"/>
  <c r="D97"/>
  <c r="G98"/>
  <c r="J99"/>
  <c r="H110"/>
  <c r="D111"/>
  <c r="I110"/>
  <c r="G112"/>
  <c r="J113"/>
  <c r="D115"/>
  <c r="J116"/>
  <c r="D118"/>
  <c r="G119"/>
  <c r="J120"/>
  <c r="D122"/>
  <c r="G123"/>
  <c r="J124"/>
  <c r="D126"/>
  <c r="G127"/>
  <c r="J128"/>
  <c r="H129"/>
  <c r="D130"/>
  <c r="I129"/>
  <c r="G131"/>
  <c r="J132"/>
  <c r="D134"/>
  <c r="G135"/>
  <c r="J136"/>
  <c r="D138"/>
  <c r="G139"/>
  <c r="J140"/>
  <c r="D142"/>
  <c r="G143"/>
  <c r="J144"/>
  <c r="D146"/>
  <c r="G147"/>
  <c r="J148"/>
  <c r="B60"/>
  <c r="B6" i="5"/>
  <c r="AA7"/>
  <c r="P11" i="3"/>
  <c r="P10"/>
  <c r="P9"/>
  <c r="P8"/>
  <c r="P7"/>
  <c r="P6"/>
  <c r="P5"/>
  <c r="P31"/>
  <c r="P30"/>
  <c r="P29"/>
  <c r="P28"/>
  <c r="P27"/>
  <c r="P26"/>
  <c r="P25"/>
  <c r="P20"/>
  <c r="P21"/>
  <c r="O22"/>
  <c r="O34" s="1"/>
  <c r="D10" i="2"/>
  <c r="D9" s="1"/>
  <c r="E10"/>
  <c r="G10"/>
  <c r="I10"/>
  <c r="K10"/>
  <c r="M10"/>
  <c r="O10"/>
  <c r="Q10"/>
  <c r="S10"/>
  <c r="E29"/>
  <c r="G29"/>
  <c r="H29" s="1"/>
  <c r="I29"/>
  <c r="J29" s="1"/>
  <c r="K29"/>
  <c r="L29" s="1"/>
  <c r="M29"/>
  <c r="N29" s="1"/>
  <c r="O29"/>
  <c r="P29" s="1"/>
  <c r="Q29"/>
  <c r="R29" s="1"/>
  <c r="S29"/>
  <c r="T29" s="1"/>
  <c r="H11"/>
  <c r="J11"/>
  <c r="L11"/>
  <c r="N11"/>
  <c r="P11"/>
  <c r="R11"/>
  <c r="H13"/>
  <c r="J13"/>
  <c r="L13"/>
  <c r="N13"/>
  <c r="P13"/>
  <c r="R13"/>
  <c r="H15"/>
  <c r="J15"/>
  <c r="L15"/>
  <c r="N15"/>
  <c r="P15"/>
  <c r="R15"/>
  <c r="H17"/>
  <c r="J17"/>
  <c r="L17"/>
  <c r="N17"/>
  <c r="P17"/>
  <c r="R17"/>
  <c r="H19"/>
  <c r="J19"/>
  <c r="L19"/>
  <c r="N19"/>
  <c r="P19"/>
  <c r="R19"/>
  <c r="H21"/>
  <c r="J21"/>
  <c r="L21"/>
  <c r="N21"/>
  <c r="P21"/>
  <c r="R21"/>
  <c r="H23"/>
  <c r="J23"/>
  <c r="L23"/>
  <c r="N23"/>
  <c r="P23"/>
  <c r="R23"/>
  <c r="H25"/>
  <c r="J25"/>
  <c r="L25"/>
  <c r="N25"/>
  <c r="P25"/>
  <c r="R25"/>
  <c r="H27"/>
  <c r="J27"/>
  <c r="L27"/>
  <c r="N27"/>
  <c r="P27"/>
  <c r="R27"/>
  <c r="H31"/>
  <c r="J31"/>
  <c r="L31"/>
  <c r="N31"/>
  <c r="P31"/>
  <c r="R31"/>
  <c r="H33"/>
  <c r="J33"/>
  <c r="L33"/>
  <c r="N33"/>
  <c r="P33"/>
  <c r="R33"/>
  <c r="H35"/>
  <c r="J35"/>
  <c r="L35"/>
  <c r="N35"/>
  <c r="P35"/>
  <c r="R35"/>
  <c r="H37"/>
  <c r="J37"/>
  <c r="L37"/>
  <c r="N37"/>
  <c r="P37"/>
  <c r="R37"/>
  <c r="H39"/>
  <c r="J39"/>
  <c r="L39"/>
  <c r="N39"/>
  <c r="P39"/>
  <c r="R39"/>
  <c r="H41"/>
  <c r="J41"/>
  <c r="L41"/>
  <c r="N41"/>
  <c r="P41"/>
  <c r="R41"/>
  <c r="H43"/>
  <c r="J43"/>
  <c r="L43"/>
  <c r="N43"/>
  <c r="P43"/>
  <c r="R43"/>
  <c r="H45"/>
  <c r="J45"/>
  <c r="L45"/>
  <c r="N45"/>
  <c r="P45"/>
  <c r="R45"/>
  <c r="H48"/>
  <c r="J48"/>
  <c r="L48"/>
  <c r="N48"/>
  <c r="P48"/>
  <c r="R48"/>
  <c r="J10" i="1"/>
  <c r="D61"/>
  <c r="J110"/>
  <c r="E10"/>
  <c r="E9" s="1"/>
  <c r="K10"/>
  <c r="H29"/>
  <c r="H9" s="1"/>
  <c r="H61"/>
  <c r="E80"/>
  <c r="E60" s="1"/>
  <c r="K80"/>
  <c r="E110"/>
  <c r="K110"/>
  <c r="E129"/>
  <c r="K129"/>
  <c r="AA62" i="5"/>
  <c r="AA366"/>
  <c r="B732"/>
  <c r="AA485"/>
  <c r="AA531"/>
  <c r="AA631"/>
  <c r="AA683"/>
  <c r="C6"/>
  <c r="AA6" s="1"/>
  <c r="C118"/>
  <c r="AA118" s="1"/>
  <c r="C233"/>
  <c r="AA233" s="1"/>
  <c r="C297"/>
  <c r="AA297" s="1"/>
  <c r="C884"/>
  <c r="C955"/>
  <c r="C1026"/>
  <c r="G129" i="1" l="1"/>
  <c r="G110"/>
  <c r="C109"/>
  <c r="K60"/>
  <c r="H60"/>
  <c r="K9"/>
  <c r="P17" i="3"/>
  <c r="P16"/>
  <c r="G80" i="1"/>
  <c r="J61"/>
  <c r="J29"/>
  <c r="G10"/>
  <c r="B109"/>
  <c r="G109"/>
  <c r="I109"/>
  <c r="H109"/>
  <c r="D80"/>
  <c r="D60" s="1"/>
  <c r="G61"/>
  <c r="G29"/>
  <c r="G9" s="1"/>
  <c r="D10"/>
  <c r="D9" s="1"/>
  <c r="J60"/>
  <c r="J9"/>
  <c r="D129"/>
  <c r="D110"/>
  <c r="P19" i="3"/>
  <c r="P15"/>
  <c r="P18"/>
  <c r="T10" i="2"/>
  <c r="V10" s="1"/>
  <c r="S9"/>
  <c r="T9" s="1"/>
  <c r="P10"/>
  <c r="O9"/>
  <c r="P9" s="1"/>
  <c r="L10"/>
  <c r="K9"/>
  <c r="L9" s="1"/>
  <c r="H10"/>
  <c r="G9"/>
  <c r="H9" s="1"/>
  <c r="R10"/>
  <c r="Q9"/>
  <c r="R9" s="1"/>
  <c r="N10"/>
  <c r="M9"/>
  <c r="N9" s="1"/>
  <c r="J10"/>
  <c r="I9"/>
  <c r="J9" s="1"/>
  <c r="E9"/>
  <c r="E109" i="1"/>
  <c r="K109"/>
  <c r="J109"/>
  <c r="G60" l="1"/>
  <c r="D109"/>
  <c r="B41" i="6"/>
  <c r="B40"/>
  <c r="B39"/>
  <c r="B38"/>
  <c r="B37"/>
  <c r="B36"/>
  <c r="B35"/>
  <c r="B34"/>
  <c r="B33"/>
  <c r="B32"/>
  <c r="B31"/>
  <c r="B30"/>
  <c r="B29"/>
  <c r="B28"/>
  <c r="B27"/>
  <c r="B26"/>
  <c r="B25"/>
  <c r="B24"/>
  <c r="O24"/>
  <c r="B22"/>
  <c r="B21"/>
  <c r="B20"/>
  <c r="B19"/>
  <c r="B18"/>
  <c r="B17"/>
  <c r="B16"/>
  <c r="B15"/>
  <c r="B14"/>
  <c r="B13"/>
  <c r="B12"/>
  <c r="B11"/>
  <c r="B10"/>
  <c r="B9"/>
  <c r="B8"/>
  <c r="B7"/>
  <c r="B6"/>
  <c r="N5"/>
  <c r="N4" s="1"/>
  <c r="Q17" s="1"/>
  <c r="M5"/>
  <c r="L5"/>
  <c r="L4" s="1"/>
  <c r="Q15" s="1"/>
  <c r="K5"/>
  <c r="J5"/>
  <c r="J4" s="1"/>
  <c r="Q13" s="1"/>
  <c r="I5"/>
  <c r="H5"/>
  <c r="H4" s="1"/>
  <c r="Q11" s="1"/>
  <c r="G5"/>
  <c r="F5"/>
  <c r="F4" s="1"/>
  <c r="Q9" s="1"/>
  <c r="E5"/>
  <c r="D5"/>
  <c r="C5"/>
  <c r="M4"/>
  <c r="Q16" s="1"/>
  <c r="K4"/>
  <c r="Q14" s="1"/>
  <c r="I4"/>
  <c r="Q12" s="1"/>
  <c r="G4"/>
  <c r="Q10" s="1"/>
  <c r="E4"/>
  <c r="Q8" s="1"/>
  <c r="C4"/>
  <c r="Q6" s="1"/>
  <c r="B23" l="1"/>
  <c r="B5"/>
  <c r="D4"/>
  <c r="Q7" s="1"/>
  <c r="Q18" s="1"/>
  <c r="O5"/>
  <c r="O4" l="1"/>
  <c r="B4"/>
</calcChain>
</file>

<file path=xl/sharedStrings.xml><?xml version="1.0" encoding="utf-8"?>
<sst xmlns="http://schemas.openxmlformats.org/spreadsheetml/2006/main" count="4157" uniqueCount="752">
  <si>
    <t>INFORME DIARIO DE LA POBLACIÓN CORRECCIONAL</t>
  </si>
  <si>
    <t>PROMEDIO DEL MES*</t>
  </si>
  <si>
    <t>INSTITUCION POR REGION</t>
  </si>
  <si>
    <t>CAP.</t>
  </si>
  <si>
    <t>ESP. NO HAB.</t>
  </si>
  <si>
    <t>POB.</t>
  </si>
  <si>
    <t>SUM.</t>
  </si>
  <si>
    <t>SENT.</t>
  </si>
  <si>
    <t>JOVENES</t>
  </si>
  <si>
    <t>MUJERES</t>
  </si>
  <si>
    <t>TOTAL</t>
  </si>
  <si>
    <t>GRAN TOTAL</t>
  </si>
  <si>
    <t xml:space="preserve">REGION ESTE                                              </t>
  </si>
  <si>
    <t xml:space="preserve">Campamento Zarzal                                 </t>
  </si>
  <si>
    <t xml:space="preserve">Institución Bayamón (501)                         </t>
  </si>
  <si>
    <t xml:space="preserve">Centro Det. Regional Guayama (945)                </t>
  </si>
  <si>
    <t xml:space="preserve">Anexo 296 Guayama                                 </t>
  </si>
  <si>
    <t xml:space="preserve">Anexo Guayama (500)                               </t>
  </si>
  <si>
    <t xml:space="preserve">REGION OESTE                                             </t>
  </si>
  <si>
    <t xml:space="preserve">Institución Correccional Ponce                    </t>
  </si>
  <si>
    <t xml:space="preserve">Centro de Ingresos del Sur (676)                  </t>
  </si>
  <si>
    <t xml:space="preserve">Centro Clasificación Fase III Ponce               </t>
  </si>
  <si>
    <t xml:space="preserve">Modular Detention Unit                            </t>
  </si>
  <si>
    <t xml:space="preserve">Vivienda Alterna Anexo 246 Ponce                  </t>
  </si>
  <si>
    <t xml:space="preserve">Centro con Libertad para Trabajar                 </t>
  </si>
  <si>
    <t xml:space="preserve">Campamento La Pica                                </t>
  </si>
  <si>
    <t xml:space="preserve">Campamento Limón                                  </t>
  </si>
  <si>
    <t xml:space="preserve">Campamento Sabana Hoyos                           </t>
  </si>
  <si>
    <t xml:space="preserve">Anexo Sabana Hoyos 384                            </t>
  </si>
  <si>
    <t>CAP= Capacidad; SUM= Sumariado; Sent= Sentenciado</t>
  </si>
  <si>
    <t>SIN CLASIFICAR</t>
  </si>
  <si>
    <t>Sin Sentencia</t>
  </si>
  <si>
    <t>Pendiente Liquidación</t>
  </si>
  <si>
    <t>Con Liquidación</t>
  </si>
  <si>
    <t>Pensión Alimentaria</t>
  </si>
  <si>
    <t>MIN</t>
  </si>
  <si>
    <t>%</t>
  </si>
  <si>
    <t>MED</t>
  </si>
  <si>
    <t>MAX</t>
  </si>
  <si>
    <t>Min = Mínima</t>
  </si>
  <si>
    <t>Med = Mediana</t>
  </si>
  <si>
    <t>Máx. = Máxima</t>
  </si>
  <si>
    <t>DEPARTAMENTO DE CORRECCIÓN Y REHABILITACIÓN</t>
  </si>
  <si>
    <t>POBLACIÓN CORRECCIONAL PROMEDIO SENTENCIADA</t>
  </si>
  <si>
    <t>POR NIVELES DE CUSTODIA</t>
  </si>
  <si>
    <t>REGION OESTE</t>
  </si>
  <si>
    <t>MUERTES Y RAZON DE LA MUERTE EN LAS INSTITUCIONES CORRECCIONALES</t>
  </si>
  <si>
    <t>..</t>
  </si>
  <si>
    <t>.</t>
  </si>
  <si>
    <t>INSTITUCIÓN POR REGIÓN</t>
  </si>
  <si>
    <t>JUL.</t>
  </si>
  <si>
    <t>AGO.</t>
  </si>
  <si>
    <t>SEP.</t>
  </si>
  <si>
    <t>OCT.</t>
  </si>
  <si>
    <t>NOV.</t>
  </si>
  <si>
    <t>DIC.</t>
  </si>
  <si>
    <t>ENE.</t>
  </si>
  <si>
    <t xml:space="preserve">FEB. </t>
  </si>
  <si>
    <t>MAR.</t>
  </si>
  <si>
    <t>ABR.</t>
  </si>
  <si>
    <t>MAY.</t>
  </si>
  <si>
    <t>JUN.</t>
  </si>
  <si>
    <t>CANT.</t>
  </si>
  <si>
    <t>RAZ.</t>
  </si>
  <si>
    <t>T O T A L</t>
  </si>
  <si>
    <t>REGION ESTE</t>
  </si>
  <si>
    <t>CAMPAMENTO  ZARZAL</t>
  </si>
  <si>
    <t>INST. CORRECCIONAL ZARZAL</t>
  </si>
  <si>
    <t>HOGAR ADAPTACIÓN SOCIAL FAJARDO</t>
  </si>
  <si>
    <t>HOGAR INTER PARA MUJERES SAN JUAN</t>
  </si>
  <si>
    <t>CENTRO DE TRAT. RES. HUMACAO</t>
  </si>
  <si>
    <t>HOSPITAL SIQUIATRICO CORRECCIONAL</t>
  </si>
  <si>
    <t>CENTRO DE INGRESO BAYAMÓN 705</t>
  </si>
  <si>
    <t xml:space="preserve">ANEXO 292 BAYAMÓN </t>
  </si>
  <si>
    <t>CENTRO DET. BAYAMÓN (1072)</t>
  </si>
  <si>
    <t>INST. BAYAMÓN 501</t>
  </si>
  <si>
    <t xml:space="preserve">CENTRO DET. REGIONAL GUAYAMA </t>
  </si>
  <si>
    <t>ANEXO 296 GUAYAMA</t>
  </si>
  <si>
    <t>INST. GUAYAMA 1000</t>
  </si>
  <si>
    <t>ANEXO GUAYAMA 500</t>
  </si>
  <si>
    <t>REGIÓN OESTE</t>
  </si>
  <si>
    <t>CENTRO DE INGRESO PONCE 676</t>
  </si>
  <si>
    <t>INSTITUCIÓN CORRECCIONAL PONCE</t>
  </si>
  <si>
    <t>CENTRO CLASIFICACIÓN FASE III PONCE</t>
  </si>
  <si>
    <t>MODULAR DETETION UNIT</t>
  </si>
  <si>
    <t>ANEXO CUSTODIA MIN. PONCE</t>
  </si>
  <si>
    <t>ANEXO  246 PONCE</t>
  </si>
  <si>
    <t>INST. MÁXIMA PONCE</t>
  </si>
  <si>
    <t>INST. ADULTO PONCE 1000</t>
  </si>
  <si>
    <t>CENTRO DE DET. DEL OESTE</t>
  </si>
  <si>
    <t>CENTRO DE TRAT. ARECIBO</t>
  </si>
  <si>
    <t>INST. CORRECCIONAL GUERRERO</t>
  </si>
  <si>
    <t>CAMPAMENTO LIMON</t>
  </si>
  <si>
    <t>CAMPAMENTO SABANA HOYOS</t>
  </si>
  <si>
    <t>SABANA HOYOS 384</t>
  </si>
  <si>
    <t>INST. CORRECCIONAL SABANA HOYOS</t>
  </si>
  <si>
    <t>CAMPAMENTO LA PICA</t>
  </si>
  <si>
    <t>CANT.=CANTIDAD</t>
  </si>
  <si>
    <t>RAZ.= RAZÓN</t>
  </si>
  <si>
    <t>A=SIDA O H.I.V</t>
  </si>
  <si>
    <t>AN=PARO RENAL</t>
  </si>
  <si>
    <t>AV= DESCARGA ELÉCTRICA</t>
  </si>
  <si>
    <t>AAG=SEPSIS</t>
  </si>
  <si>
    <t>AAP=SHOCKHIPOLEMICO HEMORRAGIA</t>
  </si>
  <si>
    <t>B=ENDOCARDITIS</t>
  </si>
  <si>
    <t>V= SÍNDROME NEUROLÉPTICO</t>
  </si>
  <si>
    <t>AE=EMBOLIA PULMONAR</t>
  </si>
  <si>
    <t>AO=HEPTIC ENCEPHALOPATHY</t>
  </si>
  <si>
    <t>AX=MUERTE NATURAL</t>
  </si>
  <si>
    <t>AAH= HERIDA DE BALA FUERA DE LA INSTITUCIÓN</t>
  </si>
  <si>
    <t>AAQ=HEMORRAGIA INTERNA</t>
  </si>
  <si>
    <t>C=PROGRAMA DE DESVIÓ</t>
  </si>
  <si>
    <t>L=SUICIDIO - AHORCADO</t>
  </si>
  <si>
    <t>W= DENGUE HEMORRÁGICO</t>
  </si>
  <si>
    <t>AF=CIROSIS HEPÁTICA</t>
  </si>
  <si>
    <t>AY=NO INFORMA, EN INVESTIGACIÓN</t>
  </si>
  <si>
    <t>AZ=ASMATICO CRÓNICO</t>
  </si>
  <si>
    <t>AAI=CARDIOPATIA, HIPERTENSA,IZQUEMICA</t>
  </si>
  <si>
    <t>AAR= BRONQUITIS</t>
  </si>
  <si>
    <t>D=TOXOPLASMOSIS</t>
  </si>
  <si>
    <t>M=DIABETES MELLITUS NOVO</t>
  </si>
  <si>
    <t>X=SEPTICEMIA</t>
  </si>
  <si>
    <t>AG= ANEMIA SINTOMATIC</t>
  </si>
  <si>
    <t>AP=COMPLICACIONES</t>
  </si>
  <si>
    <t>AAA = R/O T.B. BKP</t>
  </si>
  <si>
    <t>AAJ=TUMOR MEDIASTINO</t>
  </si>
  <si>
    <t>E= ASFIXIA POR SUSPENSION</t>
  </si>
  <si>
    <t>N=ENCEFALOPATIA GRADO IV</t>
  </si>
  <si>
    <t>Y=HEPILEPSIA POST TRAUMATICA</t>
  </si>
  <si>
    <t>AH= PULMONIA</t>
  </si>
  <si>
    <t>POSTERIOR A LA CIRUGIA</t>
  </si>
  <si>
    <t>AAB= HOMICIDIO FUERA DE LA INST.</t>
  </si>
  <si>
    <t>AAK=LEUCEMIA AGUDA</t>
  </si>
  <si>
    <t>AAT-ENVENENAMIENTO</t>
  </si>
  <si>
    <t>O=TROMBOCITOPENIA</t>
  </si>
  <si>
    <t>Z=HIPERTENCION</t>
  </si>
  <si>
    <t>AI=TRAUMA CRANEAL</t>
  </si>
  <si>
    <t>AQ=RETIRADA DE ALCOHOL</t>
  </si>
  <si>
    <t>AAC = MUERTE CEREBRAL, ATAQUE CEREBRAL</t>
  </si>
  <si>
    <t xml:space="preserve">AAL=NARCOTISMO </t>
  </si>
  <si>
    <t>AAV=LO QUEMARON EN LA INSTITUCION</t>
  </si>
  <si>
    <t>G= INFARTO</t>
  </si>
  <si>
    <t>P=HOMICIDIO</t>
  </si>
  <si>
    <t>AA=SE DESCONOCE</t>
  </si>
  <si>
    <t>AJ=CRONIC LIVER</t>
  </si>
  <si>
    <t>AS= ACIDOSIS DIABETICA</t>
  </si>
  <si>
    <t>AABB=FALLO HEPATICO</t>
  </si>
  <si>
    <t>AAM=EDEMA PULMONAR</t>
  </si>
  <si>
    <t>AAW = HERIDA OBJETO PUNZANTE</t>
  </si>
  <si>
    <t>H=SOSPECHA ABCESO CEREBRAL</t>
  </si>
  <si>
    <t>Q=RETIRADA DE DROGA</t>
  </si>
  <si>
    <t>AB=HEMORRAGIA INTERNA CEREBRAL</t>
  </si>
  <si>
    <t>AK=MENINGITIS</t>
  </si>
  <si>
    <t>AT= PANCREATIBIS</t>
  </si>
  <si>
    <t>AAD= DERAME CEREBRAL</t>
  </si>
  <si>
    <t>AAN-TUBERCULOSIS</t>
  </si>
  <si>
    <t>AAX= MUSCULAR DYSTROPH</t>
  </si>
  <si>
    <t xml:space="preserve"> I=FALLO CARDIACO</t>
  </si>
  <si>
    <t>T=CARDIOMIOPATIA</t>
  </si>
  <si>
    <t>AC=HEPATITIS A,B Y C</t>
  </si>
  <si>
    <t>AL=CVA</t>
  </si>
  <si>
    <t xml:space="preserve">AU- SANGRADO GASTRO- </t>
  </si>
  <si>
    <t>AAE=CONTUNSION DEL AREA PULMONAR</t>
  </si>
  <si>
    <t>AAY= CRISIS HIPERTENSA</t>
  </si>
  <si>
    <t>J=SOBRE DOSIS</t>
  </si>
  <si>
    <t>U= INFARTO DEMIOCARDIO MASIVO</t>
  </si>
  <si>
    <t>AD= BRONCHOPNEUMONIA</t>
  </si>
  <si>
    <t>AM=NEUMONIA</t>
  </si>
  <si>
    <t>INTESTINAL</t>
  </si>
  <si>
    <t>AAF=CANCER GARGANTA,COLON, ABDOMEN, TERMINAL</t>
  </si>
  <si>
    <t>AAZ=ACCIDENTE AUTO</t>
  </si>
  <si>
    <t>CAMPAMENTO CORREC. LA PICA</t>
  </si>
  <si>
    <t>REGION  ESTE</t>
  </si>
  <si>
    <t xml:space="preserve">    </t>
  </si>
  <si>
    <t>HOGAR ADAPTACION SOC. FAJARDO</t>
  </si>
  <si>
    <t>HOGAR INTER. PARA MUJERES SAN JUAN</t>
  </si>
  <si>
    <t>CENTRO DE INGRESO BAYAMON 705</t>
  </si>
  <si>
    <t>ANEXO 448 BAYAMON</t>
  </si>
  <si>
    <t>INSTITUCION CORRECCIONAL PONCE</t>
  </si>
  <si>
    <t>INST. MAXIMA PONCE</t>
  </si>
  <si>
    <t>HOGAR DE ADAPTACION SOCIAL MAYAGUEZ</t>
  </si>
  <si>
    <t>ESCUELA IND. MUJERES VEGA ALTA</t>
  </si>
  <si>
    <t>FUGAS OCURRIDAS EN LAS INSTITUCIONES CORRECCIONALES</t>
  </si>
  <si>
    <t>REGULAR</t>
  </si>
  <si>
    <t>CAMPAMENTO CORREC. ZARZAL</t>
  </si>
  <si>
    <t xml:space="preserve">INST.CORREC.ZARZAL </t>
  </si>
  <si>
    <t>OCT</t>
  </si>
  <si>
    <t>CENTRO DET.REG. BAYAMON 1072</t>
  </si>
  <si>
    <t>INST. BAYAMON  501</t>
  </si>
  <si>
    <t xml:space="preserve">CENTRO REGIONAL GUAYAMA </t>
  </si>
  <si>
    <t>INST.JOV. ADULTOS PONCE 304</t>
  </si>
  <si>
    <t xml:space="preserve"> ANEXO 246 PONCE</t>
  </si>
  <si>
    <t>CENTRO DE LIBERTAD PARA TRABAJAR PONCE</t>
  </si>
  <si>
    <t xml:space="preserve">INST. ADULTOS PONCE 1000 </t>
  </si>
  <si>
    <t>CAMPAMENTO CORRECCIONAL LIMON</t>
  </si>
  <si>
    <t>ESCUELA IND. PARA MUJERES VEGA ALTA</t>
  </si>
  <si>
    <t>CENTRO CLASIF. FASE III PONCE</t>
  </si>
  <si>
    <t xml:space="preserve">  </t>
  </si>
  <si>
    <t>FACILIDAD MEDICA INST. PONCE  500</t>
  </si>
  <si>
    <t>HOGAR DE ADAPTACIÓN SOCIAL MAYAGÜEZ</t>
  </si>
  <si>
    <t>F=CANCER EN EL ESOFAGO, PULMON O HIGADO, ESTOMACAL, ABDOMINAL</t>
  </si>
  <si>
    <t xml:space="preserve">Institución Correccional Zarzal                         </t>
  </si>
  <si>
    <t xml:space="preserve">Hogar Adaptación Social Fajardo                     </t>
  </si>
  <si>
    <t xml:space="preserve">Hogar Intermedio para Mujeres San Juan                  </t>
  </si>
  <si>
    <t xml:space="preserve">Centro Trat. Res. Usua. S.C. Humacao         </t>
  </si>
  <si>
    <t xml:space="preserve">Hospital Siquiátrico Correccional                        </t>
  </si>
  <si>
    <t xml:space="preserve">Centro Detención Bayamón (1072)                        </t>
  </si>
  <si>
    <t xml:space="preserve">Escuela Industrial para Mujeres Vega Alta                    </t>
  </si>
  <si>
    <t xml:space="preserve">Anexo Custodia Mínima Ponce                         </t>
  </si>
  <si>
    <t xml:space="preserve">Institución Máxima Ponce                                </t>
  </si>
  <si>
    <t xml:space="preserve">Institución Adultos Ponce (1000)                        </t>
  </si>
  <si>
    <t>Facilidad Médica Inst. Ponce 500</t>
  </si>
  <si>
    <t xml:space="preserve">Centro de Detención del Oeste                           </t>
  </si>
  <si>
    <t xml:space="preserve">Institución Correccional Guerrero                       </t>
  </si>
  <si>
    <t xml:space="preserve">Centro Trat. Res. Usua. S.C. Arecibo        </t>
  </si>
  <si>
    <t xml:space="preserve">Hogar Adaptación Social Mayagüez               </t>
  </si>
  <si>
    <t>*  Pueden haber errores de redondeo.</t>
  </si>
  <si>
    <t>Esp. no hab.= Espacios no habitables.</t>
  </si>
  <si>
    <t>K=ARRESTO CARDIORESPIRATORIO O RESPIRATORY ILLNESS</t>
  </si>
  <si>
    <t>AAO=RUPTURA ANEURISMACEREBRAL</t>
  </si>
  <si>
    <t xml:space="preserve">Centro Ingresos Metrop. de Bayamón (705)     </t>
  </si>
  <si>
    <t xml:space="preserve">Anexo Seguridad Máxima Bayamón (292)                      </t>
  </si>
  <si>
    <t xml:space="preserve">Institución Jóvenes Adultos Ponce (304)                 </t>
  </si>
  <si>
    <t xml:space="preserve">Institución Correccional Sabana Hoyos                   </t>
  </si>
  <si>
    <t>Esp. no hab.= Espacios no habitables</t>
  </si>
  <si>
    <t xml:space="preserve"> </t>
  </si>
  <si>
    <t xml:space="preserve">                                                                                                                                                                                                                                                                                                                                                                                                                                                                                                                                                                                                                                                                                                                                                                                                                                                                                                                                                                                                                                                                                                                                                                                                                               </t>
  </si>
  <si>
    <t>Esp. no hab.= Espacios no habitable</t>
  </si>
  <si>
    <t>AAS=TRAUMA O TRAUMA POR CAIDA</t>
  </si>
  <si>
    <t>SUM</t>
  </si>
  <si>
    <t>SENT</t>
  </si>
  <si>
    <t>REGION</t>
  </si>
  <si>
    <t>ESTE</t>
  </si>
  <si>
    <t>OESTE</t>
  </si>
  <si>
    <t>% OCUPADA</t>
  </si>
  <si>
    <t>OCUPADA</t>
  </si>
  <si>
    <t>NO OCUPADA</t>
  </si>
  <si>
    <t>ESPACIOS NO HABITABLES</t>
  </si>
  <si>
    <t>HABITABLES</t>
  </si>
  <si>
    <t>NO HABITABLES</t>
  </si>
  <si>
    <t>POBLACIÓN TOTAL</t>
  </si>
  <si>
    <t>PENDIENTE LIQUIDACIÓN</t>
  </si>
  <si>
    <t>CON LIQUIDACIÓN</t>
  </si>
  <si>
    <t>SIN SENTENCIA</t>
  </si>
  <si>
    <t>PENSIÓN ALIMENTARIA</t>
  </si>
  <si>
    <t>MAXIMA</t>
  </si>
  <si>
    <t>MINIMA</t>
  </si>
  <si>
    <t>MEDIANA</t>
  </si>
  <si>
    <t>total</t>
  </si>
  <si>
    <t>REGIÓN ESTE</t>
  </si>
  <si>
    <t>Total</t>
  </si>
  <si>
    <t>Nombre:</t>
  </si>
  <si>
    <t>Germán Palau</t>
  </si>
  <si>
    <t>Puesto:</t>
  </si>
  <si>
    <t>Oficial Ejecutivo (Director)</t>
  </si>
  <si>
    <t>Zulma González</t>
  </si>
  <si>
    <t>Estadístico</t>
  </si>
  <si>
    <t>Dirección postal:</t>
  </si>
  <si>
    <t>Apartado 71308, San Juan PR 00936</t>
  </si>
  <si>
    <t>Dirección física:</t>
  </si>
  <si>
    <t>Calle Calaf # 34, Hato Rey PR</t>
  </si>
  <si>
    <t>Teléfono (o tel. directo):</t>
  </si>
  <si>
    <t>(787) 277-0775</t>
  </si>
  <si>
    <t>Fax:</t>
  </si>
  <si>
    <t>Correo electrónico:</t>
  </si>
  <si>
    <t>gpalau@ac.gobierno.pr; zgonzalez@ac.gobierno.pr; motero@ac.gobierno.pr; mcotto@ac.gobierno.pr</t>
  </si>
  <si>
    <t xml:space="preserve">Fecha de publicación </t>
  </si>
  <si>
    <t>Fechas esperadas de publicación  mensual/anual</t>
  </si>
  <si>
    <t>(1) mensual</t>
  </si>
  <si>
    <t>(2) anual</t>
  </si>
  <si>
    <t xml:space="preserve">Para obtener una copia de este informe: </t>
  </si>
  <si>
    <t>Puede visitar el siguiente:</t>
  </si>
  <si>
    <t xml:space="preserve"> http://www.estadisticas.gobierno.pr/iepr/Inventario.aspx</t>
  </si>
  <si>
    <r>
      <t xml:space="preserve">o envíe su solicitud por correo electrónico a: </t>
    </r>
    <r>
      <rPr>
        <u/>
        <sz val="9"/>
        <rFont val="Calibri"/>
        <family val="2"/>
      </rPr>
      <t xml:space="preserve"> gpalau@ac.gobierno.pr</t>
    </r>
  </si>
  <si>
    <t>o llame por teléfono al (787) 277-0775</t>
  </si>
  <si>
    <t>o envíe su solicitud por fax: (787) 277-0775</t>
  </si>
  <si>
    <t>o envie su solicitud por correo postal al Apartado 71308 San Juan PR 00936</t>
  </si>
  <si>
    <r>
      <t xml:space="preserve">o visite la </t>
    </r>
    <r>
      <rPr>
        <b/>
        <i/>
        <sz val="9"/>
        <rFont val="Calibri"/>
        <family val="2"/>
      </rPr>
      <t>Oficina de Desarrollo Programático,</t>
    </r>
    <r>
      <rPr>
        <sz val="9"/>
        <rFont val="Calibri"/>
        <family val="2"/>
      </rPr>
      <t xml:space="preserve"> Administración de Corrección, Calle Calaf # 34, Hato Rey:  Lunes a Viernes de 8:00 am a 12:00 am y 1:00 pm a 4:30 pm</t>
    </r>
  </si>
  <si>
    <t>El informe está disponible impreso y en Excel</t>
  </si>
  <si>
    <t>Este inforrme es de distribucición gratuita</t>
  </si>
  <si>
    <t xml:space="preserve">Fuentes de información: </t>
  </si>
  <si>
    <t xml:space="preserve">Las estadísticas presentadas en este informe provienen del registro administrativo Informe de recuento diario realizado por la Oficina de Control de Población.   Cada institución penal  envia a la Oficina de Control de Población Penal  el nforme de recuento diario de las 12:00M (Noche) indicando el total de la población penal ese día.  Las variables principales de este informe son: promedio del mes, capacidad, espacios no habitables, población, sumariada, sentenciada, jóvenes, mujeres, población principio de mes y fin de mes, niveles de custodia, mínima, mediana, máxima, sin clasificar. Estas se encuentran definidas en la pestaña llamada "Definición".   Ademas, las fugas y muertes ocurridas en las instituciones.  </t>
  </si>
  <si>
    <t>Marco legal o administrativo:</t>
  </si>
  <si>
    <t xml:space="preserve">Este informe tiene como base el artículo 5(j) de la Ley Núm. 16 de 22 de julio de 1974, según enmendada.  Este  artículo establece un centro de estadísticas que recopile y mantenga información y datos sobre: incidencia de la criminalidad, en sus diversas modalidades, por grupos y edades; términos de sentencias impuestas y períodos cumplidos; casos en libertad a prueba o libertad bajo palabra; información sobre el desarrollo y resultado [d]el tratamiento; reincidencia; y todo otro aspecto del sistema correccional o de la justicia criminal que sea útil dentro del marco de las investigaciones criminológicas, para formular directrices efectivas tanto para el tratamiento correccional como para la política pública de todo el sistema de justicia criminal. </t>
  </si>
  <si>
    <t>DEFINICIONES DE INFORME MENSUAL</t>
  </si>
  <si>
    <t>PROMEDIO DEL MES:</t>
  </si>
  <si>
    <t>COMPRENDE LA POBLACION PROMEDIO DIARIA POR INSTITUCION PARA EL MES BAJO ESTUDIO</t>
  </si>
  <si>
    <t>CAPACIDAD:</t>
  </si>
  <si>
    <r>
      <t xml:space="preserve">CORRESPONDE A LA CAPACIDAD DE DISEÑO DE CADA INSTITUCION MEDIDA A 55' </t>
    </r>
    <r>
      <rPr>
        <vertAlign val="superscript"/>
        <sz val="10"/>
        <rFont val="Calibri"/>
        <family val="2"/>
      </rPr>
      <t>2</t>
    </r>
  </si>
  <si>
    <t>ESPACIOS NO HABITABLES:</t>
  </si>
  <si>
    <t>SON AQUELLOS ESPACIOS QUE POR ALGUNA RAZON (EJ. REPARACIONES) NO PUEDEN SER UTILIZADO DE FORMA TEMPORERA PARA ALBERGAR CONFINADOS.</t>
  </si>
  <si>
    <t>POBLACION:</t>
  </si>
  <si>
    <t>AGRUPA LA POBLACION TOTAL EN EL SISTEMA DESGLOSADA EN  (SUMARIADOS Y SENTENCIADOS), INCLUYE MASCULINO ADULTO, JOVENES Y MUJERES.</t>
  </si>
  <si>
    <t>SUMARIADA:</t>
  </si>
  <si>
    <t>PERSONA QUE SE ENCUENTRA EN DETENCION PREVENTIVA PENDIENTE DE LA DETERMINACION DE SU CULPABILIDAD O INOCENCIA.</t>
  </si>
  <si>
    <t>SENTENCIADA:</t>
  </si>
  <si>
    <t>PERSONA CONVICTA DE UN DELITO, COMPETADO EL PROCESO DE LA LECTURA DE LA SENTENCIA DEL TRIBUNAL, Y SENTENCIADO A CUMPLIR UN TERMINO DE CONFINAMIENTO EN UNA INSTITUCION CORRRECCIONAL.</t>
  </si>
  <si>
    <t>JOVENES:</t>
  </si>
  <si>
    <t>POBLACION ENTRE 16 - 20 AÑOS A LAS CUALES EL TRIBUNAL TITULAR DE MENORES RENUNCIO A SU JURISDICCION, YA SEA POR LA GRAVEDAD DEL DELITO O POR SU HISTORIAL DELICTIVO.</t>
  </si>
  <si>
    <t>MUJERES:</t>
  </si>
  <si>
    <t>ES LA POBLACION FEMENINA BAJO LA JURISDICCION DE LA AGENCIA.</t>
  </si>
  <si>
    <t>POBLACION PRINCIPIO DE MES Y FIN DE MES ( 1 DE MARZO/11 - 31/MARZO/11)</t>
  </si>
  <si>
    <t>SE DEFINE COMO LA POBLACION REAL EN LAS INSTITUCIONES, SEGUN EL CONTEO REALIZADO A LAS 12:00 M DE LA NOCHE.</t>
  </si>
  <si>
    <t>NIVELES DE CUSTODIA:</t>
  </si>
  <si>
    <t>NIVEL DE SEGURIDAD O CANTIDAD DE PERSONAL NECESARIO PARA SUPERVISAR AL CONFINADO SEGUN LAS DETERMINACIONES DESDE CRITERIOS OBJETIVO.</t>
  </si>
  <si>
    <t xml:space="preserve">     MINIMA</t>
  </si>
  <si>
    <t xml:space="preserve">POBLACION ASIGNADA A LAS UNIDADES DE RESIDENCIA CON CONTROLES MENOS RESTRICTIVOS.  ESTOS PUEDEN TRABAJAR EN LOS PREDIOS DE LA INSTITUCION CON SUPERVISION MINIMA.  SON ELEGIBLES PARA LOS PROGRAMAS DE TRABAJO EN LA COMUNIDAD Y ACTIVIDADES CONSONAS CON LOS REQUISITOS NORMATIVOS.  </t>
  </si>
  <si>
    <t xml:space="preserve">     MEDIANA</t>
  </si>
  <si>
    <t>POBLACION UBICADA EN LAS UNIDADES DE RESIDENCIA REGULARES ELEGIBLES PARA SER ASIGNADOS A CUALQUIER LABOR O ACTIVIDAD QUE REQUIERE SUPERVISION DE RUTINA DENTRO DE LA VERJA DEL PERIMETRO DE LA INSTITUCION.  SE REQUIEREN DOS OFICIALES DE CUSTODIA PARA MOVER AL CONFINADO FUERA DE LA INSTITUCION A RECIBIR ALGUN SERVICIO. PUEDE TRABAJAR DENTRO DE LA INSTITUCION.</t>
  </si>
  <si>
    <t xml:space="preserve">     MAXIMA</t>
  </si>
  <si>
    <t>POBLACION QUE REQUIEREN UN ALTO GRADO DE CONTROL Y SUPERVISION.  LOS CONFINADOS ESTAN RESTRINGIDOS A ESTAR EN SU CELDA LA MAYOR PARTE DEL TIEMPO.  TIENEN DERECHO A UNA HR. RECREACION DIARIA.   SE REQUIERE POR LO MENOS DOS OFICIALES DE CUSTODIA  PARA VIAJES ESCOLTADOS DE RUTINA O DE EMERGENCIA FUERA DE LA INSTITUCION.</t>
  </si>
  <si>
    <t xml:space="preserve">     SIN CLASIFICAR</t>
  </si>
  <si>
    <t>POBLACION EN ESPERA DE SER CLASIFICADA</t>
  </si>
  <si>
    <t xml:space="preserve">Institución Reg. Met. Bayamón (308) /448                   </t>
  </si>
  <si>
    <t>Proyecto Especial de Musica Vega Alta</t>
  </si>
  <si>
    <t>INST.REG MET.BAYAMON 308/448</t>
  </si>
  <si>
    <t xml:space="preserve">Institución Correccional Máxima Guayama        </t>
  </si>
  <si>
    <t>PROYECTO ESPECIAL DE MUSICA VEGA ALTA</t>
  </si>
  <si>
    <t>INST. REG MET. BAYAMON 308 (448)</t>
  </si>
  <si>
    <t xml:space="preserve">Institución Jóvenes Adultos Ponce (304)*                </t>
  </si>
  <si>
    <t>*Esta Institución alberga población Joven adulta y adulta</t>
  </si>
  <si>
    <t>JULIO 2011 A JUNIO DE 2012</t>
  </si>
  <si>
    <t>AÑO FISCAL 2011-2012</t>
  </si>
  <si>
    <t>INST. MAXIMA GUAYAMA 1000</t>
  </si>
  <si>
    <t>INST. JOVENES ADULTOS PONCE 304</t>
  </si>
  <si>
    <t>CENTRO DE TRAT. RES. ARECIBO</t>
  </si>
  <si>
    <t>Institución Correccional Ponce 500</t>
  </si>
  <si>
    <t>Apertura de la Comunidad Terap. .. y Proy. Teatro Correc.   26/dic/2011</t>
  </si>
  <si>
    <t>AÑO FISCAL 2010-2011</t>
  </si>
  <si>
    <t>J</t>
  </si>
  <si>
    <t>ABA</t>
  </si>
  <si>
    <t>U</t>
  </si>
  <si>
    <t>AM</t>
  </si>
  <si>
    <t>AAG</t>
  </si>
  <si>
    <t>Q,L</t>
  </si>
  <si>
    <t>A, F</t>
  </si>
  <si>
    <t>I</t>
  </si>
  <si>
    <t>P</t>
  </si>
  <si>
    <t>F</t>
  </si>
  <si>
    <t>K</t>
  </si>
  <si>
    <t>AT</t>
  </si>
  <si>
    <t>Q,P</t>
  </si>
  <si>
    <t>AAA</t>
  </si>
  <si>
    <t>A,Q</t>
  </si>
  <si>
    <t>A</t>
  </si>
  <si>
    <t>L</t>
  </si>
  <si>
    <t>AB</t>
  </si>
  <si>
    <t>K,L</t>
  </si>
  <si>
    <t>L,AIJ</t>
  </si>
  <si>
    <t>INST. ADULTOS PONCE 304</t>
  </si>
  <si>
    <t>AE</t>
  </si>
  <si>
    <t>INST. JOVENES ADULTO PONCE 1000</t>
  </si>
  <si>
    <t>AJ</t>
  </si>
  <si>
    <t>AÑO FISCAL 2009-2010</t>
  </si>
  <si>
    <t>AA</t>
  </si>
  <si>
    <t>G</t>
  </si>
  <si>
    <t>INST.REG MET.BAYAMON 308 (448)</t>
  </si>
  <si>
    <t>AC</t>
  </si>
  <si>
    <t>AM,L</t>
  </si>
  <si>
    <t>T</t>
  </si>
  <si>
    <t>HOGAR ADAPT. SOCIAL DE VEGA ALTA</t>
  </si>
  <si>
    <t>AAK</t>
  </si>
  <si>
    <t>L,P</t>
  </si>
  <si>
    <t>AAP</t>
  </si>
  <si>
    <t>I, AJ</t>
  </si>
  <si>
    <t>AAB</t>
  </si>
  <si>
    <t>AAS</t>
  </si>
  <si>
    <t>AÑO FISCAL 2008-2009</t>
  </si>
  <si>
    <t>CENTRO DE TRAT. RES. SAN JUAN</t>
  </si>
  <si>
    <t>INST.REG MET.BAYAMON 308</t>
  </si>
  <si>
    <t>AJ, A</t>
  </si>
  <si>
    <t>AJ,A</t>
  </si>
  <si>
    <t>AU</t>
  </si>
  <si>
    <t>AP</t>
  </si>
  <si>
    <t>AJ,J</t>
  </si>
  <si>
    <t>AAZ</t>
  </si>
  <si>
    <t>AABB,</t>
  </si>
  <si>
    <t>A,AJ</t>
  </si>
  <si>
    <t>ESCUELA IND. PARA MUJERES</t>
  </si>
  <si>
    <t>A,J</t>
  </si>
  <si>
    <t>AK</t>
  </si>
  <si>
    <t>K=ARRESTO CARDIORESPIRATORIO</t>
  </si>
  <si>
    <t>AAS=TRAUMA POR CAIDA</t>
  </si>
  <si>
    <t>F=CANCER EN EL ESOFAGO, PULMON O HIGADO, ESTOMACAL</t>
  </si>
  <si>
    <t>AAO=RUPTURA ANEURISMACEREBRA;</t>
  </si>
  <si>
    <t>AÑO FISCAL 2007-2008</t>
  </si>
  <si>
    <t>INST. CUSTODIA PROTECTIVA 352</t>
  </si>
  <si>
    <t>INST. CORRECCIONAL SAN JUAN</t>
  </si>
  <si>
    <t>CAMPAMENTO CORRECCIONAL ZARZAL</t>
  </si>
  <si>
    <t>HOGAR ADAPTACIÓN SOC. CAROLINA</t>
  </si>
  <si>
    <t>HOGAR ADAPTACIÓN SOC. FAJARDO</t>
  </si>
  <si>
    <t>Q</t>
  </si>
  <si>
    <t>AI</t>
  </si>
  <si>
    <t>AX</t>
  </si>
  <si>
    <t>AAG, AU</t>
  </si>
  <si>
    <t>AZ</t>
  </si>
  <si>
    <t>J, P</t>
  </si>
  <si>
    <t>AL</t>
  </si>
  <si>
    <t>AN</t>
  </si>
  <si>
    <t>AAX</t>
  </si>
  <si>
    <r>
      <t>L,</t>
    </r>
    <r>
      <rPr>
        <sz val="8"/>
        <color indexed="9"/>
        <rFont val="Times"/>
      </rPr>
      <t>J</t>
    </r>
  </si>
  <si>
    <t>AAY</t>
  </si>
  <si>
    <t>ANEXO VIVIENDA TEMPORERAS  PONCE</t>
  </si>
  <si>
    <t>L, K</t>
  </si>
  <si>
    <t>INST. MUJERES PONCE</t>
  </si>
  <si>
    <t>AABB</t>
  </si>
  <si>
    <t>INST. JOV. ADULTOS 500</t>
  </si>
  <si>
    <t>HOGAR DE ADAPTACIÓN SOCIAL PONCE</t>
  </si>
  <si>
    <t>CAMPAMENTO CORREC.LIMON</t>
  </si>
  <si>
    <t>CAMPAMENTO CORREC.SABANA HOYOS</t>
  </si>
  <si>
    <t>AAC</t>
  </si>
  <si>
    <t>HOGAR DE ADAPTACIÓN SOCIAL ARECIBO</t>
  </si>
  <si>
    <t>F=CANCER EN EL ESOFAGO, PULMON O HIGADO</t>
  </si>
  <si>
    <t>AU- SANGRADO GASTRO-</t>
  </si>
  <si>
    <t>AÑO FISCAL 2006-2007</t>
  </si>
  <si>
    <t>REGION NORESTE</t>
  </si>
  <si>
    <t>HOSPITAL PENAL P.E.</t>
  </si>
  <si>
    <t>AAW,P</t>
  </si>
  <si>
    <t>INST. CORREC. CUSTODIA MÍNIMA 448</t>
  </si>
  <si>
    <t>AAM</t>
  </si>
  <si>
    <t>A,K</t>
  </si>
  <si>
    <t>E</t>
  </si>
  <si>
    <t>J(2)AAF</t>
  </si>
  <si>
    <t>REGIÓN NOROESTE</t>
  </si>
  <si>
    <t>ANEXO VIVIENDA ALTERNAS MUJERES</t>
  </si>
  <si>
    <t>L,A</t>
  </si>
  <si>
    <t>AAF</t>
  </si>
  <si>
    <t>J,</t>
  </si>
  <si>
    <t xml:space="preserve">FUENTE: INFORME DE INGRESOS Y EGRESOS Y SALUD CORRECCIONAL </t>
  </si>
  <si>
    <t xml:space="preserve"> SE INCLUYEN LAS MUERTES DE LOS H.A.S</t>
  </si>
  <si>
    <t xml:space="preserve">AAC = MUERTE CEREBRAL, </t>
  </si>
  <si>
    <t xml:space="preserve">AU- SANGRADO GASTRO </t>
  </si>
  <si>
    <t>AAF=CANCER GARGANTA,COLON, ABDOMEN, HIGADO, TERMINAL</t>
  </si>
  <si>
    <t>AÑO FISCAL 2005-2006</t>
  </si>
  <si>
    <t>CAMPAMENTO CORRECCIONAL PUNTA LIMA</t>
  </si>
  <si>
    <t>HOGAR ADAPTACIÓN CAROLINA</t>
  </si>
  <si>
    <t>HOGAR ADAPTACIÓN SOC. RIÓ PIEDRAS</t>
  </si>
  <si>
    <t>CENTRO DE TRAT. RES. US. S.C   SAN JUAN</t>
  </si>
  <si>
    <t>CENTRO DE TRAT. RES. USU. SUST. CONT. HUMACAO</t>
  </si>
  <si>
    <t>AAD,AAQ</t>
  </si>
  <si>
    <t>A,U,AAF</t>
  </si>
  <si>
    <t>HOSPITAL PENAL 448 BAYAMÓN</t>
  </si>
  <si>
    <t>AD,</t>
  </si>
  <si>
    <t>G,</t>
  </si>
  <si>
    <t>I,</t>
  </si>
  <si>
    <t xml:space="preserve">   </t>
  </si>
  <si>
    <t>PROYECTO MODELO JUANA DÍAZ</t>
  </si>
  <si>
    <t>AAW</t>
  </si>
  <si>
    <t>CENTRO DE TRAT. US S.C. ARECIBO</t>
  </si>
  <si>
    <t>K,I</t>
  </si>
  <si>
    <t>K,AX</t>
  </si>
  <si>
    <t>REVISADO10/26/09</t>
  </si>
  <si>
    <t>AAW= ALCOHOL/DROGA INTOXICACION</t>
  </si>
  <si>
    <t>AÑO FISCAL 2004-2005</t>
  </si>
  <si>
    <t>REGION  NORESTE</t>
  </si>
  <si>
    <t>AAH</t>
  </si>
  <si>
    <t>CENTRO DE TRAT. RES. USUARIOS SUST. CONT. HUMACAO</t>
  </si>
  <si>
    <t>REGIÓN NORTE</t>
  </si>
  <si>
    <t>K,</t>
  </si>
  <si>
    <t>AO</t>
  </si>
  <si>
    <t>A(2)</t>
  </si>
  <si>
    <t>ANEXO 448 BAYAMÓN</t>
  </si>
  <si>
    <t>AY,</t>
  </si>
  <si>
    <t>AY</t>
  </si>
  <si>
    <t>HOGAR ADAPTACIÓN SOCIAL DE VEGA ALTA</t>
  </si>
  <si>
    <t>REGIÓN SUR</t>
  </si>
  <si>
    <t>AC,J,A</t>
  </si>
  <si>
    <t>CAMPAMENTO CORREC. GUAVATE</t>
  </si>
  <si>
    <t>K,I,</t>
  </si>
  <si>
    <t>I,J</t>
  </si>
  <si>
    <t>K,AY</t>
  </si>
  <si>
    <t>AÑO FISCAL 2003-2004</t>
  </si>
  <si>
    <t xml:space="preserve">PENITENCIARIA ESTATAL (AREA MEDICA) </t>
  </si>
  <si>
    <t>AAG,AY,E</t>
  </si>
  <si>
    <t>AAG,K,AABB,L</t>
  </si>
  <si>
    <t>AAJ</t>
  </si>
  <si>
    <t>HOSPITAL PENAL PE</t>
  </si>
  <si>
    <t>INST. CORREC. CUSTODIA MINIMA 448</t>
  </si>
  <si>
    <t>HOGAR ADAPTACION CAROLINA</t>
  </si>
  <si>
    <t>AAH,J</t>
  </si>
  <si>
    <t>HOGAR ADAPTACION SOC. RIO PIEDRAS</t>
  </si>
  <si>
    <t>M</t>
  </si>
  <si>
    <t>I,AAB</t>
  </si>
  <si>
    <t>CENTRO DE TRAT. RES. USU. S.C   SAN JUAN</t>
  </si>
  <si>
    <t>CENTRO DE TRAT. RES. USU. S. C. HUMACAO</t>
  </si>
  <si>
    <t>REGION NORTE</t>
  </si>
  <si>
    <t>AAI</t>
  </si>
  <si>
    <t xml:space="preserve">ANEXO 292 BAYAMON </t>
  </si>
  <si>
    <t>CENTRO DET. BAYAMON (1072)</t>
  </si>
  <si>
    <t>AAF,AABB</t>
  </si>
  <si>
    <t>INST. BAYAMON 501</t>
  </si>
  <si>
    <t>HOGAR ADAPTACION SOCIAL DE VEGA ALTA</t>
  </si>
  <si>
    <t>REGION SUR</t>
  </si>
  <si>
    <t>CENTRO CLASIFICACION FASE III PONCE</t>
  </si>
  <si>
    <t>K,J</t>
  </si>
  <si>
    <t>AAV</t>
  </si>
  <si>
    <t>PROYECTO MODELO JUANA DIAZ</t>
  </si>
  <si>
    <t>HOGAR DE ADAPTACION SOCIAL PONCE</t>
  </si>
  <si>
    <t>J,AAH</t>
  </si>
  <si>
    <t>REGION NOROESTE</t>
  </si>
  <si>
    <t>CARCEL DISTRITO ARECIBO</t>
  </si>
  <si>
    <t>K(2)</t>
  </si>
  <si>
    <t>AAG,K</t>
  </si>
  <si>
    <t>M,K</t>
  </si>
  <si>
    <t>HOGAR DE ADAPTACION SOCIAL ARECIBO</t>
  </si>
  <si>
    <t>REVISADO 3/1/05</t>
  </si>
  <si>
    <t>RAZ.= RAZON</t>
  </si>
  <si>
    <t>AV= DESCARGA ELECTRICA</t>
  </si>
  <si>
    <t>V= SINDROME NEUROLEPTICO</t>
  </si>
  <si>
    <t>C=PROGRAMA DE DESVIO</t>
  </si>
  <si>
    <t>W= DENGUE HEMORRAGICO</t>
  </si>
  <si>
    <t>AF=CIROSIS HEPATICA</t>
  </si>
  <si>
    <t>AY=NO INFORMA, EN INVESTIGACION</t>
  </si>
  <si>
    <t>AZ=ASMATICO CRONICO</t>
  </si>
  <si>
    <t>AAH= HERIDA DE BALA FUERA DE LA INSTITUCION</t>
  </si>
  <si>
    <t>AÑO FISCAL 2002-2003</t>
  </si>
  <si>
    <t>PENITENCIARIA ESTATAL Y HOSP. CORREC.</t>
  </si>
  <si>
    <t>A,AN</t>
  </si>
  <si>
    <t>I(2),AAL,Q,U</t>
  </si>
  <si>
    <t>D</t>
  </si>
  <si>
    <t>CENTRO DE TRAT. RES. US.   S.C   SAN JUAN</t>
  </si>
  <si>
    <t>CENTRO DE TRAT. RES.USU.S.C. HUMACAO</t>
  </si>
  <si>
    <t>AAL</t>
  </si>
  <si>
    <t>Z</t>
  </si>
  <si>
    <t>AD</t>
  </si>
  <si>
    <t>AH</t>
  </si>
  <si>
    <t>K,AM</t>
  </si>
  <si>
    <t>I,AX</t>
  </si>
  <si>
    <t>AÑO FISCAL 2001-2002</t>
  </si>
  <si>
    <t>PENITENCIARIA ESTATAL Y HOSPITAL CORRECCIONAL</t>
  </si>
  <si>
    <t>J,AY,AAN</t>
  </si>
  <si>
    <t>K,J,A,AAL,AF</t>
  </si>
  <si>
    <t>HOGAR INTERMEDIO PARA MUJERES SANTURCE</t>
  </si>
  <si>
    <t>CENTRO DE TRAT. RES. USUARIOS   S.C   SAN JUAN</t>
  </si>
  <si>
    <t>INST.REG MET..BAYAMON 308</t>
  </si>
  <si>
    <t>J(2),A</t>
  </si>
  <si>
    <t>AJ,AAM</t>
  </si>
  <si>
    <t>AAO</t>
  </si>
  <si>
    <t>JOVENES ADULTOS PONCE</t>
  </si>
  <si>
    <t>AF,A</t>
  </si>
  <si>
    <t>L,A(2)</t>
  </si>
  <si>
    <t>ANEXO 292 GUAYAMA</t>
  </si>
  <si>
    <t>AAN</t>
  </si>
  <si>
    <t>K, A</t>
  </si>
  <si>
    <t>INSTITUCIONES PRIVATIZADAS</t>
  </si>
  <si>
    <t>FACILIDAD CORREC. PRIVATIZADA GUAYAMA</t>
  </si>
  <si>
    <t>FACILIDAD CORREC. PRIVATIZADA BAYAMON</t>
  </si>
  <si>
    <t>AÑO FISCAL 2000-2001</t>
  </si>
  <si>
    <t>PENITENCIARIA ESTATAL Y HOSPITAL PENAL</t>
  </si>
  <si>
    <t>AN,I</t>
  </si>
  <si>
    <t>AQ</t>
  </si>
  <si>
    <t>AC,AAQ,AN,K</t>
  </si>
  <si>
    <t>AY,A(2),AAF</t>
  </si>
  <si>
    <t>ANEXO CUST. PROTECTIVA PENT. ESTATAL 352</t>
  </si>
  <si>
    <t>INST. CORRECCIONAL SAN JUAN 504</t>
  </si>
  <si>
    <t>INST. CUSTODIA P.E VIV ALTERNA (448)</t>
  </si>
  <si>
    <t>CAMPAMENTO PUNTA LIMA</t>
  </si>
  <si>
    <t>CAMPAMENTO ZARZAL</t>
  </si>
  <si>
    <t>HOSPITAL SIQUIATRICO</t>
  </si>
  <si>
    <t>ANEXO SEG. MAX. BAYAMON (292)</t>
  </si>
  <si>
    <t>A,AC</t>
  </si>
  <si>
    <t>CAMPAMENTO GUAVATE</t>
  </si>
  <si>
    <t>CENTRO DE TRAT. RES. US  S.C   SAN JUAN</t>
  </si>
  <si>
    <t>VIVIENDA ALTERNA ANEXO 246 PONCE</t>
  </si>
  <si>
    <t>A,AO</t>
  </si>
  <si>
    <t>CENTRO REGIONAL GUAYAMA 945</t>
  </si>
  <si>
    <t>CCA CORRECCIONAL GUAYAMA</t>
  </si>
  <si>
    <t>CCA CORRECCIONAL PONCE ADULTO</t>
  </si>
  <si>
    <t>CCA CORRECCIONAL PONCE JOV. ADULTOS</t>
  </si>
  <si>
    <t>WCC BAYAMON (J.A.) Y ADULTO</t>
  </si>
  <si>
    <t>AÑO FISCAL 1999-2000</t>
  </si>
  <si>
    <t>CENTRO DE DETENCION CORREC. SAN JUAN  Y HOSPITAL PENAL</t>
  </si>
  <si>
    <t>A(2),U</t>
  </si>
  <si>
    <t>P,E,A(2)</t>
  </si>
  <si>
    <t>INSTITUCION CORRECCIONAL, SAN JUAN</t>
  </si>
  <si>
    <t>PENITENCIARIA CORRECCIONAL, SAN JUAN</t>
  </si>
  <si>
    <t>FACILIDAD CORRECCIONAL, SAN JUAN</t>
  </si>
  <si>
    <t>CAMPAMENTO CORRECCIONAL, NAGUABO</t>
  </si>
  <si>
    <t>CAMPAMENTO CORRECCIONAL, RIO GRANDE</t>
  </si>
  <si>
    <t>CAMPAMENTO CORREC. PARA MUJERES, RIO GRANDE</t>
  </si>
  <si>
    <t>HOGAR DE TRAT. RESIDENCIAL, HUMACAO</t>
  </si>
  <si>
    <t>HOGAR DE TRAT. RESIDENCIAL, SAN JUAN</t>
  </si>
  <si>
    <t>H.A.S. DE CAROLINA</t>
  </si>
  <si>
    <t>H.A.S. DE RIO PIEDRAS</t>
  </si>
  <si>
    <t>H.A.S. DE FAJARDO</t>
  </si>
  <si>
    <t>HOGAR INTERMEDIO PARA MUJERES SAN JUAN</t>
  </si>
  <si>
    <t>CENTRO DETENCION CORRECCIONAL BAYAMON</t>
  </si>
  <si>
    <t>AC,B</t>
  </si>
  <si>
    <t>AO,A</t>
  </si>
  <si>
    <t>AZ,AY</t>
  </si>
  <si>
    <t>PENITENCIARIA CORRECCIONAL, BAYAMON</t>
  </si>
  <si>
    <t>CENTRO CORRECCIONAL, BAYAMON</t>
  </si>
  <si>
    <t>A (2)</t>
  </si>
  <si>
    <t>FACILIDAD CORREC. PARA MUJERES, VEGA ALTA</t>
  </si>
  <si>
    <t>INSTITUCION CORRECCIONAL, BAYAMON</t>
  </si>
  <si>
    <t>CAMPAMENTO CORRECCIONAL, GUAVATE</t>
  </si>
  <si>
    <t>CAMPAMENTO CORRECCIONAL, SABANA HOYOS</t>
  </si>
  <si>
    <t>CENTRO CORRECCIONAL, SABANA HOYOS</t>
  </si>
  <si>
    <t>CENTRO DE DETENCION CORREC.  SABANA HOYOS</t>
  </si>
  <si>
    <t>INSTITUCION CORRECCIONAL, ARECIBO</t>
  </si>
  <si>
    <t>H.A.S. DE VEGA ALTA</t>
  </si>
  <si>
    <t>H.A.S. DE ARECIBO</t>
  </si>
  <si>
    <t>INST. CORRECCIONAL  PONCE</t>
  </si>
  <si>
    <t>D,AZ</t>
  </si>
  <si>
    <t xml:space="preserve">CENTRO DETENCION  CORRECCIONAL I, PONCE </t>
  </si>
  <si>
    <t>CENTRO DETENCION CORRECCIONAL II PONCE</t>
  </si>
  <si>
    <t>CENTRO CORRECCIONAL, PONCE</t>
  </si>
  <si>
    <t>FACILIDAD CORREC. JOVENES ADULTOS, PONCE</t>
  </si>
  <si>
    <t>E,L</t>
  </si>
  <si>
    <t>FACILIDAD CORRECCIONAL PONCE</t>
  </si>
  <si>
    <t>FACILIDAD CORREC. PARA MUJERES I, PONCE</t>
  </si>
  <si>
    <t>FACILIDAD CORREC. PARA MUJERES II, PONCE</t>
  </si>
  <si>
    <t>PENITENCIARIA CORRECCIONAL, PONCE</t>
  </si>
  <si>
    <t>E,A</t>
  </si>
  <si>
    <t>J,AY,AN</t>
  </si>
  <si>
    <t>A,AAT</t>
  </si>
  <si>
    <t>FACILIDAD CORRECCIONAL, GUAYAMA</t>
  </si>
  <si>
    <t>PENITENCIARIA CORRECCIONAL, GUAYAMA</t>
  </si>
  <si>
    <t>CAMPAMENTO CORRECCIONAL, JUANA DIAZ</t>
  </si>
  <si>
    <t>CAMPAMENTO CORRECCIONAL JAYUYA</t>
  </si>
  <si>
    <t>H.A.S. DE PONCE</t>
  </si>
  <si>
    <t>PENITENCIARIA  CORRECCIONAL, MAYAGUEZ</t>
  </si>
  <si>
    <t>FACILIDAD CORRECCIONAL, AGUADILLA</t>
  </si>
  <si>
    <t>CAMPAMENTO CORRECCIONAL, MAYAGUEZ</t>
  </si>
  <si>
    <t>H.A.S. DE MAYAGUEZ</t>
  </si>
  <si>
    <t xml:space="preserve"> SE INCLUYEN LAS MUERTES DE LOS H.A. S</t>
  </si>
  <si>
    <t>MUERTES Y RAZON DE LA MUERTE EN LAS INSTITUCIONES PENALES</t>
  </si>
  <si>
    <t>AÑO FISCAL 1998-99</t>
  </si>
  <si>
    <t>SEPT.</t>
  </si>
  <si>
    <t>FEB.</t>
  </si>
  <si>
    <t>REGION DE SAN JUAN</t>
  </si>
  <si>
    <t>PENITENCIARIA ESTATAL</t>
  </si>
  <si>
    <t xml:space="preserve">  U,A</t>
  </si>
  <si>
    <t>A,AC,AA</t>
  </si>
  <si>
    <t>ANEXO DE CUST. PRO. PEN. ESTATAL(352)</t>
  </si>
  <si>
    <t>INST. CORRECCIONAL DE SAN JUAN</t>
  </si>
  <si>
    <t>INST. CUST.  MIN. P. E. VIV.  ALTERNA(448)</t>
  </si>
  <si>
    <t>INST. JOVENES ADULTOS MIRAMAR</t>
  </si>
  <si>
    <t>CENTRO DET. PDA. 8</t>
  </si>
  <si>
    <t>H.A.S FAJARDO</t>
  </si>
  <si>
    <t>H.A.S. HUMACAO</t>
  </si>
  <si>
    <t>AA(2)</t>
  </si>
  <si>
    <t>HOSPITAL SQUIATRICO</t>
  </si>
  <si>
    <t>REGION DE BAYAMON</t>
  </si>
  <si>
    <t>INST. REGIONAL MET. BAYAMON</t>
  </si>
  <si>
    <t>J,AJ</t>
  </si>
  <si>
    <t>AF,AA</t>
  </si>
  <si>
    <t>ANEXO SEG. MAXIMA BAYAMON</t>
  </si>
  <si>
    <t>INST. CORRECCIONAL DE BAYAMON</t>
  </si>
  <si>
    <t>(2)A,AV</t>
  </si>
  <si>
    <t>AK,AD</t>
  </si>
  <si>
    <t>(2)A, AA</t>
  </si>
  <si>
    <t>VIVIENDA ALTERNA BAYAMON</t>
  </si>
  <si>
    <t>REGION DE PONCE</t>
  </si>
  <si>
    <t>CENTRO DET.  PONCE (CLASIFICACION)</t>
  </si>
  <si>
    <t>ANEXO CUST. MINIMA PONCE</t>
  </si>
  <si>
    <t>INST. JOVENES ADULTOS PONCE</t>
  </si>
  <si>
    <t>INST. SEG. MAXIMA PONCE</t>
  </si>
  <si>
    <t>P,A</t>
  </si>
  <si>
    <t>AAD</t>
  </si>
  <si>
    <t>VIVIENDA ALTERNA MUJERES ANEXO 205</t>
  </si>
  <si>
    <t>CENTRO DET. REG. GUAYAMA</t>
  </si>
  <si>
    <t>ANEXO SEG. MAXIMA GUAYAMA</t>
  </si>
  <si>
    <t>PROY. MOD. REH. JUANA DIAZ</t>
  </si>
  <si>
    <t>AJ,D</t>
  </si>
  <si>
    <t>AAB,AA</t>
  </si>
  <si>
    <t>REGION DE MAYAGUEZ</t>
  </si>
  <si>
    <t>CENTRO DET. OESTE MAYAGUEZ</t>
  </si>
  <si>
    <t>E,</t>
  </si>
  <si>
    <t>CARCEL DTTO. ARECIBO</t>
  </si>
  <si>
    <t>CENTRO SERV. MULT. GUERRERO</t>
  </si>
  <si>
    <t>B</t>
  </si>
  <si>
    <t>J,AA</t>
  </si>
  <si>
    <t>PRIVADA</t>
  </si>
  <si>
    <t>INSTITUCION JOVENES ADULTOS PONCE</t>
  </si>
  <si>
    <t>CCA BAYAMON WACKENHUT CORRECTIONS</t>
  </si>
  <si>
    <t>CCA GUAYAMA</t>
  </si>
  <si>
    <t>K=ARRESTO CARBIORESPIRATORIO</t>
  </si>
  <si>
    <t>F=CANCER EN EL ESOFAGO, CANCER PULMONAR</t>
  </si>
  <si>
    <t>AAC = MUERTE CEREBRAL, FALLO HEPATICO</t>
  </si>
  <si>
    <t>AAB= HOMICIDIO. FUERA DE LA INST.</t>
  </si>
  <si>
    <t>AÑO FISCAL 1997-98</t>
  </si>
  <si>
    <t>(2)J,AV</t>
  </si>
  <si>
    <t>(2)W,J</t>
  </si>
  <si>
    <t>W</t>
  </si>
  <si>
    <t>(2)W,  AA</t>
  </si>
  <si>
    <t>E,AA</t>
  </si>
  <si>
    <t>AA,AQ</t>
  </si>
  <si>
    <t>FUENTE: INFORME DE INGRESOS Y EGRESOS Y SALUD CORRECCIONAL , INFORMACION PRELIMINAR</t>
  </si>
  <si>
    <t>OFICINA DE PLANES PROGRAMATICOS Y ESTADISTICAS</t>
  </si>
  <si>
    <t xml:space="preserve"> SE INCLUYEN LAS MUERTES DE LOS HOGARES DE ADAPTACION SOCIAL</t>
  </si>
  <si>
    <t>INFORMACION PRELIMINAR</t>
  </si>
  <si>
    <t>A=SIDA</t>
  </si>
  <si>
    <t>F=CANCER EN EL ESOFAGO</t>
  </si>
  <si>
    <t>AC=HEPATITIS C</t>
  </si>
  <si>
    <t>W=ASESINATO</t>
  </si>
  <si>
    <t>AV= ELECTROCUTO</t>
  </si>
  <si>
    <t>AY=NO INFORMA EN INVESTIGACION</t>
  </si>
  <si>
    <t>AÑO FISCAL 1996-97</t>
  </si>
  <si>
    <t>AA,AP</t>
  </si>
  <si>
    <t>AA,AD</t>
  </si>
  <si>
    <t>AF</t>
  </si>
  <si>
    <t>O</t>
  </si>
  <si>
    <t>AS</t>
  </si>
  <si>
    <t>AM,AA</t>
  </si>
  <si>
    <t>A,AV</t>
  </si>
  <si>
    <t>A,AQ,E</t>
  </si>
  <si>
    <t>Q,AA</t>
  </si>
  <si>
    <t>A,E</t>
  </si>
  <si>
    <t>D,AA</t>
  </si>
  <si>
    <t>AA,W,A</t>
  </si>
  <si>
    <t>X</t>
  </si>
  <si>
    <t>CARCEL DTTO. AGUADILLA</t>
  </si>
  <si>
    <t>FUENTE: INFORME DE INGRESOS Y EGRESOS Y SALUD CORRECCIONAL</t>
  </si>
  <si>
    <t>AO=HEPTIC ENCEPHA-</t>
  </si>
  <si>
    <t>LOPATHY</t>
  </si>
  <si>
    <t>AU- SANGRADO GASTRO INTESTINAL</t>
  </si>
  <si>
    <t>AV- CANCER CON METATASIS CERVIX</t>
  </si>
  <si>
    <t>AÑO FISCAL 1995-96</t>
  </si>
  <si>
    <t>CENTRO DE DETENCION CORRECCIONAL SAN JUAN  Y HOSPITAL PENAL</t>
  </si>
  <si>
    <t>HOGAR DE TRATAMIENTO RESIDENCIAL, HUMACAO</t>
  </si>
  <si>
    <t>HOGAR DE TRATAMIENTO RESIDENCIAL, SAN JUAN</t>
  </si>
  <si>
    <t>FACILIDAD CORRECCIONAL PARA MUJERES I, PONCE</t>
  </si>
  <si>
    <t>FACILIDAD CORRECCIONAL PARA MUJERES II, PONCE</t>
  </si>
  <si>
    <t xml:space="preserve">    AAC = MUERTE CEREBRAL, </t>
  </si>
  <si>
    <t>FALLO HEPATICO</t>
  </si>
  <si>
    <t>AÑO FISCAL 1994-95</t>
  </si>
  <si>
    <t>1,1</t>
  </si>
  <si>
    <t>1,2</t>
  </si>
  <si>
    <t>A,AA</t>
  </si>
  <si>
    <t>1,1,1</t>
  </si>
  <si>
    <t>I,G,AH</t>
  </si>
  <si>
    <t>J,AK</t>
  </si>
  <si>
    <t>AG</t>
  </si>
  <si>
    <t>3,1</t>
  </si>
  <si>
    <t>A,U</t>
  </si>
  <si>
    <t>AI,AJ</t>
  </si>
  <si>
    <t>A,D,AA</t>
  </si>
  <si>
    <t>3,1,1</t>
  </si>
  <si>
    <t>A,AL,AM</t>
  </si>
  <si>
    <t>FUENTE: INFORME DE INGRESOS Y EGRESOS</t>
  </si>
  <si>
    <t>OFICINA DE PLANIFICACION Y DESARROLLO</t>
  </si>
  <si>
    <t>ENERO 2012</t>
  </si>
  <si>
    <t>Comunidad Terapeutica Unificación Familiar y Proyecto Teatro Correccional Guaynabo</t>
  </si>
  <si>
    <t>Cambio el nombre de la Inst. Guayama 1000 por Inst. Correccional Máxima Guayama (15/5/11)</t>
  </si>
  <si>
    <t xml:space="preserve">*Abrio el Proyecto Especial de Música de Vega Alta el 11 de mayo 2011, </t>
  </si>
  <si>
    <t>Ademas hubo cambio de capacidad en diferentes instituciones.</t>
  </si>
  <si>
    <t>9 DE ENERO 2012</t>
  </si>
  <si>
    <t>31 DE ENERO 2012</t>
  </si>
  <si>
    <t>PROMEDIO MENSUAL  ENERO 2012</t>
  </si>
  <si>
    <t>13 de febrero de 2012</t>
  </si>
  <si>
    <t xml:space="preserve">16-mar-12; 17-abr-12; 17-may-12; 18-jun-12; 17-jul-12; 17-ago-12; 17-sep-12; 17-oct-12; 20-nov-12; 17-dic-12 </t>
  </si>
</sst>
</file>

<file path=xl/styles.xml><?xml version="1.0" encoding="utf-8"?>
<styleSheet xmlns="http://schemas.openxmlformats.org/spreadsheetml/2006/main">
  <numFmts count="3">
    <numFmt numFmtId="41" formatCode="_(* #,##0_);_(* \(#,##0\);_(* &quot;-&quot;_);_(@_)"/>
    <numFmt numFmtId="43" formatCode="_(* #,##0.00_);_(* \(#,##0.00\);_(* &quot;-&quot;??_);_(@_)"/>
    <numFmt numFmtId="164" formatCode="_-* #,##0\ _P_t_s_-;\-* #,##0\ _P_t_s_-;_-* &quot;-&quot;\ _P_t_s_-;_-@_-"/>
  </numFmts>
  <fonts count="53">
    <font>
      <sz val="11"/>
      <color theme="1"/>
      <name val="Calibri"/>
      <family val="2"/>
      <scheme val="minor"/>
    </font>
    <font>
      <b/>
      <sz val="11"/>
      <name val="Arial"/>
      <family val="2"/>
    </font>
    <font>
      <b/>
      <sz val="10"/>
      <name val="Arial"/>
      <family val="2"/>
    </font>
    <font>
      <b/>
      <sz val="12"/>
      <name val="Arial"/>
      <family val="2"/>
    </font>
    <font>
      <sz val="10"/>
      <name val="Arial"/>
      <family val="2"/>
    </font>
    <font>
      <sz val="10"/>
      <color indexed="8"/>
      <name val="Arial"/>
      <family val="2"/>
    </font>
    <font>
      <sz val="8"/>
      <name val="Arial"/>
      <family val="2"/>
    </font>
    <font>
      <b/>
      <sz val="8"/>
      <name val="Arial"/>
      <family val="2"/>
    </font>
    <font>
      <sz val="8"/>
      <name val="MS Sans Serif"/>
      <family val="2"/>
    </font>
    <font>
      <sz val="7"/>
      <name val="MS Sans Serif"/>
      <family val="2"/>
    </font>
    <font>
      <b/>
      <i/>
      <sz val="10"/>
      <name val="MS Sans Serif"/>
      <family val="2"/>
    </font>
    <font>
      <b/>
      <sz val="8"/>
      <name val="MS Sans Serif"/>
      <family val="2"/>
    </font>
    <font>
      <b/>
      <sz val="9"/>
      <name val="Times"/>
    </font>
    <font>
      <b/>
      <sz val="8"/>
      <name val="Times"/>
    </font>
    <font>
      <sz val="8"/>
      <name val="Times"/>
    </font>
    <font>
      <b/>
      <sz val="9"/>
      <name val="MS Sans Serif"/>
      <family val="2"/>
    </font>
    <font>
      <sz val="7"/>
      <name val="Times"/>
    </font>
    <font>
      <sz val="7"/>
      <name val="Times New Roman"/>
      <family val="1"/>
    </font>
    <font>
      <b/>
      <sz val="9.5"/>
      <name val="MS Sans Serif"/>
      <family val="2"/>
    </font>
    <font>
      <sz val="8"/>
      <name val="Times New Roman"/>
      <family val="1"/>
    </font>
    <font>
      <sz val="9"/>
      <name val="Times"/>
    </font>
    <font>
      <sz val="9"/>
      <name val="MS Sans Serif"/>
      <family val="2"/>
    </font>
    <font>
      <sz val="10"/>
      <name val="Times"/>
    </font>
    <font>
      <sz val="6"/>
      <name val="Times New Roman"/>
      <family val="1"/>
    </font>
    <font>
      <b/>
      <sz val="6"/>
      <name val="Times New Roman"/>
      <family val="1"/>
    </font>
    <font>
      <sz val="6"/>
      <name val="MS Sans Serif"/>
      <family val="2"/>
    </font>
    <font>
      <sz val="9"/>
      <name val="Times New Roman"/>
      <family val="1"/>
    </font>
    <font>
      <sz val="8.5"/>
      <name val="MS Sans Serif"/>
      <family val="2"/>
    </font>
    <font>
      <sz val="10"/>
      <name val="MS Sans Serif"/>
      <family val="2"/>
    </font>
    <font>
      <b/>
      <sz val="10"/>
      <name val="Times"/>
    </font>
    <font>
      <sz val="11"/>
      <color theme="1"/>
      <name val="Calibri"/>
      <family val="2"/>
      <scheme val="minor"/>
    </font>
    <font>
      <sz val="10"/>
      <name val="Times New Roman"/>
      <family val="1"/>
    </font>
    <font>
      <b/>
      <sz val="9"/>
      <name val="Calibri"/>
      <family val="2"/>
    </font>
    <font>
      <sz val="9"/>
      <name val="Calibri"/>
      <family val="2"/>
    </font>
    <font>
      <sz val="10"/>
      <name val="Calibri"/>
      <family val="2"/>
    </font>
    <font>
      <u/>
      <sz val="9"/>
      <name val="Calibri"/>
      <family val="2"/>
    </font>
    <font>
      <b/>
      <i/>
      <sz val="9"/>
      <name val="Calibri"/>
      <family val="2"/>
    </font>
    <font>
      <b/>
      <sz val="12"/>
      <color rgb="FF669900"/>
      <name val="Calibri"/>
      <family val="2"/>
      <scheme val="minor"/>
    </font>
    <font>
      <sz val="10"/>
      <name val="Calibri"/>
      <family val="2"/>
      <scheme val="minor"/>
    </font>
    <font>
      <b/>
      <sz val="10"/>
      <name val="Calibri"/>
      <family val="2"/>
      <scheme val="minor"/>
    </font>
    <font>
      <vertAlign val="superscript"/>
      <sz val="10"/>
      <name val="Calibri"/>
      <family val="2"/>
    </font>
    <font>
      <sz val="9"/>
      <name val="Arial"/>
      <family val="2"/>
    </font>
    <font>
      <sz val="7"/>
      <name val="Arial"/>
      <family val="2"/>
    </font>
    <font>
      <sz val="8"/>
      <color indexed="9"/>
      <name val="Times"/>
    </font>
    <font>
      <b/>
      <sz val="7"/>
      <name val="Times New Roman"/>
      <family val="1"/>
    </font>
    <font>
      <sz val="8.5"/>
      <name val="Times New Roman"/>
      <family val="1"/>
    </font>
    <font>
      <b/>
      <sz val="8.5"/>
      <name val="MS Sans Serif"/>
      <family val="2"/>
    </font>
    <font>
      <sz val="8.5"/>
      <name val="Times"/>
    </font>
    <font>
      <b/>
      <i/>
      <sz val="10"/>
      <name val="Times New Roman"/>
      <family val="1"/>
    </font>
    <font>
      <b/>
      <sz val="9"/>
      <name val="Times New Roman"/>
      <family val="1"/>
    </font>
    <font>
      <b/>
      <sz val="10"/>
      <name val="Times New Roman"/>
      <family val="1"/>
    </font>
    <font>
      <b/>
      <sz val="8"/>
      <name val="Times New Roman"/>
      <family val="1"/>
    </font>
    <font>
      <sz val="6"/>
      <name val="Times"/>
    </font>
  </fonts>
  <fills count="9">
    <fill>
      <patternFill patternType="none"/>
    </fill>
    <fill>
      <patternFill patternType="gray125"/>
    </fill>
    <fill>
      <patternFill patternType="solid">
        <fgColor indexed="26"/>
      </patternFill>
    </fill>
    <fill>
      <patternFill patternType="solid">
        <fgColor indexed="41"/>
        <bgColor indexed="64"/>
      </patternFill>
    </fill>
    <fill>
      <patternFill patternType="solid">
        <fgColor indexed="9"/>
      </patternFill>
    </fill>
    <fill>
      <patternFill patternType="solid">
        <fgColor indexed="42"/>
        <bgColor indexed="64"/>
      </patternFill>
    </fill>
    <fill>
      <patternFill patternType="solid">
        <fgColor rgb="FFFFFF00"/>
        <bgColor indexed="64"/>
      </patternFill>
    </fill>
    <fill>
      <patternFill patternType="solid">
        <fgColor theme="9" tint="-0.249977111117893"/>
        <bgColor indexed="64"/>
      </patternFill>
    </fill>
    <fill>
      <patternFill patternType="solid">
        <fgColor rgb="FFFFFFCC"/>
        <bgColor indexed="64"/>
      </patternFill>
    </fill>
  </fills>
  <borders count="142">
    <border>
      <left/>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8"/>
      </right>
      <top/>
      <bottom style="medium">
        <color indexed="8"/>
      </bottom>
      <diagonal/>
    </border>
    <border>
      <left style="thin">
        <color indexed="8"/>
      </left>
      <right style="medium">
        <color indexed="64"/>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medium">
        <color indexed="8"/>
      </top>
      <bottom/>
      <diagonal/>
    </border>
    <border>
      <left style="thin">
        <color indexed="8"/>
      </left>
      <right style="medium">
        <color indexed="64"/>
      </right>
      <top style="medium">
        <color indexed="8"/>
      </top>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8"/>
      </top>
      <bottom style="medium">
        <color indexed="8"/>
      </bottom>
      <diagonal/>
    </border>
    <border>
      <left style="thin">
        <color indexed="8"/>
      </left>
      <right style="thin">
        <color indexed="8"/>
      </right>
      <top style="medium">
        <color indexed="64"/>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8"/>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64"/>
      </left>
      <right style="thin">
        <color indexed="8"/>
      </right>
      <top style="thin">
        <color indexed="64"/>
      </top>
      <bottom/>
      <diagonal/>
    </border>
    <border>
      <left style="medium">
        <color indexed="64"/>
      </left>
      <right style="thin">
        <color indexed="8"/>
      </right>
      <top style="thin">
        <color indexed="64"/>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medium">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medium">
        <color indexed="8"/>
      </bottom>
      <diagonal/>
    </border>
    <border>
      <left/>
      <right/>
      <top style="thin">
        <color indexed="64"/>
      </top>
      <bottom/>
      <diagonal/>
    </border>
    <border>
      <left style="thin">
        <color indexed="64"/>
      </left>
      <right/>
      <top/>
      <bottom/>
      <diagonal/>
    </border>
    <border>
      <left/>
      <right/>
      <top/>
      <bottom style="thin">
        <color indexed="64"/>
      </bottom>
      <diagonal/>
    </border>
    <border>
      <left style="thick">
        <color rgb="FFCCCC00"/>
      </left>
      <right style="double">
        <color rgb="FFCCCC00"/>
      </right>
      <top style="thick">
        <color rgb="FFCCCC00"/>
      </top>
      <bottom/>
      <diagonal/>
    </border>
    <border>
      <left/>
      <right style="thick">
        <color rgb="FFCCCC00"/>
      </right>
      <top style="thick">
        <color rgb="FFCCCC00"/>
      </top>
      <bottom/>
      <diagonal/>
    </border>
    <border>
      <left style="thick">
        <color rgb="FFCCCC00"/>
      </left>
      <right style="double">
        <color rgb="FFCCCC00"/>
      </right>
      <top/>
      <bottom/>
      <diagonal/>
    </border>
    <border>
      <left/>
      <right style="thick">
        <color rgb="FFCCCC00"/>
      </right>
      <top/>
      <bottom/>
      <diagonal/>
    </border>
    <border>
      <left style="thick">
        <color rgb="FFCCCC00"/>
      </left>
      <right style="double">
        <color rgb="FFCCCC00"/>
      </right>
      <top/>
      <bottom style="thick">
        <color rgb="FFCCCC00"/>
      </bottom>
      <diagonal/>
    </border>
    <border>
      <left/>
      <right style="thick">
        <color rgb="FFCCCC00"/>
      </right>
      <top/>
      <bottom style="thick">
        <color rgb="FFCCCC00"/>
      </bottom>
      <diagonal/>
    </border>
    <border>
      <left style="thin">
        <color indexed="8"/>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diagonal/>
    </border>
    <border>
      <left style="thin">
        <color indexed="8"/>
      </left>
      <right style="medium">
        <color indexed="8"/>
      </right>
      <top style="thin">
        <color indexed="8"/>
      </top>
      <bottom style="medium">
        <color indexed="64"/>
      </bottom>
      <diagonal/>
    </border>
    <border>
      <left/>
      <right style="medium">
        <color indexed="64"/>
      </right>
      <top style="medium">
        <color indexed="64"/>
      </top>
      <bottom/>
      <diagonal/>
    </border>
    <border>
      <left/>
      <right style="medium">
        <color indexed="64"/>
      </right>
      <top style="dash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8"/>
      </left>
      <right/>
      <top style="thin">
        <color indexed="8"/>
      </top>
      <bottom style="thin">
        <color indexed="8"/>
      </bottom>
      <diagonal/>
    </border>
    <border>
      <left style="medium">
        <color indexed="64"/>
      </left>
      <right style="thin">
        <color indexed="8"/>
      </right>
      <top style="medium">
        <color indexed="64"/>
      </top>
      <bottom style="medium">
        <color indexed="64"/>
      </bottom>
      <diagonal/>
    </border>
  </borders>
  <cellStyleXfs count="3">
    <xf numFmtId="0" fontId="0" fillId="0" borderId="0"/>
    <xf numFmtId="41" fontId="30" fillId="0" borderId="0" applyFont="0" applyFill="0" applyBorder="0" applyAlignment="0" applyProtection="0"/>
    <xf numFmtId="43" fontId="30" fillId="0" borderId="0" applyFont="0" applyFill="0" applyBorder="0" applyAlignment="0" applyProtection="0"/>
  </cellStyleXfs>
  <cellXfs count="770">
    <xf numFmtId="0" fontId="0" fillId="0" borderId="0" xfId="0"/>
    <xf numFmtId="0" fontId="1" fillId="0" borderId="0" xfId="0" applyFont="1" applyFill="1" applyBorder="1" applyAlignment="1">
      <alignment horizontal="centerContinuous" vertical="top" wrapText="1"/>
    </xf>
    <xf numFmtId="0" fontId="1" fillId="0" borderId="0" xfId="0" applyFont="1" applyFill="1" applyAlignment="1">
      <alignment horizontal="centerContinuous" vertical="top" wrapText="1"/>
    </xf>
    <xf numFmtId="0" fontId="0" fillId="0" borderId="0" xfId="0" applyFill="1" applyAlignment="1">
      <alignment horizontal="centerContinuous" vertical="top" wrapText="1"/>
    </xf>
    <xf numFmtId="0" fontId="0" fillId="0" borderId="0" xfId="0" applyAlignment="1">
      <alignment wrapText="1"/>
    </xf>
    <xf numFmtId="0" fontId="0" fillId="0" borderId="0" xfId="0" applyFill="1" applyAlignment="1">
      <alignment vertical="top" wrapText="1"/>
    </xf>
    <xf numFmtId="0" fontId="0" fillId="0" borderId="0" xfId="0" applyAlignment="1"/>
    <xf numFmtId="0" fontId="2" fillId="0" borderId="0" xfId="0" applyFont="1"/>
    <xf numFmtId="0" fontId="6" fillId="0" borderId="0" xfId="0" applyFont="1" applyAlignment="1"/>
    <xf numFmtId="49" fontId="1" fillId="0" borderId="0" xfId="0" applyNumberFormat="1" applyFont="1" applyFill="1" applyBorder="1" applyAlignment="1">
      <alignment horizontal="centerContinuous" vertical="top" wrapText="1"/>
    </xf>
    <xf numFmtId="3" fontId="0" fillId="0" borderId="0" xfId="0" applyNumberFormat="1" applyFill="1" applyAlignment="1">
      <alignment horizontal="centerContinuous" vertical="top" wrapText="1"/>
    </xf>
    <xf numFmtId="0" fontId="6" fillId="4" borderId="0" xfId="0" applyFont="1" applyFill="1" applyBorder="1" applyAlignment="1">
      <alignment horizontal="left" vertical="top"/>
    </xf>
    <xf numFmtId="41" fontId="8" fillId="0" borderId="0" xfId="1" applyFont="1" applyBorder="1" applyAlignment="1"/>
    <xf numFmtId="0" fontId="9" fillId="0" borderId="0" xfId="0" applyFont="1" applyBorder="1" applyAlignment="1"/>
    <xf numFmtId="0" fontId="6" fillId="0" borderId="0" xfId="0" applyFont="1" applyFill="1" applyBorder="1" applyAlignment="1">
      <alignment vertical="center"/>
    </xf>
    <xf numFmtId="49" fontId="2" fillId="0" borderId="0" xfId="0" applyNumberFormat="1" applyFont="1" applyAlignment="1">
      <alignment horizontal="centerContinuous" wrapText="1"/>
    </xf>
    <xf numFmtId="0" fontId="2" fillId="0" borderId="0" xfId="0" applyFont="1" applyAlignment="1">
      <alignment horizontal="centerContinuous" wrapText="1"/>
    </xf>
    <xf numFmtId="3" fontId="0" fillId="0" borderId="0" xfId="0" applyNumberFormat="1"/>
    <xf numFmtId="2" fontId="0" fillId="0" borderId="0" xfId="0" applyNumberFormat="1"/>
    <xf numFmtId="0" fontId="1" fillId="0" borderId="0" xfId="0" applyFont="1" applyAlignment="1">
      <alignment horizontal="centerContinuous" wrapText="1"/>
    </xf>
    <xf numFmtId="0" fontId="10" fillId="0" borderId="0" xfId="0" applyFont="1" applyAlignment="1">
      <alignment horizontal="centerContinuous" wrapText="1"/>
    </xf>
    <xf numFmtId="0" fontId="10" fillId="0" borderId="0" xfId="0" applyFont="1" applyAlignment="1">
      <alignment horizontal="centerContinuous"/>
    </xf>
    <xf numFmtId="0" fontId="0" fillId="0" borderId="0" xfId="0" applyBorder="1"/>
    <xf numFmtId="0" fontId="0" fillId="0" borderId="0" xfId="0" applyAlignment="1">
      <alignment horizontal="centerContinuous" wrapText="1"/>
    </xf>
    <xf numFmtId="164" fontId="11" fillId="0" borderId="0" xfId="0" applyNumberFormat="1" applyFont="1" applyAlignment="1">
      <alignment horizontal="left" wrapText="1"/>
    </xf>
    <xf numFmtId="0" fontId="11" fillId="0" borderId="0" xfId="0" applyFont="1" applyAlignment="1">
      <alignment horizontal="centerContinuous" wrapText="1"/>
    </xf>
    <xf numFmtId="164" fontId="11" fillId="0" borderId="0" xfId="0" applyNumberFormat="1" applyFont="1" applyAlignment="1">
      <alignment horizontal="centerContinuous" wrapText="1"/>
    </xf>
    <xf numFmtId="164" fontId="12" fillId="0" borderId="7" xfId="1" applyNumberFormat="1" applyFont="1" applyBorder="1" applyAlignment="1" applyProtection="1">
      <alignment horizontal="center"/>
      <protection hidden="1"/>
    </xf>
    <xf numFmtId="164" fontId="13" fillId="0" borderId="8" xfId="1" applyNumberFormat="1" applyFont="1" applyBorder="1" applyAlignment="1" applyProtection="1">
      <alignment horizontal="centerContinuous" wrapText="1"/>
      <protection hidden="1"/>
    </xf>
    <xf numFmtId="164" fontId="14" fillId="0" borderId="8" xfId="1" applyNumberFormat="1" applyFont="1" applyBorder="1" applyAlignment="1" applyProtection="1">
      <alignment horizontal="centerContinuous" vertical="center" wrapText="1"/>
      <protection hidden="1"/>
    </xf>
    <xf numFmtId="164" fontId="14" fillId="0" borderId="9" xfId="1" applyNumberFormat="1" applyFont="1" applyBorder="1" applyAlignment="1" applyProtection="1">
      <alignment horizontal="centerContinuous" vertical="center" wrapText="1"/>
      <protection hidden="1"/>
    </xf>
    <xf numFmtId="164" fontId="15" fillId="0" borderId="10" xfId="1" applyNumberFormat="1" applyFont="1" applyBorder="1" applyAlignment="1" applyProtection="1">
      <alignment horizontal="center"/>
      <protection hidden="1"/>
    </xf>
    <xf numFmtId="164" fontId="13" fillId="0" borderId="11" xfId="1" applyNumberFormat="1" applyFont="1" applyBorder="1" applyAlignment="1" applyProtection="1">
      <alignment horizontal="centerContinuous" wrapText="1"/>
      <protection hidden="1"/>
    </xf>
    <xf numFmtId="164" fontId="16" fillId="0" borderId="11" xfId="1" applyNumberFormat="1" applyFont="1" applyBorder="1" applyAlignment="1" applyProtection="1">
      <alignment horizontal="center" vertical="center" wrapText="1"/>
      <protection hidden="1"/>
    </xf>
    <xf numFmtId="164" fontId="16" fillId="0" borderId="11" xfId="1" applyNumberFormat="1" applyFont="1" applyBorder="1" applyAlignment="1" applyProtection="1">
      <alignment horizontal="center" vertical="center"/>
      <protection hidden="1"/>
    </xf>
    <xf numFmtId="164" fontId="16" fillId="0" borderId="12" xfId="1" applyNumberFormat="1" applyFont="1" applyBorder="1" applyAlignment="1" applyProtection="1">
      <alignment horizontal="center" vertical="center"/>
      <protection hidden="1"/>
    </xf>
    <xf numFmtId="164" fontId="17" fillId="0" borderId="0" xfId="0" applyNumberFormat="1" applyFont="1"/>
    <xf numFmtId="164" fontId="18" fillId="0" borderId="13" xfId="1" applyNumberFormat="1" applyFont="1" applyBorder="1" applyAlignment="1" applyProtection="1">
      <alignment horizontal="center"/>
      <protection hidden="1"/>
    </xf>
    <xf numFmtId="164" fontId="12" fillId="0" borderId="8" xfId="1" applyNumberFormat="1" applyFont="1" applyBorder="1" applyAlignment="1" applyProtection="1">
      <protection hidden="1"/>
    </xf>
    <xf numFmtId="164" fontId="12" fillId="0" borderId="9" xfId="1" applyNumberFormat="1" applyFont="1" applyBorder="1" applyAlignment="1" applyProtection="1">
      <protection hidden="1"/>
    </xf>
    <xf numFmtId="38" fontId="19" fillId="0" borderId="0" xfId="0" applyNumberFormat="1" applyFont="1"/>
    <xf numFmtId="164" fontId="15" fillId="0" borderId="14" xfId="1" applyNumberFormat="1" applyFont="1" applyBorder="1" applyAlignment="1" applyProtection="1">
      <alignment horizontal="center"/>
      <protection hidden="1"/>
    </xf>
    <xf numFmtId="164" fontId="20" fillId="0" borderId="15" xfId="1" applyNumberFormat="1" applyFont="1" applyBorder="1" applyAlignment="1" applyProtection="1">
      <protection hidden="1"/>
    </xf>
    <xf numFmtId="164" fontId="20" fillId="0" borderId="16" xfId="1" applyNumberFormat="1" applyFont="1" applyBorder="1" applyAlignment="1" applyProtection="1">
      <protection hidden="1"/>
    </xf>
    <xf numFmtId="164" fontId="19" fillId="0" borderId="0" xfId="0" applyNumberFormat="1" applyFont="1"/>
    <xf numFmtId="164" fontId="8" fillId="0" borderId="17" xfId="1" applyNumberFormat="1" applyFont="1" applyBorder="1" applyAlignment="1" applyProtection="1">
      <alignment horizontal="justify" wrapText="1"/>
      <protection hidden="1"/>
    </xf>
    <xf numFmtId="164" fontId="14" fillId="0" borderId="18" xfId="1" applyNumberFormat="1" applyFont="1" applyBorder="1" applyAlignment="1" applyProtection="1">
      <protection hidden="1"/>
    </xf>
    <xf numFmtId="164" fontId="14" fillId="0" borderId="18" xfId="1" applyNumberFormat="1" applyFont="1" applyFill="1" applyBorder="1" applyAlignment="1" applyProtection="1">
      <protection hidden="1"/>
    </xf>
    <xf numFmtId="164" fontId="14" fillId="0" borderId="19" xfId="1" applyNumberFormat="1" applyFont="1" applyFill="1" applyBorder="1" applyAlignment="1" applyProtection="1">
      <protection hidden="1"/>
    </xf>
    <xf numFmtId="0" fontId="19" fillId="0" borderId="0" xfId="0" applyFont="1"/>
    <xf numFmtId="164" fontId="14" fillId="0" borderId="20" xfId="1" applyNumberFormat="1" applyFont="1" applyBorder="1" applyAlignment="1" applyProtection="1">
      <protection hidden="1"/>
    </xf>
    <xf numFmtId="164" fontId="14" fillId="0" borderId="20" xfId="1" applyNumberFormat="1" applyFont="1" applyFill="1" applyBorder="1" applyAlignment="1" applyProtection="1">
      <protection hidden="1"/>
    </xf>
    <xf numFmtId="164" fontId="14" fillId="0" borderId="21" xfId="1" applyNumberFormat="1" applyFont="1" applyFill="1" applyBorder="1" applyAlignment="1" applyProtection="1">
      <protection hidden="1"/>
    </xf>
    <xf numFmtId="164" fontId="14" fillId="0" borderId="22" xfId="1" applyNumberFormat="1" applyFont="1" applyFill="1" applyBorder="1" applyAlignment="1" applyProtection="1">
      <protection hidden="1"/>
    </xf>
    <xf numFmtId="164" fontId="14" fillId="0" borderId="24" xfId="1" applyNumberFormat="1" applyFont="1" applyBorder="1" applyAlignment="1" applyProtection="1">
      <protection hidden="1"/>
    </xf>
    <xf numFmtId="164" fontId="14" fillId="0" borderId="24" xfId="1" applyNumberFormat="1" applyFont="1" applyFill="1" applyBorder="1" applyAlignment="1" applyProtection="1">
      <protection hidden="1"/>
    </xf>
    <xf numFmtId="164" fontId="14" fillId="0" borderId="25" xfId="1" applyNumberFormat="1" applyFont="1" applyFill="1" applyBorder="1" applyAlignment="1" applyProtection="1">
      <protection hidden="1"/>
    </xf>
    <xf numFmtId="164" fontId="0" fillId="0" borderId="0" xfId="0" applyNumberFormat="1"/>
    <xf numFmtId="164" fontId="8" fillId="0" borderId="26" xfId="1" applyNumberFormat="1" applyFont="1" applyBorder="1" applyAlignment="1" applyProtection="1">
      <alignment horizontal="justify" wrapText="1"/>
      <protection hidden="1"/>
    </xf>
    <xf numFmtId="164" fontId="16" fillId="0" borderId="20" xfId="1" applyNumberFormat="1" applyFont="1" applyFill="1" applyBorder="1" applyAlignment="1" applyProtection="1">
      <protection hidden="1"/>
    </xf>
    <xf numFmtId="164" fontId="14" fillId="0" borderId="20" xfId="1" applyNumberFormat="1" applyFont="1" applyFill="1" applyBorder="1" applyAlignment="1" applyProtection="1">
      <alignment wrapText="1"/>
      <protection hidden="1"/>
    </xf>
    <xf numFmtId="164" fontId="14" fillId="0" borderId="18" xfId="1" quotePrefix="1" applyNumberFormat="1" applyFont="1" applyFill="1" applyBorder="1" applyAlignment="1" applyProtection="1">
      <protection hidden="1"/>
    </xf>
    <xf numFmtId="164" fontId="16" fillId="0" borderId="24" xfId="1" applyNumberFormat="1" applyFont="1" applyFill="1" applyBorder="1" applyAlignment="1" applyProtection="1">
      <alignment wrapText="1"/>
      <protection hidden="1"/>
    </xf>
    <xf numFmtId="0" fontId="19" fillId="0" borderId="18" xfId="0" applyFont="1" applyFill="1" applyBorder="1" applyAlignment="1"/>
    <xf numFmtId="0" fontId="19" fillId="0" borderId="19" xfId="0" applyFont="1" applyFill="1" applyBorder="1" applyAlignment="1"/>
    <xf numFmtId="164" fontId="14" fillId="0" borderId="27" xfId="1" applyNumberFormat="1" applyFont="1" applyFill="1" applyBorder="1" applyAlignment="1" applyProtection="1">
      <protection hidden="1"/>
    </xf>
    <xf numFmtId="0" fontId="14" fillId="0" borderId="18" xfId="0" applyFont="1" applyFill="1" applyBorder="1" applyAlignment="1"/>
    <xf numFmtId="0" fontId="14" fillId="0" borderId="27" xfId="0" applyFont="1" applyFill="1" applyBorder="1" applyAlignment="1"/>
    <xf numFmtId="164" fontId="14" fillId="0" borderId="15" xfId="1" applyNumberFormat="1" applyFont="1" applyFill="1" applyBorder="1" applyAlignment="1" applyProtection="1">
      <protection hidden="1"/>
    </xf>
    <xf numFmtId="164" fontId="14" fillId="0" borderId="28" xfId="1" applyNumberFormat="1" applyFont="1" applyFill="1" applyBorder="1" applyAlignment="1" applyProtection="1">
      <protection hidden="1"/>
    </xf>
    <xf numFmtId="164" fontId="14" fillId="0" borderId="29" xfId="1" applyNumberFormat="1" applyFont="1" applyFill="1" applyBorder="1" applyAlignment="1" applyProtection="1">
      <protection hidden="1"/>
    </xf>
    <xf numFmtId="0" fontId="14" fillId="0" borderId="24" xfId="0" applyFont="1" applyFill="1" applyBorder="1" applyAlignment="1"/>
    <xf numFmtId="0" fontId="14" fillId="0" borderId="25" xfId="0" applyFont="1" applyFill="1" applyBorder="1" applyAlignment="1"/>
    <xf numFmtId="0" fontId="19" fillId="0" borderId="27" xfId="0" applyFont="1" applyFill="1" applyBorder="1" applyAlignment="1"/>
    <xf numFmtId="0" fontId="0" fillId="0" borderId="18" xfId="0" applyFill="1" applyBorder="1" applyAlignment="1"/>
    <xf numFmtId="164" fontId="22" fillId="0" borderId="0" xfId="0" applyNumberFormat="1" applyFont="1"/>
    <xf numFmtId="164" fontId="20" fillId="0" borderId="18" xfId="1" applyNumberFormat="1" applyFont="1" applyBorder="1" applyAlignment="1" applyProtection="1">
      <protection hidden="1"/>
    </xf>
    <xf numFmtId="0" fontId="22" fillId="0" borderId="0" xfId="0" applyFont="1"/>
    <xf numFmtId="164" fontId="8" fillId="0" borderId="13" xfId="1" applyNumberFormat="1" applyFont="1" applyFill="1" applyBorder="1" applyAlignment="1" applyProtection="1">
      <alignment horizontal="justify" wrapText="1"/>
      <protection hidden="1"/>
    </xf>
    <xf numFmtId="164" fontId="20" fillId="0" borderId="30" xfId="1" applyNumberFormat="1" applyFont="1" applyBorder="1" applyAlignment="1" applyProtection="1">
      <protection hidden="1"/>
    </xf>
    <xf numFmtId="0" fontId="19" fillId="0" borderId="30" xfId="0" applyFont="1" applyFill="1" applyBorder="1" applyAlignment="1"/>
    <xf numFmtId="0" fontId="19" fillId="0" borderId="31" xfId="0" applyFont="1" applyFill="1" applyBorder="1" applyAlignment="1"/>
    <xf numFmtId="0" fontId="17" fillId="0" borderId="0" xfId="0" applyFont="1"/>
    <xf numFmtId="0" fontId="23" fillId="0" borderId="0" xfId="0" applyFont="1"/>
    <xf numFmtId="0" fontId="24" fillId="0" borderId="0" xfId="0" applyFont="1"/>
    <xf numFmtId="0" fontId="23" fillId="0" borderId="0" xfId="0" applyFont="1" applyAlignment="1"/>
    <xf numFmtId="0" fontId="23" fillId="0" borderId="0" xfId="0" applyFont="1" applyAlignment="1">
      <alignment vertical="center"/>
    </xf>
    <xf numFmtId="0" fontId="25" fillId="0" borderId="0" xfId="0" applyFont="1"/>
    <xf numFmtId="0" fontId="25" fillId="0" borderId="0" xfId="0" applyFont="1" applyAlignment="1"/>
    <xf numFmtId="0" fontId="23" fillId="0" borderId="0" xfId="0" applyFont="1" applyAlignment="1">
      <alignment horizontal="centerContinuous"/>
    </xf>
    <xf numFmtId="0" fontId="23" fillId="0" borderId="0" xfId="0" applyFont="1" applyAlignment="1">
      <alignment horizontal="centerContinuous" wrapText="1"/>
    </xf>
    <xf numFmtId="0" fontId="23" fillId="0" borderId="0" xfId="0" applyFont="1" applyAlignment="1">
      <alignment horizontal="left"/>
    </xf>
    <xf numFmtId="0" fontId="22" fillId="0" borderId="24" xfId="0" applyFont="1" applyBorder="1" applyAlignment="1">
      <alignment horizontal="center"/>
    </xf>
    <xf numFmtId="38" fontId="12" fillId="0" borderId="32" xfId="1" applyNumberFormat="1" applyFont="1" applyBorder="1" applyAlignment="1" applyProtection="1">
      <alignment horizontal="center"/>
      <protection hidden="1"/>
    </xf>
    <xf numFmtId="38" fontId="13" fillId="0" borderId="33" xfId="1" applyNumberFormat="1" applyFont="1" applyBorder="1" applyAlignment="1" applyProtection="1">
      <alignment horizontal="centerContinuous" wrapText="1"/>
      <protection hidden="1"/>
    </xf>
    <xf numFmtId="38" fontId="14" fillId="0" borderId="34" xfId="1" applyNumberFormat="1" applyFont="1" applyBorder="1" applyAlignment="1" applyProtection="1">
      <alignment horizontal="center" vertical="center" wrapText="1"/>
      <protection hidden="1"/>
    </xf>
    <xf numFmtId="38" fontId="14" fillId="0" borderId="34" xfId="1" applyNumberFormat="1" applyFont="1" applyBorder="1" applyAlignment="1" applyProtection="1">
      <alignment horizontal="center" vertical="center"/>
      <protection hidden="1"/>
    </xf>
    <xf numFmtId="38" fontId="14" fillId="0" borderId="35" xfId="1" applyNumberFormat="1" applyFont="1" applyBorder="1" applyAlignment="1" applyProtection="1">
      <alignment horizontal="center" vertical="center"/>
      <protection hidden="1"/>
    </xf>
    <xf numFmtId="38" fontId="15" fillId="0" borderId="36" xfId="1" applyNumberFormat="1" applyFont="1" applyBorder="1" applyAlignment="1" applyProtection="1">
      <alignment horizontal="center"/>
      <protection hidden="1"/>
    </xf>
    <xf numFmtId="38" fontId="29" fillId="0" borderId="37" xfId="1" applyNumberFormat="1" applyFont="1" applyBorder="1" applyAlignment="1" applyProtection="1">
      <alignment horizontal="center"/>
      <protection hidden="1"/>
    </xf>
    <xf numFmtId="38" fontId="29" fillId="0" borderId="38" xfId="1" applyNumberFormat="1" applyFont="1" applyBorder="1" applyAlignment="1" applyProtection="1">
      <alignment horizontal="center"/>
      <protection hidden="1"/>
    </xf>
    <xf numFmtId="38" fontId="29" fillId="0" borderId="39" xfId="1" applyNumberFormat="1" applyFont="1" applyBorder="1" applyAlignment="1" applyProtection="1">
      <alignment horizontal="center"/>
      <protection hidden="1"/>
    </xf>
    <xf numFmtId="38" fontId="29" fillId="0" borderId="40" xfId="1" applyNumberFormat="1" applyFont="1" applyBorder="1" applyAlignment="1" applyProtection="1">
      <alignment horizontal="center"/>
      <protection hidden="1"/>
    </xf>
    <xf numFmtId="38" fontId="0" fillId="0" borderId="0" xfId="0" applyNumberFormat="1"/>
    <xf numFmtId="38" fontId="15" fillId="0" borderId="41" xfId="1" applyNumberFormat="1" applyFont="1" applyBorder="1" applyAlignment="1" applyProtection="1">
      <alignment horizontal="center"/>
      <protection hidden="1"/>
    </xf>
    <xf numFmtId="38" fontId="20" fillId="0" borderId="42" xfId="1" applyNumberFormat="1" applyFont="1" applyBorder="1" applyAlignment="1" applyProtection="1">
      <alignment horizontal="center"/>
      <protection hidden="1"/>
    </xf>
    <xf numFmtId="38" fontId="20" fillId="0" borderId="43" xfId="1" applyNumberFormat="1" applyFont="1" applyBorder="1" applyAlignment="1" applyProtection="1">
      <alignment horizontal="center"/>
      <protection hidden="1"/>
    </xf>
    <xf numFmtId="38" fontId="20" fillId="0" borderId="44" xfId="1" applyNumberFormat="1" applyFont="1" applyBorder="1" applyAlignment="1" applyProtection="1">
      <alignment horizontal="center"/>
      <protection hidden="1"/>
    </xf>
    <xf numFmtId="0" fontId="27" fillId="0" borderId="0" xfId="0" applyFont="1"/>
    <xf numFmtId="38" fontId="16" fillId="0" borderId="0" xfId="1" applyNumberFormat="1" applyFont="1" applyBorder="1" applyAlignment="1" applyProtection="1">
      <alignment horizontal="justify" vertical="center" wrapText="1"/>
      <protection hidden="1"/>
    </xf>
    <xf numFmtId="38" fontId="27" fillId="0" borderId="17" xfId="1" applyNumberFormat="1" applyFont="1" applyBorder="1" applyAlignment="1" applyProtection="1">
      <alignment horizontal="justify" wrapText="1"/>
      <protection hidden="1"/>
    </xf>
    <xf numFmtId="38" fontId="22" fillId="0" borderId="45" xfId="1" applyNumberFormat="1" applyFont="1" applyBorder="1" applyAlignment="1" applyProtection="1">
      <alignment horizontal="center"/>
      <protection hidden="1"/>
    </xf>
    <xf numFmtId="38" fontId="22" fillId="0" borderId="46" xfId="1" applyNumberFormat="1" applyFont="1" applyFill="1" applyBorder="1" applyAlignment="1" applyProtection="1">
      <alignment horizontal="center"/>
      <protection hidden="1"/>
    </xf>
    <xf numFmtId="38" fontId="22" fillId="0" borderId="46" xfId="1" applyNumberFormat="1" applyFont="1" applyBorder="1" applyAlignment="1" applyProtection="1">
      <alignment horizontal="center"/>
      <protection hidden="1"/>
    </xf>
    <xf numFmtId="38" fontId="22" fillId="0" borderId="19" xfId="1" applyNumberFormat="1" applyFont="1" applyBorder="1" applyAlignment="1" applyProtection="1">
      <alignment horizontal="center"/>
      <protection hidden="1"/>
    </xf>
    <xf numFmtId="38" fontId="22" fillId="0" borderId="46" xfId="1" quotePrefix="1" applyNumberFormat="1" applyFont="1" applyFill="1" applyBorder="1" applyAlignment="1" applyProtection="1">
      <alignment horizontal="center"/>
      <protection hidden="1"/>
    </xf>
    <xf numFmtId="38" fontId="22" fillId="0" borderId="46" xfId="1" quotePrefix="1" applyNumberFormat="1" applyFont="1" applyBorder="1" applyAlignment="1" applyProtection="1">
      <alignment horizontal="center"/>
      <protection hidden="1"/>
    </xf>
    <xf numFmtId="38" fontId="22" fillId="0" borderId="19" xfId="1" quotePrefix="1" applyNumberFormat="1" applyFont="1" applyBorder="1" applyAlignment="1" applyProtection="1">
      <alignment horizontal="center"/>
      <protection hidden="1"/>
    </xf>
    <xf numFmtId="38" fontId="14" fillId="0" borderId="47" xfId="1" applyNumberFormat="1" applyFont="1" applyBorder="1" applyAlignment="1" applyProtection="1">
      <alignment horizontal="center" vertical="center" wrapText="1"/>
      <protection hidden="1"/>
    </xf>
    <xf numFmtId="38" fontId="26" fillId="0" borderId="0" xfId="0" applyNumberFormat="1" applyFont="1"/>
    <xf numFmtId="38" fontId="22" fillId="0" borderId="18" xfId="1" applyNumberFormat="1" applyFont="1" applyFill="1" applyBorder="1" applyAlignment="1" applyProtection="1">
      <alignment horizontal="center"/>
      <protection hidden="1"/>
    </xf>
    <xf numFmtId="38" fontId="22" fillId="0" borderId="48" xfId="1" applyNumberFormat="1" applyFont="1" applyFill="1" applyBorder="1" applyAlignment="1" applyProtection="1">
      <alignment horizontal="center"/>
      <protection hidden="1"/>
    </xf>
    <xf numFmtId="38" fontId="22" fillId="0" borderId="48" xfId="1" applyNumberFormat="1" applyFont="1" applyBorder="1" applyAlignment="1" applyProtection="1">
      <alignment horizontal="center"/>
      <protection hidden="1"/>
    </xf>
    <xf numFmtId="38" fontId="22" fillId="0" borderId="22" xfId="1" applyNumberFormat="1" applyFont="1" applyBorder="1" applyAlignment="1" applyProtection="1">
      <alignment horizontal="center"/>
      <protection hidden="1"/>
    </xf>
    <xf numFmtId="38" fontId="14" fillId="0" borderId="47" xfId="1" applyNumberFormat="1" applyFont="1" applyBorder="1" applyAlignment="1" applyProtection="1">
      <alignment horizontal="center" vertical="center"/>
      <protection hidden="1"/>
    </xf>
    <xf numFmtId="38" fontId="22" fillId="0" borderId="0" xfId="1" applyNumberFormat="1" applyFont="1" applyBorder="1" applyAlignment="1" applyProtection="1">
      <alignment horizontal="right" vertical="center" wrapText="1"/>
      <protection hidden="1"/>
    </xf>
    <xf numFmtId="38" fontId="27" fillId="0" borderId="23" xfId="1" applyNumberFormat="1" applyFont="1" applyBorder="1" applyAlignment="1" applyProtection="1">
      <alignment horizontal="justify" wrapText="1"/>
      <protection hidden="1"/>
    </xf>
    <xf numFmtId="38" fontId="22" fillId="0" borderId="49" xfId="1" applyNumberFormat="1" applyFont="1" applyFill="1" applyBorder="1" applyAlignment="1" applyProtection="1">
      <alignment horizontal="center"/>
      <protection hidden="1"/>
    </xf>
    <xf numFmtId="38" fontId="22" fillId="0" borderId="49" xfId="1" applyNumberFormat="1" applyFont="1" applyBorder="1" applyAlignment="1" applyProtection="1">
      <alignment horizontal="center"/>
      <protection hidden="1"/>
    </xf>
    <xf numFmtId="38" fontId="22" fillId="0" borderId="25" xfId="1" applyNumberFormat="1" applyFont="1" applyBorder="1" applyAlignment="1" applyProtection="1">
      <alignment horizontal="center"/>
      <protection hidden="1"/>
    </xf>
    <xf numFmtId="38" fontId="14" fillId="0" borderId="8" xfId="1" applyNumberFormat="1" applyFont="1" applyBorder="1" applyAlignment="1" applyProtection="1">
      <alignment horizontal="center" vertical="center"/>
      <protection hidden="1"/>
    </xf>
    <xf numFmtId="38" fontId="27" fillId="0" borderId="23" xfId="1" applyNumberFormat="1" applyFont="1" applyBorder="1" applyAlignment="1" applyProtection="1">
      <alignment horizontal="left" wrapText="1"/>
      <protection hidden="1"/>
    </xf>
    <xf numFmtId="38" fontId="27" fillId="0" borderId="17" xfId="1" applyNumberFormat="1" applyFont="1" applyBorder="1" applyAlignment="1" applyProtection="1">
      <alignment horizontal="left" wrapText="1"/>
      <protection hidden="1"/>
    </xf>
    <xf numFmtId="38" fontId="14" fillId="0" borderId="21" xfId="1" applyNumberFormat="1" applyFont="1" applyFill="1" applyBorder="1" applyAlignment="1" applyProtection="1">
      <alignment horizontal="center" vertical="center"/>
      <protection hidden="1"/>
    </xf>
    <xf numFmtId="38" fontId="8" fillId="0" borderId="26" xfId="1" applyNumberFormat="1" applyFont="1" applyBorder="1" applyAlignment="1" applyProtection="1">
      <alignment horizontal="left"/>
      <protection hidden="1"/>
    </xf>
    <xf numFmtId="38" fontId="14" fillId="0" borderId="46" xfId="1" applyNumberFormat="1" applyFont="1" applyFill="1" applyBorder="1" applyAlignment="1" applyProtection="1">
      <alignment horizontal="left"/>
      <protection hidden="1"/>
    </xf>
    <xf numFmtId="38" fontId="14" fillId="0" borderId="18" xfId="1" applyNumberFormat="1" applyFont="1" applyFill="1" applyBorder="1" applyAlignment="1" applyProtection="1">
      <alignment horizontal="left"/>
      <protection hidden="1"/>
    </xf>
    <xf numFmtId="38" fontId="14" fillId="0" borderId="48" xfId="1" applyNumberFormat="1" applyFont="1" applyFill="1" applyBorder="1" applyAlignment="1" applyProtection="1">
      <alignment horizontal="left"/>
      <protection hidden="1"/>
    </xf>
    <xf numFmtId="38" fontId="14" fillId="0" borderId="48" xfId="1" applyNumberFormat="1" applyFont="1" applyBorder="1" applyAlignment="1" applyProtection="1">
      <alignment horizontal="left"/>
      <protection hidden="1"/>
    </xf>
    <xf numFmtId="38" fontId="14" fillId="0" borderId="48" xfId="1" applyNumberFormat="1" applyFont="1" applyBorder="1" applyAlignment="1" applyProtection="1">
      <alignment horizontal="center"/>
      <protection hidden="1"/>
    </xf>
    <xf numFmtId="38" fontId="14" fillId="0" borderId="22" xfId="1" applyNumberFormat="1" applyFont="1" applyBorder="1" applyAlignment="1" applyProtection="1">
      <alignment horizontal="left"/>
      <protection hidden="1"/>
    </xf>
    <xf numFmtId="38" fontId="14" fillId="0" borderId="50" xfId="1" applyNumberFormat="1" applyFont="1" applyBorder="1" applyAlignment="1" applyProtection="1">
      <alignment horizontal="center" vertical="center" wrapText="1"/>
      <protection hidden="1"/>
    </xf>
    <xf numFmtId="38" fontId="8" fillId="0" borderId="26" xfId="1" applyNumberFormat="1" applyFont="1" applyBorder="1" applyAlignment="1" applyProtection="1">
      <alignment horizontal="justify" wrapText="1"/>
      <protection hidden="1"/>
    </xf>
    <xf numFmtId="0" fontId="8" fillId="0" borderId="0" xfId="0" applyFont="1" applyAlignment="1">
      <alignment horizontal="left"/>
    </xf>
    <xf numFmtId="38" fontId="14" fillId="0" borderId="8" xfId="1" applyNumberFormat="1" applyFont="1" applyBorder="1" applyAlignment="1" applyProtection="1">
      <alignment horizontal="center" vertical="center" wrapText="1"/>
      <protection hidden="1"/>
    </xf>
    <xf numFmtId="38" fontId="8" fillId="0" borderId="17" xfId="1" applyNumberFormat="1" applyFont="1" applyBorder="1" applyAlignment="1" applyProtection="1">
      <alignment horizontal="justify" wrapText="1"/>
      <protection hidden="1"/>
    </xf>
    <xf numFmtId="38" fontId="22" fillId="0" borderId="51" xfId="1" applyNumberFormat="1" applyFont="1" applyFill="1" applyBorder="1" applyAlignment="1" applyProtection="1">
      <alignment horizontal="center"/>
      <protection hidden="1"/>
    </xf>
    <xf numFmtId="38" fontId="22" fillId="0" borderId="51" xfId="1" applyNumberFormat="1" applyFont="1" applyBorder="1" applyAlignment="1" applyProtection="1">
      <alignment horizontal="center"/>
      <protection hidden="1"/>
    </xf>
    <xf numFmtId="38" fontId="22" fillId="0" borderId="52" xfId="1" applyNumberFormat="1" applyFont="1" applyBorder="1" applyAlignment="1" applyProtection="1">
      <alignment horizontal="center"/>
      <protection hidden="1"/>
    </xf>
    <xf numFmtId="38" fontId="22" fillId="0" borderId="18" xfId="1" quotePrefix="1" applyNumberFormat="1" applyFont="1" applyFill="1" applyBorder="1" applyAlignment="1" applyProtection="1">
      <alignment horizontal="center"/>
      <protection hidden="1"/>
    </xf>
    <xf numFmtId="38" fontId="22" fillId="0" borderId="27" xfId="1" quotePrefix="1" applyNumberFormat="1" applyFont="1" applyBorder="1" applyAlignment="1" applyProtection="1">
      <alignment horizontal="center"/>
      <protection hidden="1"/>
    </xf>
    <xf numFmtId="38" fontId="27" fillId="0" borderId="17" xfId="1" applyNumberFormat="1" applyFont="1" applyBorder="1" applyProtection="1">
      <protection hidden="1"/>
    </xf>
    <xf numFmtId="0" fontId="0" fillId="0" borderId="46" xfId="0" applyFill="1" applyBorder="1" applyAlignment="1">
      <alignment horizontal="center"/>
    </xf>
    <xf numFmtId="0" fontId="0" fillId="0" borderId="18" xfId="0" applyFill="1" applyBorder="1" applyAlignment="1">
      <alignment horizontal="center"/>
    </xf>
    <xf numFmtId="0" fontId="0" fillId="0" borderId="18" xfId="0" applyBorder="1" applyAlignment="1">
      <alignment horizontal="center"/>
    </xf>
    <xf numFmtId="0" fontId="0" fillId="0" borderId="27" xfId="0" applyBorder="1" applyAlignment="1">
      <alignment horizontal="center"/>
    </xf>
    <xf numFmtId="38" fontId="14" fillId="0" borderId="51" xfId="1" applyNumberFormat="1" applyFont="1" applyFill="1" applyBorder="1" applyAlignment="1" applyProtection="1">
      <alignment horizontal="center" vertical="center" wrapText="1"/>
      <protection hidden="1"/>
    </xf>
    <xf numFmtId="38" fontId="22" fillId="0" borderId="18" xfId="1" applyNumberFormat="1" applyFont="1" applyBorder="1" applyAlignment="1" applyProtection="1">
      <alignment horizontal="center"/>
      <protection hidden="1"/>
    </xf>
    <xf numFmtId="0" fontId="22" fillId="0" borderId="46" xfId="0" applyFont="1" applyFill="1" applyBorder="1" applyAlignment="1">
      <alignment horizontal="center"/>
    </xf>
    <xf numFmtId="0" fontId="22" fillId="0" borderId="18" xfId="0" applyFont="1" applyFill="1" applyBorder="1" applyAlignment="1">
      <alignment horizontal="center"/>
    </xf>
    <xf numFmtId="0" fontId="22" fillId="0" borderId="18" xfId="0" applyFont="1" applyBorder="1" applyAlignment="1">
      <alignment horizontal="center"/>
    </xf>
    <xf numFmtId="0" fontId="22" fillId="0" borderId="27" xfId="0" applyFont="1" applyBorder="1" applyAlignment="1">
      <alignment horizontal="center"/>
    </xf>
    <xf numFmtId="38" fontId="22" fillId="0" borderId="20" xfId="1" applyNumberFormat="1" applyFont="1" applyFill="1" applyBorder="1" applyAlignment="1" applyProtection="1">
      <alignment horizontal="center"/>
      <protection hidden="1"/>
    </xf>
    <xf numFmtId="38" fontId="22" fillId="0" borderId="20" xfId="1" applyNumberFormat="1" applyFont="1" applyBorder="1" applyAlignment="1" applyProtection="1">
      <alignment horizontal="center"/>
      <protection hidden="1"/>
    </xf>
    <xf numFmtId="38" fontId="22" fillId="0" borderId="53" xfId="1" applyNumberFormat="1" applyFont="1" applyBorder="1" applyAlignment="1" applyProtection="1">
      <alignment horizontal="center"/>
      <protection hidden="1"/>
    </xf>
    <xf numFmtId="38" fontId="15" fillId="0" borderId="54" xfId="1" applyNumberFormat="1" applyFont="1" applyBorder="1" applyAlignment="1" applyProtection="1">
      <alignment horizontal="center"/>
      <protection hidden="1"/>
    </xf>
    <xf numFmtId="38" fontId="22" fillId="0" borderId="42" xfId="1" applyNumberFormat="1" applyFont="1" applyBorder="1" applyAlignment="1" applyProtection="1">
      <alignment horizontal="center"/>
      <protection hidden="1"/>
    </xf>
    <xf numFmtId="38" fontId="22" fillId="0" borderId="55" xfId="1" applyNumberFormat="1" applyFont="1" applyFill="1" applyBorder="1" applyAlignment="1" applyProtection="1">
      <alignment horizontal="center"/>
      <protection hidden="1"/>
    </xf>
    <xf numFmtId="38" fontId="22" fillId="0" borderId="56" xfId="1" applyNumberFormat="1" applyFont="1" applyFill="1" applyBorder="1" applyAlignment="1" applyProtection="1">
      <alignment horizontal="center"/>
      <protection hidden="1"/>
    </xf>
    <xf numFmtId="38" fontId="22" fillId="0" borderId="56" xfId="1" applyNumberFormat="1" applyFont="1" applyBorder="1" applyAlignment="1" applyProtection="1">
      <alignment horizontal="center"/>
      <protection hidden="1"/>
    </xf>
    <xf numFmtId="38" fontId="22" fillId="0" borderId="16" xfId="1" applyNumberFormat="1" applyFont="1" applyBorder="1" applyAlignment="1" applyProtection="1">
      <alignment horizontal="center"/>
      <protection hidden="1"/>
    </xf>
    <xf numFmtId="0" fontId="28" fillId="0" borderId="0" xfId="0" applyFont="1"/>
    <xf numFmtId="38" fontId="22" fillId="0" borderId="57" xfId="1" applyNumberFormat="1" applyFont="1" applyFill="1" applyBorder="1" applyAlignment="1" applyProtection="1">
      <alignment horizontal="center"/>
      <protection hidden="1"/>
    </xf>
    <xf numFmtId="0" fontId="22" fillId="0" borderId="49" xfId="0" applyFont="1" applyFill="1" applyBorder="1" applyAlignment="1">
      <alignment horizontal="center"/>
    </xf>
    <xf numFmtId="0" fontId="22" fillId="0" borderId="24" xfId="0" applyFont="1" applyFill="1" applyBorder="1" applyAlignment="1">
      <alignment horizontal="center"/>
    </xf>
    <xf numFmtId="0" fontId="22" fillId="0" borderId="58" xfId="0" applyFont="1" applyBorder="1" applyAlignment="1">
      <alignment horizontal="center"/>
    </xf>
    <xf numFmtId="0" fontId="22" fillId="0" borderId="49" xfId="0" applyFont="1" applyBorder="1" applyAlignment="1">
      <alignment horizontal="center"/>
    </xf>
    <xf numFmtId="0" fontId="22" fillId="0" borderId="25" xfId="0" applyFont="1" applyBorder="1" applyAlignment="1">
      <alignment horizontal="center"/>
    </xf>
    <xf numFmtId="38" fontId="8" fillId="0" borderId="17" xfId="1" applyNumberFormat="1" applyFont="1" applyBorder="1" applyProtection="1">
      <protection hidden="1"/>
    </xf>
    <xf numFmtId="38" fontId="20" fillId="0" borderId="48" xfId="1" applyNumberFormat="1" applyFont="1" applyFill="1" applyBorder="1" applyAlignment="1" applyProtection="1">
      <alignment horizontal="center"/>
      <protection hidden="1"/>
    </xf>
    <xf numFmtId="38" fontId="20" fillId="0" borderId="20" xfId="1" applyNumberFormat="1" applyFont="1" applyFill="1" applyBorder="1" applyAlignment="1" applyProtection="1">
      <alignment horizontal="center"/>
      <protection hidden="1"/>
    </xf>
    <xf numFmtId="38" fontId="20" fillId="0" borderId="20" xfId="1" applyNumberFormat="1" applyFont="1" applyBorder="1" applyAlignment="1" applyProtection="1">
      <alignment horizontal="center"/>
      <protection hidden="1"/>
    </xf>
    <xf numFmtId="38" fontId="20" fillId="0" borderId="53" xfId="1" applyNumberFormat="1" applyFont="1" applyBorder="1" applyAlignment="1" applyProtection="1">
      <alignment horizontal="center"/>
      <protection hidden="1"/>
    </xf>
    <xf numFmtId="0" fontId="14" fillId="0" borderId="0" xfId="0" applyFont="1"/>
    <xf numFmtId="38" fontId="20" fillId="0" borderId="46" xfId="1" applyNumberFormat="1" applyFont="1" applyFill="1" applyBorder="1" applyAlignment="1" applyProtection="1">
      <alignment horizontal="center"/>
      <protection hidden="1"/>
    </xf>
    <xf numFmtId="38" fontId="20" fillId="0" borderId="18" xfId="1" applyNumberFormat="1" applyFont="1" applyFill="1" applyBorder="1" applyAlignment="1" applyProtection="1">
      <alignment horizontal="center"/>
      <protection hidden="1"/>
    </xf>
    <xf numFmtId="38" fontId="20" fillId="0" borderId="18" xfId="1" applyNumberFormat="1" applyFont="1" applyBorder="1" applyAlignment="1" applyProtection="1">
      <alignment horizontal="center"/>
      <protection hidden="1"/>
    </xf>
    <xf numFmtId="38" fontId="20" fillId="0" borderId="27" xfId="1" applyNumberFormat="1" applyFont="1" applyBorder="1" applyAlignment="1" applyProtection="1">
      <alignment horizontal="center"/>
      <protection hidden="1"/>
    </xf>
    <xf numFmtId="38" fontId="8" fillId="0" borderId="13" xfId="1" applyNumberFormat="1" applyFont="1" applyFill="1" applyBorder="1" applyAlignment="1" applyProtection="1">
      <alignment horizontal="justify" wrapText="1"/>
      <protection hidden="1"/>
    </xf>
    <xf numFmtId="38" fontId="8" fillId="0" borderId="59" xfId="1" applyNumberFormat="1" applyFont="1" applyBorder="1" applyAlignment="1" applyProtection="1">
      <alignment horizontal="justify" wrapText="1"/>
      <protection hidden="1"/>
    </xf>
    <xf numFmtId="38" fontId="22" fillId="0" borderId="60" xfId="1" applyNumberFormat="1" applyFont="1" applyBorder="1" applyAlignment="1" applyProtection="1">
      <alignment horizontal="center"/>
      <protection hidden="1"/>
    </xf>
    <xf numFmtId="0" fontId="0" fillId="0" borderId="61" xfId="0" applyFill="1" applyBorder="1" applyAlignment="1">
      <alignment horizontal="center"/>
    </xf>
    <xf numFmtId="0" fontId="0" fillId="0" borderId="30" xfId="0" applyFill="1" applyBorder="1" applyAlignment="1">
      <alignment horizontal="center"/>
    </xf>
    <xf numFmtId="0" fontId="0" fillId="0" borderId="30" xfId="0" applyBorder="1" applyAlignment="1">
      <alignment horizontal="center"/>
    </xf>
    <xf numFmtId="0" fontId="0" fillId="0" borderId="62" xfId="0" applyBorder="1" applyAlignment="1">
      <alignment horizontal="center"/>
    </xf>
    <xf numFmtId="38" fontId="8" fillId="0" borderId="0" xfId="1" applyNumberFormat="1" applyFont="1" applyFill="1" applyBorder="1" applyAlignment="1" applyProtection="1">
      <alignment horizontal="justify" wrapText="1"/>
      <protection hidden="1"/>
    </xf>
    <xf numFmtId="38" fontId="9" fillId="0" borderId="0" xfId="1" applyNumberFormat="1" applyFont="1" applyFill="1" applyBorder="1" applyProtection="1">
      <protection hidden="1"/>
    </xf>
    <xf numFmtId="38" fontId="9" fillId="0" borderId="0" xfId="1" applyNumberFormat="1" applyFont="1" applyFill="1" applyBorder="1" applyAlignment="1" applyProtection="1">
      <alignment vertical="top"/>
      <protection hidden="1"/>
    </xf>
    <xf numFmtId="164" fontId="8" fillId="0" borderId="23" xfId="1" applyNumberFormat="1" applyFont="1" applyBorder="1" applyAlignment="1" applyProtection="1">
      <alignment horizontal="left" wrapText="1"/>
      <protection hidden="1"/>
    </xf>
    <xf numFmtId="164" fontId="8" fillId="0" borderId="17" xfId="1" applyNumberFormat="1" applyFont="1" applyBorder="1" applyAlignment="1" applyProtection="1">
      <alignment horizontal="left" wrapText="1"/>
      <protection hidden="1"/>
    </xf>
    <xf numFmtId="164" fontId="21" fillId="0" borderId="63" xfId="1" applyNumberFormat="1" applyFont="1" applyBorder="1" applyAlignment="1" applyProtection="1">
      <alignment horizontal="left"/>
      <protection hidden="1"/>
    </xf>
    <xf numFmtId="164" fontId="21" fillId="0" borderId="17" xfId="1" applyNumberFormat="1" applyFont="1" applyBorder="1" applyProtection="1">
      <protection hidden="1"/>
    </xf>
    <xf numFmtId="164" fontId="15" fillId="0" borderId="54" xfId="1" applyNumberFormat="1" applyFont="1" applyBorder="1" applyAlignment="1" applyProtection="1">
      <alignment horizontal="center"/>
      <protection hidden="1"/>
    </xf>
    <xf numFmtId="164" fontId="21" fillId="0" borderId="64" xfId="1" applyNumberFormat="1" applyFont="1" applyBorder="1" applyAlignment="1" applyProtection="1">
      <alignment horizontal="left"/>
      <protection hidden="1"/>
    </xf>
    <xf numFmtId="164" fontId="8" fillId="0" borderId="59" xfId="1" applyNumberFormat="1" applyFont="1" applyBorder="1" applyAlignment="1" applyProtection="1">
      <alignment horizontal="left" wrapText="1"/>
      <protection hidden="1"/>
    </xf>
    <xf numFmtId="3" fontId="0" fillId="0" borderId="0" xfId="0" applyNumberFormat="1" applyFill="1" applyAlignment="1">
      <alignment vertical="top" wrapText="1"/>
    </xf>
    <xf numFmtId="0" fontId="19" fillId="0" borderId="20" xfId="0" applyFont="1" applyFill="1" applyBorder="1" applyAlignment="1"/>
    <xf numFmtId="164" fontId="21" fillId="0" borderId="26" xfId="1" applyNumberFormat="1" applyFont="1" applyBorder="1" applyProtection="1">
      <protection hidden="1"/>
    </xf>
    <xf numFmtId="0" fontId="19" fillId="0" borderId="22" xfId="0" applyFont="1" applyFill="1" applyBorder="1" applyAlignment="1"/>
    <xf numFmtId="0" fontId="0" fillId="4" borderId="65" xfId="0" applyFill="1" applyBorder="1" applyAlignment="1">
      <alignment wrapText="1"/>
    </xf>
    <xf numFmtId="0" fontId="4" fillId="4" borderId="66" xfId="0" applyFont="1" applyFill="1" applyBorder="1" applyAlignment="1">
      <alignment wrapText="1"/>
    </xf>
    <xf numFmtId="0" fontId="0" fillId="4" borderId="66" xfId="0" applyFill="1" applyBorder="1" applyAlignment="1">
      <alignment wrapText="1"/>
    </xf>
    <xf numFmtId="0" fontId="0" fillId="4" borderId="67" xfId="0" applyFill="1" applyBorder="1" applyAlignment="1">
      <alignment wrapText="1"/>
    </xf>
    <xf numFmtId="0" fontId="5" fillId="4" borderId="68" xfId="0" applyFont="1" applyFill="1" applyBorder="1" applyAlignment="1">
      <alignment wrapText="1"/>
    </xf>
    <xf numFmtId="3" fontId="0" fillId="0" borderId="77" xfId="0" applyNumberFormat="1" applyFill="1" applyBorder="1" applyAlignment="1">
      <alignment horizontal="center" wrapText="1"/>
    </xf>
    <xf numFmtId="4" fontId="0" fillId="0" borderId="77" xfId="0" applyNumberFormat="1" applyFill="1" applyBorder="1" applyAlignment="1">
      <alignment horizontal="center" wrapText="1"/>
    </xf>
    <xf numFmtId="4" fontId="0" fillId="0" borderId="78" xfId="0" applyNumberFormat="1" applyFill="1" applyBorder="1" applyAlignment="1">
      <alignment horizontal="center" wrapText="1"/>
    </xf>
    <xf numFmtId="3" fontId="0" fillId="0" borderId="3" xfId="0" applyNumberFormat="1" applyFill="1" applyBorder="1" applyAlignment="1">
      <alignment horizontal="center" wrapText="1"/>
    </xf>
    <xf numFmtId="4" fontId="0" fillId="0" borderId="3" xfId="0" applyNumberFormat="1" applyFill="1" applyBorder="1" applyAlignment="1">
      <alignment horizontal="center" wrapText="1"/>
    </xf>
    <xf numFmtId="4" fontId="0" fillId="0" borderId="4" xfId="0" applyNumberFormat="1" applyFill="1" applyBorder="1" applyAlignment="1">
      <alignment horizontal="center" wrapText="1"/>
    </xf>
    <xf numFmtId="0" fontId="0" fillId="0" borderId="18" xfId="0" applyBorder="1"/>
    <xf numFmtId="164" fontId="14" fillId="0" borderId="15" xfId="1" applyNumberFormat="1" applyFont="1" applyBorder="1" applyAlignment="1" applyProtection="1">
      <protection hidden="1"/>
    </xf>
    <xf numFmtId="164" fontId="14" fillId="0" borderId="16" xfId="1" applyNumberFormat="1" applyFont="1" applyBorder="1" applyAlignment="1" applyProtection="1">
      <protection hidden="1"/>
    </xf>
    <xf numFmtId="0" fontId="4" fillId="0" borderId="0" xfId="0" applyFont="1"/>
    <xf numFmtId="164" fontId="14" fillId="0" borderId="20" xfId="1" applyNumberFormat="1" applyFont="1" applyFill="1" applyBorder="1" applyAlignment="1" applyProtection="1">
      <alignment horizontal="center"/>
      <protection hidden="1"/>
    </xf>
    <xf numFmtId="164" fontId="14" fillId="0" borderId="18" xfId="1" applyNumberFormat="1" applyFont="1" applyFill="1" applyBorder="1" applyAlignment="1" applyProtection="1">
      <alignment horizontal="center"/>
      <protection hidden="1"/>
    </xf>
    <xf numFmtId="164" fontId="14" fillId="0" borderId="21" xfId="1" applyNumberFormat="1" applyFont="1" applyFill="1" applyBorder="1" applyAlignment="1" applyProtection="1">
      <alignment horizontal="center"/>
      <protection hidden="1"/>
    </xf>
    <xf numFmtId="164" fontId="14" fillId="0" borderId="18" xfId="1" quotePrefix="1" applyNumberFormat="1" applyFont="1" applyFill="1" applyBorder="1" applyAlignment="1" applyProtection="1">
      <alignment horizontal="center"/>
      <protection hidden="1"/>
    </xf>
    <xf numFmtId="0" fontId="19" fillId="0" borderId="18" xfId="0" applyFont="1" applyFill="1" applyBorder="1" applyAlignment="1">
      <alignment horizontal="center"/>
    </xf>
    <xf numFmtId="0" fontId="14" fillId="0" borderId="18" xfId="0" applyFont="1" applyFill="1" applyBorder="1" applyAlignment="1">
      <alignment horizontal="center"/>
    </xf>
    <xf numFmtId="3" fontId="2" fillId="0" borderId="0" xfId="0" applyNumberFormat="1" applyFont="1"/>
    <xf numFmtId="0" fontId="4" fillId="0" borderId="0" xfId="0" applyFont="1" applyFill="1" applyBorder="1" applyAlignment="1">
      <alignment vertical="center"/>
    </xf>
    <xf numFmtId="164" fontId="14" fillId="0" borderId="0" xfId="1" applyNumberFormat="1" applyFont="1" applyBorder="1" applyAlignment="1" applyProtection="1">
      <alignment horizontal="center" vertical="center" wrapText="1"/>
      <protection hidden="1"/>
    </xf>
    <xf numFmtId="164" fontId="14" fillId="0" borderId="0" xfId="1" applyNumberFormat="1" applyFont="1" applyBorder="1" applyAlignment="1" applyProtection="1">
      <alignment horizontal="center" vertical="center"/>
      <protection hidden="1"/>
    </xf>
    <xf numFmtId="164" fontId="16" fillId="0" borderId="0" xfId="1" applyNumberFormat="1" applyFont="1" applyBorder="1" applyAlignment="1" applyProtection="1">
      <alignment horizontal="center" vertical="center" wrapText="1"/>
      <protection hidden="1"/>
    </xf>
    <xf numFmtId="38" fontId="19" fillId="0" borderId="0" xfId="0" applyNumberFormat="1" applyFont="1" applyBorder="1"/>
    <xf numFmtId="38" fontId="0" fillId="0" borderId="0" xfId="0" applyNumberFormat="1" applyBorder="1"/>
    <xf numFmtId="0" fontId="19" fillId="0" borderId="0" xfId="0" applyFont="1" applyBorder="1"/>
    <xf numFmtId="0" fontId="22" fillId="0" borderId="0" xfId="0" applyFont="1" applyBorder="1"/>
    <xf numFmtId="0" fontId="14" fillId="0" borderId="0" xfId="0" applyFont="1" applyBorder="1"/>
    <xf numFmtId="0" fontId="17" fillId="0" borderId="0" xfId="0" applyFont="1" applyBorder="1"/>
    <xf numFmtId="0" fontId="23" fillId="0" borderId="0" xfId="0" applyFont="1" applyBorder="1"/>
    <xf numFmtId="0" fontId="32" fillId="0" borderId="0" xfId="0" applyFont="1" applyBorder="1" applyAlignment="1">
      <alignment horizontal="left" vertical="top" wrapText="1"/>
    </xf>
    <xf numFmtId="0" fontId="33" fillId="0" borderId="0" xfId="0" applyFont="1" applyBorder="1"/>
    <xf numFmtId="0" fontId="34" fillId="0" borderId="0" xfId="0" applyFont="1"/>
    <xf numFmtId="0" fontId="33" fillId="0" borderId="102" xfId="0" applyFont="1" applyBorder="1" applyAlignment="1">
      <alignment vertical="top" wrapText="1"/>
    </xf>
    <xf numFmtId="0" fontId="32" fillId="0" borderId="49" xfId="0" applyFont="1" applyBorder="1" applyAlignment="1">
      <alignment vertical="top" wrapText="1"/>
    </xf>
    <xf numFmtId="0" fontId="33" fillId="0" borderId="0" xfId="0" applyFont="1" applyBorder="1" applyAlignment="1">
      <alignment vertical="top" wrapText="1"/>
    </xf>
    <xf numFmtId="0" fontId="32" fillId="0" borderId="51" xfId="0" applyFont="1" applyBorder="1" applyAlignment="1">
      <alignment vertical="top" wrapText="1"/>
    </xf>
    <xf numFmtId="0" fontId="32" fillId="0" borderId="48" xfId="0" applyFont="1" applyBorder="1" applyAlignment="1">
      <alignment vertical="top" wrapText="1"/>
    </xf>
    <xf numFmtId="0" fontId="32" fillId="0" borderId="21" xfId="0" applyFont="1" applyBorder="1" applyAlignment="1">
      <alignment horizontal="left" vertical="top" wrapText="1"/>
    </xf>
    <xf numFmtId="0" fontId="32" fillId="0" borderId="18" xfId="0" applyFont="1" applyBorder="1" applyAlignment="1">
      <alignment vertical="top" wrapText="1"/>
    </xf>
    <xf numFmtId="0" fontId="33" fillId="0" borderId="51" xfId="0" applyFont="1" applyBorder="1"/>
    <xf numFmtId="0" fontId="33" fillId="0" borderId="0" xfId="0" applyFont="1" applyFill="1" applyBorder="1"/>
    <xf numFmtId="0" fontId="33" fillId="0" borderId="0" xfId="0" applyFont="1" applyBorder="1" applyAlignment="1">
      <alignment horizontal="left"/>
    </xf>
    <xf numFmtId="0" fontId="33" fillId="0" borderId="51" xfId="0" applyFont="1" applyBorder="1" applyAlignment="1">
      <alignment horizontal="left"/>
    </xf>
    <xf numFmtId="0" fontId="33" fillId="0" borderId="0" xfId="0" applyFont="1" applyFill="1" applyBorder="1" applyAlignment="1">
      <alignment horizontal="left" wrapText="1"/>
    </xf>
    <xf numFmtId="0" fontId="33" fillId="0" borderId="51" xfId="0" applyFont="1" applyFill="1" applyBorder="1" applyAlignment="1">
      <alignment horizontal="left" wrapText="1"/>
    </xf>
    <xf numFmtId="0" fontId="33" fillId="0" borderId="21" xfId="0" applyFont="1" applyBorder="1" applyAlignment="1">
      <alignment horizontal="left" vertical="top" wrapText="1"/>
    </xf>
    <xf numFmtId="0" fontId="33" fillId="0" borderId="20" xfId="0" applyFont="1" applyBorder="1" applyAlignment="1">
      <alignment horizontal="left" vertical="top" wrapText="1"/>
    </xf>
    <xf numFmtId="0" fontId="33" fillId="0" borderId="0" xfId="0" applyFont="1" applyAlignment="1">
      <alignment horizontal="left" vertical="top" wrapText="1"/>
    </xf>
    <xf numFmtId="0" fontId="33" fillId="0" borderId="0" xfId="0" applyFont="1" applyAlignment="1">
      <alignment vertical="top" wrapText="1"/>
    </xf>
    <xf numFmtId="0" fontId="33" fillId="0" borderId="0" xfId="0" applyFont="1"/>
    <xf numFmtId="0" fontId="37" fillId="0" borderId="0" xfId="0" applyFont="1" applyAlignment="1">
      <alignment horizontal="centerContinuous" wrapText="1"/>
    </xf>
    <xf numFmtId="0" fontId="38" fillId="0" borderId="0" xfId="0" applyFont="1" applyAlignment="1">
      <alignment horizontal="centerContinuous" wrapText="1"/>
    </xf>
    <xf numFmtId="0" fontId="38" fillId="0" borderId="0" xfId="0" applyFont="1"/>
    <xf numFmtId="0" fontId="38" fillId="0" borderId="0" xfId="0" applyFont="1" applyAlignment="1">
      <alignment horizontal="justify" wrapText="1"/>
    </xf>
    <xf numFmtId="0" fontId="39" fillId="0" borderId="105" xfId="0" applyFont="1" applyBorder="1" applyAlignment="1">
      <alignment horizontal="justify" vertical="center" wrapText="1"/>
    </xf>
    <xf numFmtId="0" fontId="38" fillId="0" borderId="106" xfId="0" applyFont="1" applyBorder="1" applyAlignment="1">
      <alignment horizontal="justify" wrapText="1"/>
    </xf>
    <xf numFmtId="0" fontId="39" fillId="0" borderId="107" xfId="0" applyFont="1" applyBorder="1" applyAlignment="1">
      <alignment horizontal="justify" vertical="center" wrapText="1"/>
    </xf>
    <xf numFmtId="0" fontId="38" fillId="0" borderId="108" xfId="0" applyFont="1" applyBorder="1" applyAlignment="1">
      <alignment horizontal="justify" wrapText="1"/>
    </xf>
    <xf numFmtId="0" fontId="39" fillId="0" borderId="107" xfId="0" applyFont="1" applyBorder="1" applyAlignment="1">
      <alignment horizontal="left" vertical="center" wrapText="1"/>
    </xf>
    <xf numFmtId="0" fontId="39" fillId="0" borderId="109" xfId="0" applyFont="1" applyBorder="1" applyAlignment="1">
      <alignment horizontal="justify" vertical="center" wrapText="1"/>
    </xf>
    <xf numFmtId="0" fontId="38" fillId="0" borderId="110" xfId="0" applyFont="1" applyBorder="1" applyAlignment="1">
      <alignment horizontal="justify" wrapText="1"/>
    </xf>
    <xf numFmtId="0" fontId="33" fillId="0" borderId="0" xfId="0" applyFont="1" applyBorder="1" applyAlignment="1">
      <alignment vertical="top" wrapText="1"/>
    </xf>
    <xf numFmtId="0" fontId="38" fillId="4" borderId="66" xfId="0" applyFont="1" applyFill="1" applyBorder="1" applyAlignment="1">
      <alignment wrapText="1"/>
    </xf>
    <xf numFmtId="0" fontId="4" fillId="4" borderId="89" xfId="0" applyFont="1" applyFill="1" applyBorder="1" applyAlignment="1">
      <alignment wrapText="1"/>
    </xf>
    <xf numFmtId="0" fontId="4" fillId="4" borderId="90" xfId="0" applyFont="1" applyFill="1" applyBorder="1" applyAlignment="1">
      <alignment wrapText="1"/>
    </xf>
    <xf numFmtId="0" fontId="4" fillId="4" borderId="69" xfId="0" applyFont="1" applyFill="1" applyBorder="1" applyAlignment="1">
      <alignment wrapText="1"/>
    </xf>
    <xf numFmtId="3" fontId="0" fillId="0" borderId="81" xfId="0" applyNumberFormat="1" applyFill="1" applyBorder="1" applyAlignment="1">
      <alignment horizontal="center" wrapText="1"/>
    </xf>
    <xf numFmtId="38" fontId="14" fillId="0" borderId="18" xfId="1" applyNumberFormat="1" applyFont="1" applyFill="1" applyBorder="1" applyAlignment="1" applyProtection="1">
      <alignment horizontal="center"/>
      <protection hidden="1"/>
    </xf>
    <xf numFmtId="4" fontId="0" fillId="0" borderId="81" xfId="0" applyNumberFormat="1" applyFill="1" applyBorder="1" applyAlignment="1">
      <alignment horizontal="center" wrapText="1"/>
    </xf>
    <xf numFmtId="4" fontId="0" fillId="0" borderId="82" xfId="0" applyNumberFormat="1" applyFill="1" applyBorder="1" applyAlignment="1">
      <alignment horizontal="center" wrapText="1"/>
    </xf>
    <xf numFmtId="164" fontId="8" fillId="0" borderId="26" xfId="1" applyNumberFormat="1" applyFont="1" applyBorder="1" applyAlignment="1" applyProtection="1">
      <alignment horizontal="left" wrapText="1"/>
      <protection hidden="1"/>
    </xf>
    <xf numFmtId="0" fontId="31" fillId="0" borderId="0" xfId="0" applyFont="1" applyAlignment="1">
      <alignment horizontal="center"/>
    </xf>
    <xf numFmtId="164" fontId="21" fillId="0" borderId="17" xfId="1" applyNumberFormat="1" applyFont="1" applyBorder="1" applyAlignment="1" applyProtection="1">
      <alignment horizontal="left"/>
      <protection hidden="1"/>
    </xf>
    <xf numFmtId="0" fontId="38" fillId="4" borderId="66" xfId="0" applyFont="1" applyFill="1" applyBorder="1" applyAlignment="1">
      <alignment horizontal="left" wrapText="1"/>
    </xf>
    <xf numFmtId="0" fontId="0" fillId="4" borderId="0" xfId="0" applyFill="1" applyBorder="1" applyAlignment="1">
      <alignment horizontal="left" vertical="top" wrapText="1"/>
    </xf>
    <xf numFmtId="0" fontId="6" fillId="4" borderId="0" xfId="0" applyFont="1" applyFill="1" applyBorder="1" applyAlignment="1">
      <alignment horizontal="left" vertical="top" wrapText="1"/>
    </xf>
    <xf numFmtId="0" fontId="2" fillId="2" borderId="79" xfId="0" applyFont="1" applyFill="1" applyBorder="1" applyAlignment="1">
      <alignment horizontal="center" wrapText="1"/>
    </xf>
    <xf numFmtId="0" fontId="41" fillId="0" borderId="0" xfId="0" applyFont="1" applyFill="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5" borderId="70" xfId="0" applyFont="1" applyFill="1" applyBorder="1" applyAlignment="1">
      <alignment horizontal="center" vertical="center" wrapText="1"/>
    </xf>
    <xf numFmtId="3" fontId="2" fillId="5" borderId="71" xfId="0" applyNumberFormat="1" applyFont="1" applyFill="1" applyBorder="1" applyAlignment="1">
      <alignment horizontal="center"/>
    </xf>
    <xf numFmtId="4" fontId="2" fillId="5" borderId="72" xfId="0" applyNumberFormat="1" applyFont="1" applyFill="1" applyBorder="1" applyAlignment="1">
      <alignment horizontal="center"/>
    </xf>
    <xf numFmtId="3" fontId="2" fillId="5" borderId="72" xfId="0" applyNumberFormat="1" applyFont="1" applyFill="1" applyBorder="1" applyAlignment="1">
      <alignment horizontal="center"/>
    </xf>
    <xf numFmtId="4" fontId="2" fillId="5" borderId="73" xfId="0" applyNumberFormat="1" applyFont="1" applyFill="1" applyBorder="1" applyAlignment="1">
      <alignment horizontal="center"/>
    </xf>
    <xf numFmtId="49" fontId="3" fillId="0" borderId="0" xfId="0" applyNumberFormat="1" applyFont="1" applyFill="1" applyBorder="1" applyAlignment="1">
      <alignment horizontal="centerContinuous" vertical="top" wrapText="1"/>
    </xf>
    <xf numFmtId="0" fontId="2" fillId="3" borderId="83" xfId="0" applyFont="1" applyFill="1" applyBorder="1" applyAlignment="1">
      <alignment horizontal="center" vertical="center" wrapText="1"/>
    </xf>
    <xf numFmtId="0" fontId="2" fillId="3" borderId="84" xfId="0" applyFont="1" applyFill="1" applyBorder="1" applyAlignment="1">
      <alignment horizontal="center" vertical="center" wrapText="1"/>
    </xf>
    <xf numFmtId="0" fontId="2" fillId="3" borderId="85" xfId="0" applyFont="1" applyFill="1" applyBorder="1" applyAlignment="1">
      <alignment horizontal="center" vertical="center" wrapText="1"/>
    </xf>
    <xf numFmtId="0" fontId="2" fillId="5" borderId="86" xfId="0" applyFont="1" applyFill="1" applyBorder="1" applyAlignment="1">
      <alignment horizontal="center" vertical="center" wrapText="1"/>
    </xf>
    <xf numFmtId="3" fontId="2" fillId="5" borderId="72" xfId="0" applyNumberFormat="1" applyFont="1" applyFill="1" applyBorder="1" applyAlignment="1">
      <alignment horizontal="center" vertical="center" wrapText="1"/>
    </xf>
    <xf numFmtId="3" fontId="2" fillId="5" borderId="73" xfId="0" applyNumberFormat="1" applyFont="1" applyFill="1" applyBorder="1" applyAlignment="1">
      <alignment horizontal="center" vertical="center" wrapText="1"/>
    </xf>
    <xf numFmtId="3" fontId="2" fillId="2" borderId="87" xfId="0" applyNumberFormat="1" applyFont="1" applyFill="1" applyBorder="1" applyAlignment="1">
      <alignment horizontal="center" wrapText="1"/>
    </xf>
    <xf numFmtId="3" fontId="2" fillId="2" borderId="88" xfId="0" applyNumberFormat="1" applyFont="1" applyFill="1" applyBorder="1" applyAlignment="1">
      <alignment horizontal="center" wrapText="1"/>
    </xf>
    <xf numFmtId="3" fontId="0" fillId="0" borderId="78" xfId="0" applyNumberFormat="1" applyFill="1" applyBorder="1" applyAlignment="1">
      <alignment horizontal="center" wrapText="1"/>
    </xf>
    <xf numFmtId="3" fontId="0" fillId="0" borderId="93" xfId="0" applyNumberFormat="1" applyFill="1" applyBorder="1" applyAlignment="1">
      <alignment horizontal="center" wrapText="1"/>
    </xf>
    <xf numFmtId="3" fontId="0" fillId="0" borderId="95" xfId="0" applyNumberFormat="1" applyFill="1" applyBorder="1" applyAlignment="1">
      <alignment horizontal="center" wrapText="1"/>
    </xf>
    <xf numFmtId="3" fontId="0" fillId="0" borderId="91" xfId="0" applyNumberFormat="1" applyFill="1" applyBorder="1" applyAlignment="1">
      <alignment horizontal="center" wrapText="1"/>
    </xf>
    <xf numFmtId="3" fontId="0" fillId="0" borderId="92" xfId="0" applyNumberFormat="1" applyFill="1" applyBorder="1" applyAlignment="1">
      <alignment horizontal="center" wrapText="1"/>
    </xf>
    <xf numFmtId="0" fontId="42" fillId="0" borderId="0" xfId="0" applyFont="1"/>
    <xf numFmtId="0" fontId="42" fillId="0" borderId="0" xfId="0" applyFont="1" applyFill="1" applyBorder="1" applyAlignment="1">
      <alignment vertical="center"/>
    </xf>
    <xf numFmtId="0" fontId="42" fillId="0" borderId="0" xfId="0" applyFont="1" applyAlignment="1"/>
    <xf numFmtId="0" fontId="42" fillId="0" borderId="0" xfId="2" applyNumberFormat="1" applyFont="1" applyFill="1" applyBorder="1"/>
    <xf numFmtId="0" fontId="2" fillId="3" borderId="83" xfId="0" applyFont="1" applyFill="1" applyBorder="1" applyAlignment="1">
      <alignment horizontal="centerContinuous" vertical="center" wrapText="1"/>
    </xf>
    <xf numFmtId="0" fontId="2" fillId="3" borderId="84" xfId="0" applyFont="1" applyFill="1" applyBorder="1" applyAlignment="1">
      <alignment horizontal="centerContinuous" vertical="center" wrapText="1"/>
    </xf>
    <xf numFmtId="0" fontId="2" fillId="3" borderId="85" xfId="0" applyFont="1" applyFill="1" applyBorder="1" applyAlignment="1">
      <alignment horizontal="centerContinuous" vertical="center" wrapText="1"/>
    </xf>
    <xf numFmtId="3" fontId="0" fillId="0" borderId="73" xfId="0" applyNumberFormat="1" applyFill="1" applyBorder="1" applyAlignment="1">
      <alignment horizontal="center" wrapText="1"/>
    </xf>
    <xf numFmtId="3" fontId="0" fillId="0" borderId="4" xfId="0" applyNumberFormat="1" applyFill="1" applyBorder="1" applyAlignment="1">
      <alignment horizontal="center" wrapText="1"/>
    </xf>
    <xf numFmtId="0" fontId="6" fillId="4" borderId="0" xfId="0" applyFont="1" applyFill="1" applyBorder="1" applyAlignment="1">
      <alignment vertical="top"/>
    </xf>
    <xf numFmtId="3" fontId="5" fillId="0" borderId="93" xfId="0" applyNumberFormat="1" applyFont="1" applyFill="1" applyBorder="1" applyAlignment="1">
      <alignment horizontal="center" wrapText="1"/>
    </xf>
    <xf numFmtId="3" fontId="0" fillId="0" borderId="111" xfId="0" applyNumberFormat="1" applyFill="1" applyBorder="1" applyAlignment="1">
      <alignment horizontal="center" wrapText="1"/>
    </xf>
    <xf numFmtId="3" fontId="0" fillId="0" borderId="112" xfId="0" applyNumberFormat="1" applyFill="1" applyBorder="1" applyAlignment="1">
      <alignment horizontal="center" wrapText="1"/>
    </xf>
    <xf numFmtId="3" fontId="0" fillId="0" borderId="18" xfId="0" applyNumberFormat="1" applyFill="1" applyBorder="1" applyAlignment="1">
      <alignment horizontal="center" wrapText="1"/>
    </xf>
    <xf numFmtId="3" fontId="0" fillId="0" borderId="113" xfId="0" applyNumberFormat="1" applyFill="1" applyBorder="1" applyAlignment="1">
      <alignment horizontal="center" wrapText="1"/>
    </xf>
    <xf numFmtId="3" fontId="5" fillId="2" borderId="80" xfId="0" applyNumberFormat="1" applyFont="1" applyFill="1" applyBorder="1" applyAlignment="1">
      <alignment horizontal="center" wrapText="1"/>
    </xf>
    <xf numFmtId="3" fontId="5" fillId="2" borderId="94" xfId="0" applyNumberFormat="1" applyFont="1" applyFill="1" applyBorder="1" applyAlignment="1">
      <alignment horizontal="center" wrapText="1"/>
    </xf>
    <xf numFmtId="3" fontId="5" fillId="0" borderId="91" xfId="0" applyNumberFormat="1" applyFont="1" applyFill="1" applyBorder="1" applyAlignment="1">
      <alignment horizontal="center" wrapText="1"/>
    </xf>
    <xf numFmtId="3" fontId="0" fillId="0" borderId="114" xfId="0" applyNumberFormat="1" applyFill="1" applyBorder="1" applyAlignment="1">
      <alignment horizontal="center" wrapText="1"/>
    </xf>
    <xf numFmtId="164" fontId="14" fillId="6" borderId="18" xfId="1" applyNumberFormat="1" applyFont="1" applyFill="1" applyBorder="1" applyAlignment="1" applyProtection="1">
      <protection hidden="1"/>
    </xf>
    <xf numFmtId="164" fontId="14" fillId="6" borderId="20" xfId="1" applyNumberFormat="1" applyFont="1" applyFill="1" applyBorder="1" applyAlignment="1" applyProtection="1">
      <protection hidden="1"/>
    </xf>
    <xf numFmtId="164" fontId="8" fillId="0" borderId="23" xfId="1" applyNumberFormat="1" applyFont="1" applyBorder="1" applyAlignment="1" applyProtection="1">
      <alignment horizontal="justify" wrapText="1"/>
      <protection hidden="1"/>
    </xf>
    <xf numFmtId="164" fontId="23" fillId="0" borderId="0" xfId="0" applyNumberFormat="1" applyFont="1"/>
    <xf numFmtId="0" fontId="10" fillId="0" borderId="0" xfId="0" applyFont="1" applyFill="1" applyAlignment="1">
      <alignment horizontal="centerContinuous" wrapText="1"/>
    </xf>
    <xf numFmtId="0" fontId="0" fillId="0" borderId="0" xfId="0" applyFill="1" applyAlignment="1">
      <alignment horizontal="centerContinuous" wrapText="1"/>
    </xf>
    <xf numFmtId="164" fontId="11" fillId="0" borderId="0" xfId="0" applyNumberFormat="1" applyFont="1" applyFill="1" applyAlignment="1">
      <alignment horizontal="left" wrapText="1"/>
    </xf>
    <xf numFmtId="0" fontId="11" fillId="0" borderId="0" xfId="0" applyFont="1" applyFill="1" applyAlignment="1">
      <alignment horizontal="centerContinuous" wrapText="1"/>
    </xf>
    <xf numFmtId="164" fontId="11" fillId="0" borderId="0" xfId="0" applyNumberFormat="1" applyFont="1" applyFill="1" applyAlignment="1">
      <alignment horizontal="centerContinuous" wrapText="1"/>
    </xf>
    <xf numFmtId="164" fontId="12" fillId="0" borderId="7" xfId="1" applyNumberFormat="1" applyFont="1" applyFill="1" applyBorder="1" applyAlignment="1" applyProtection="1">
      <alignment horizontal="center"/>
      <protection hidden="1"/>
    </xf>
    <xf numFmtId="164" fontId="13" fillId="0" borderId="8" xfId="1" applyNumberFormat="1" applyFont="1" applyFill="1" applyBorder="1" applyAlignment="1" applyProtection="1">
      <alignment horizontal="centerContinuous" wrapText="1"/>
      <protection hidden="1"/>
    </xf>
    <xf numFmtId="164" fontId="14" fillId="0" borderId="8" xfId="1" applyNumberFormat="1" applyFont="1" applyFill="1" applyBorder="1" applyAlignment="1" applyProtection="1">
      <alignment horizontal="centerContinuous" vertical="center" wrapText="1"/>
      <protection hidden="1"/>
    </xf>
    <xf numFmtId="164" fontId="14" fillId="0" borderId="9" xfId="1" applyNumberFormat="1" applyFont="1" applyFill="1" applyBorder="1" applyAlignment="1" applyProtection="1">
      <alignment horizontal="centerContinuous" vertical="center" wrapText="1"/>
      <protection hidden="1"/>
    </xf>
    <xf numFmtId="164" fontId="15" fillId="0" borderId="10" xfId="1" applyNumberFormat="1" applyFont="1" applyFill="1" applyBorder="1" applyAlignment="1" applyProtection="1">
      <alignment horizontal="center"/>
      <protection hidden="1"/>
    </xf>
    <xf numFmtId="164" fontId="13" fillId="0" borderId="11" xfId="1" applyNumberFormat="1" applyFont="1" applyFill="1" applyBorder="1" applyAlignment="1" applyProtection="1">
      <alignment horizontal="centerContinuous" wrapText="1"/>
      <protection hidden="1"/>
    </xf>
    <xf numFmtId="164" fontId="16" fillId="0" borderId="11" xfId="1" applyNumberFormat="1" applyFont="1" applyFill="1" applyBorder="1" applyAlignment="1" applyProtection="1">
      <alignment horizontal="center" vertical="center" wrapText="1"/>
      <protection hidden="1"/>
    </xf>
    <xf numFmtId="164" fontId="16" fillId="0" borderId="11" xfId="1" applyNumberFormat="1" applyFont="1" applyFill="1" applyBorder="1" applyAlignment="1" applyProtection="1">
      <alignment horizontal="center" vertical="center"/>
      <protection hidden="1"/>
    </xf>
    <xf numFmtId="164" fontId="16" fillId="0" borderId="12" xfId="1" applyNumberFormat="1" applyFont="1" applyFill="1" applyBorder="1" applyAlignment="1" applyProtection="1">
      <alignment horizontal="center" vertical="center"/>
      <protection hidden="1"/>
    </xf>
    <xf numFmtId="164" fontId="18" fillId="0" borderId="13" xfId="1" applyNumberFormat="1" applyFont="1" applyFill="1" applyBorder="1" applyAlignment="1" applyProtection="1">
      <alignment horizontal="center"/>
      <protection hidden="1"/>
    </xf>
    <xf numFmtId="164" fontId="12" fillId="0" borderId="8" xfId="1" applyNumberFormat="1" applyFont="1" applyFill="1" applyBorder="1" applyAlignment="1" applyProtection="1">
      <protection hidden="1"/>
    </xf>
    <xf numFmtId="164" fontId="12" fillId="0" borderId="9" xfId="1" applyNumberFormat="1" applyFont="1" applyFill="1" applyBorder="1" applyAlignment="1" applyProtection="1">
      <protection hidden="1"/>
    </xf>
    <xf numFmtId="164" fontId="15" fillId="0" borderId="14" xfId="1" applyNumberFormat="1" applyFont="1" applyFill="1" applyBorder="1" applyAlignment="1" applyProtection="1">
      <alignment horizontal="center"/>
      <protection hidden="1"/>
    </xf>
    <xf numFmtId="164" fontId="20" fillId="0" borderId="15" xfId="1" applyNumberFormat="1" applyFont="1" applyFill="1" applyBorder="1" applyAlignment="1" applyProtection="1">
      <protection hidden="1"/>
    </xf>
    <xf numFmtId="164" fontId="20" fillId="0" borderId="16" xfId="1" applyNumberFormat="1" applyFont="1" applyFill="1" applyBorder="1" applyAlignment="1" applyProtection="1">
      <protection hidden="1"/>
    </xf>
    <xf numFmtId="164" fontId="8" fillId="0" borderId="17" xfId="1" applyNumberFormat="1" applyFont="1" applyFill="1" applyBorder="1" applyAlignment="1" applyProtection="1">
      <alignment horizontal="justify" wrapText="1"/>
      <protection hidden="1"/>
    </xf>
    <xf numFmtId="164" fontId="14" fillId="0" borderId="19" xfId="1" quotePrefix="1" applyNumberFormat="1" applyFont="1" applyFill="1" applyBorder="1" applyAlignment="1" applyProtection="1">
      <protection hidden="1"/>
    </xf>
    <xf numFmtId="164" fontId="14" fillId="0" borderId="18" xfId="1" applyNumberFormat="1" applyFont="1" applyFill="1" applyBorder="1" applyAlignment="1" applyProtection="1">
      <alignment horizontal="justify" vertical="center" wrapText="1"/>
      <protection hidden="1"/>
    </xf>
    <xf numFmtId="164" fontId="8" fillId="0" borderId="23" xfId="1" applyNumberFormat="1" applyFont="1" applyFill="1" applyBorder="1" applyAlignment="1" applyProtection="1">
      <alignment horizontal="justify" wrapText="1"/>
      <protection hidden="1"/>
    </xf>
    <xf numFmtId="164" fontId="8" fillId="0" borderId="23" xfId="1" applyNumberFormat="1" applyFont="1" applyFill="1" applyBorder="1" applyAlignment="1" applyProtection="1">
      <alignment horizontal="left" wrapText="1"/>
      <protection hidden="1"/>
    </xf>
    <xf numFmtId="164" fontId="8" fillId="0" borderId="17" xfId="1" applyNumberFormat="1" applyFont="1" applyFill="1" applyBorder="1" applyAlignment="1" applyProtection="1">
      <alignment horizontal="left" wrapText="1"/>
      <protection hidden="1"/>
    </xf>
    <xf numFmtId="164" fontId="21" fillId="0" borderId="63" xfId="1" applyNumberFormat="1" applyFont="1" applyFill="1" applyBorder="1" applyAlignment="1" applyProtection="1">
      <alignment horizontal="left"/>
      <protection hidden="1"/>
    </xf>
    <xf numFmtId="164" fontId="8" fillId="0" borderId="26" xfId="1" applyNumberFormat="1" applyFont="1" applyFill="1" applyBorder="1" applyAlignment="1" applyProtection="1">
      <alignment horizontal="justify" wrapText="1"/>
      <protection hidden="1"/>
    </xf>
    <xf numFmtId="164" fontId="16" fillId="0" borderId="20" xfId="1" applyNumberFormat="1" applyFont="1" applyFill="1" applyBorder="1" applyAlignment="1" applyProtection="1">
      <alignment horizontal="left"/>
      <protection hidden="1"/>
    </xf>
    <xf numFmtId="164" fontId="14" fillId="0" borderId="20" xfId="1" applyNumberFormat="1" applyFont="1" applyFill="1" applyBorder="1" applyAlignment="1" applyProtection="1">
      <alignment horizontal="justify" wrapText="1"/>
      <protection hidden="1"/>
    </xf>
    <xf numFmtId="164" fontId="16" fillId="0" borderId="24" xfId="1" applyNumberFormat="1" applyFont="1" applyFill="1" applyBorder="1" applyAlignment="1" applyProtection="1">
      <alignment horizontal="justify" wrapText="1"/>
      <protection hidden="1"/>
    </xf>
    <xf numFmtId="164" fontId="21" fillId="0" borderId="17" xfId="1" applyNumberFormat="1" applyFont="1" applyFill="1" applyBorder="1" applyProtection="1">
      <protection hidden="1"/>
    </xf>
    <xf numFmtId="0" fontId="19" fillId="0" borderId="19" xfId="0" applyFont="1" applyFill="1" applyBorder="1" applyAlignment="1">
      <alignment horizontal="center"/>
    </xf>
    <xf numFmtId="0" fontId="14" fillId="0" borderId="21" xfId="0" applyFont="1" applyFill="1" applyBorder="1" applyAlignment="1"/>
    <xf numFmtId="164" fontId="15" fillId="0" borderId="54" xfId="1" applyNumberFormat="1" applyFont="1" applyFill="1" applyBorder="1" applyAlignment="1" applyProtection="1">
      <alignment horizontal="center"/>
      <protection hidden="1"/>
    </xf>
    <xf numFmtId="164" fontId="14" fillId="0" borderId="16" xfId="1" applyNumberFormat="1" applyFont="1" applyFill="1" applyBorder="1" applyAlignment="1" applyProtection="1">
      <protection hidden="1"/>
    </xf>
    <xf numFmtId="164" fontId="21" fillId="0" borderId="64" xfId="1" applyNumberFormat="1" applyFont="1" applyFill="1" applyBorder="1" applyAlignment="1" applyProtection="1">
      <alignment horizontal="left"/>
      <protection hidden="1"/>
    </xf>
    <xf numFmtId="164" fontId="14" fillId="0" borderId="52" xfId="1" applyNumberFormat="1" applyFont="1" applyFill="1" applyBorder="1" applyAlignment="1" applyProtection="1">
      <protection hidden="1"/>
    </xf>
    <xf numFmtId="0" fontId="14" fillId="0" borderId="24" xfId="0" applyFont="1" applyFill="1" applyBorder="1" applyAlignment="1">
      <alignment horizontal="center"/>
    </xf>
    <xf numFmtId="0" fontId="19" fillId="0" borderId="27" xfId="0" applyFont="1" applyFill="1" applyBorder="1" applyAlignment="1">
      <alignment horizontal="center"/>
    </xf>
    <xf numFmtId="164" fontId="14" fillId="0" borderId="18" xfId="1" applyNumberFormat="1" applyFont="1" applyFill="1" applyBorder="1" applyAlignment="1" applyProtection="1">
      <alignment horizontal="justify" wrapText="1"/>
      <protection hidden="1"/>
    </xf>
    <xf numFmtId="0" fontId="0" fillId="0" borderId="18" xfId="0" applyFill="1" applyBorder="1"/>
    <xf numFmtId="164" fontId="20" fillId="0" borderId="18" xfId="1" applyNumberFormat="1" applyFont="1" applyFill="1" applyBorder="1" applyAlignment="1" applyProtection="1">
      <protection hidden="1"/>
    </xf>
    <xf numFmtId="164" fontId="14" fillId="0" borderId="24" xfId="1" quotePrefix="1" applyNumberFormat="1" applyFont="1" applyFill="1" applyBorder="1" applyAlignment="1" applyProtection="1">
      <protection hidden="1"/>
    </xf>
    <xf numFmtId="164" fontId="14" fillId="0" borderId="25" xfId="1" quotePrefix="1" applyNumberFormat="1" applyFont="1" applyFill="1" applyBorder="1" applyAlignment="1" applyProtection="1">
      <protection hidden="1"/>
    </xf>
    <xf numFmtId="164" fontId="8" fillId="0" borderId="59" xfId="1" applyNumberFormat="1" applyFont="1" applyFill="1" applyBorder="1" applyAlignment="1" applyProtection="1">
      <alignment horizontal="justify" wrapText="1"/>
      <protection hidden="1"/>
    </xf>
    <xf numFmtId="164" fontId="20" fillId="0" borderId="30" xfId="1" applyNumberFormat="1" applyFont="1" applyFill="1" applyBorder="1" applyAlignment="1" applyProtection="1">
      <protection hidden="1"/>
    </xf>
    <xf numFmtId="0" fontId="17" fillId="0" borderId="0" xfId="0" applyFont="1" applyFill="1"/>
    <xf numFmtId="0" fontId="44" fillId="0" borderId="0" xfId="0" applyFont="1" applyFill="1"/>
    <xf numFmtId="0" fontId="23" fillId="0" borderId="0" xfId="0" applyFont="1" applyFill="1"/>
    <xf numFmtId="0" fontId="24" fillId="0" borderId="0" xfId="0" applyFont="1" applyFill="1"/>
    <xf numFmtId="0" fontId="23" fillId="0" borderId="0" xfId="0" applyFont="1" applyFill="1" applyAlignment="1"/>
    <xf numFmtId="0" fontId="23" fillId="0" borderId="0" xfId="0" applyFont="1" applyFill="1" applyAlignment="1">
      <alignment vertical="center"/>
    </xf>
    <xf numFmtId="0" fontId="25" fillId="0" borderId="0" xfId="0" applyFont="1" applyFill="1"/>
    <xf numFmtId="0" fontId="25" fillId="0" borderId="0" xfId="0" applyFont="1" applyFill="1" applyAlignment="1"/>
    <xf numFmtId="0" fontId="23" fillId="0" borderId="0" xfId="0" applyFont="1" applyFill="1" applyAlignment="1">
      <alignment horizontal="centerContinuous"/>
    </xf>
    <xf numFmtId="0" fontId="23" fillId="0" borderId="0" xfId="0" applyFont="1" applyFill="1" applyAlignment="1">
      <alignment horizontal="centerContinuous" wrapText="1"/>
    </xf>
    <xf numFmtId="0" fontId="23" fillId="0" borderId="0" xfId="0" applyFont="1" applyFill="1" applyAlignment="1">
      <alignment horizontal="left"/>
    </xf>
    <xf numFmtId="164" fontId="23" fillId="0" borderId="0" xfId="0" applyNumberFormat="1" applyFont="1" applyFill="1"/>
    <xf numFmtId="164" fontId="21" fillId="0" borderId="13" xfId="1" applyNumberFormat="1" applyFont="1" applyBorder="1" applyAlignment="1" applyProtection="1">
      <alignment horizontal="left"/>
      <protection hidden="1"/>
    </xf>
    <xf numFmtId="164" fontId="14" fillId="0" borderId="21" xfId="1" applyNumberFormat="1" applyFont="1" applyBorder="1" applyAlignment="1" applyProtection="1">
      <protection hidden="1"/>
    </xf>
    <xf numFmtId="164" fontId="14" fillId="0" borderId="52" xfId="1" applyNumberFormat="1" applyFont="1" applyBorder="1" applyAlignment="1" applyProtection="1">
      <protection hidden="1"/>
    </xf>
    <xf numFmtId="164" fontId="14" fillId="0" borderId="18" xfId="1" quotePrefix="1" applyNumberFormat="1" applyFont="1" applyBorder="1" applyAlignment="1" applyProtection="1">
      <protection hidden="1"/>
    </xf>
    <xf numFmtId="164" fontId="14" fillId="0" borderId="19" xfId="1" quotePrefix="1" applyNumberFormat="1" applyFont="1" applyBorder="1" applyAlignment="1" applyProtection="1">
      <protection hidden="1"/>
    </xf>
    <xf numFmtId="164" fontId="14" fillId="0" borderId="19" xfId="1" applyNumberFormat="1" applyFont="1" applyBorder="1" applyAlignment="1" applyProtection="1">
      <protection hidden="1"/>
    </xf>
    <xf numFmtId="164" fontId="14" fillId="0" borderId="18" xfId="1" applyNumberFormat="1" applyFont="1" applyBorder="1" applyAlignment="1" applyProtection="1">
      <alignment horizontal="justify" vertical="center" wrapText="1"/>
      <protection hidden="1"/>
    </xf>
    <xf numFmtId="164" fontId="14" fillId="0" borderId="22" xfId="1" applyNumberFormat="1" applyFont="1" applyBorder="1" applyAlignment="1" applyProtection="1">
      <protection hidden="1"/>
    </xf>
    <xf numFmtId="164" fontId="14" fillId="0" borderId="25" xfId="1" applyNumberFormat="1" applyFont="1" applyBorder="1" applyAlignment="1" applyProtection="1">
      <protection hidden="1"/>
    </xf>
    <xf numFmtId="164" fontId="14" fillId="0" borderId="20" xfId="1" applyNumberFormat="1" applyFont="1" applyBorder="1" applyAlignment="1" applyProtection="1">
      <alignment horizontal="justify" wrapText="1"/>
      <protection hidden="1"/>
    </xf>
    <xf numFmtId="164" fontId="16" fillId="0" borderId="24" xfId="1" applyNumberFormat="1" applyFont="1" applyBorder="1" applyAlignment="1" applyProtection="1">
      <alignment horizontal="justify" wrapText="1"/>
      <protection hidden="1"/>
    </xf>
    <xf numFmtId="0" fontId="19" fillId="0" borderId="18" xfId="0" applyFont="1" applyBorder="1" applyAlignment="1">
      <alignment horizontal="center"/>
    </xf>
    <xf numFmtId="0" fontId="19" fillId="0" borderId="19" xfId="0" applyFont="1" applyBorder="1" applyAlignment="1">
      <alignment horizontal="center"/>
    </xf>
    <xf numFmtId="164" fontId="14" fillId="0" borderId="27" xfId="1" applyNumberFormat="1" applyFont="1" applyBorder="1" applyAlignment="1" applyProtection="1">
      <protection hidden="1"/>
    </xf>
    <xf numFmtId="0" fontId="14" fillId="0" borderId="18" xfId="0" applyFont="1" applyBorder="1" applyAlignment="1"/>
    <xf numFmtId="0" fontId="14" fillId="0" borderId="27" xfId="0" applyFont="1" applyBorder="1" applyAlignment="1"/>
    <xf numFmtId="0" fontId="14" fillId="0" borderId="21" xfId="0" applyFont="1" applyBorder="1" applyAlignment="1"/>
    <xf numFmtId="0" fontId="14" fillId="0" borderId="24" xfId="0" applyFont="1" applyBorder="1" applyAlignment="1"/>
    <xf numFmtId="0" fontId="14" fillId="0" borderId="25" xfId="0" applyFont="1" applyBorder="1" applyAlignment="1"/>
    <xf numFmtId="164" fontId="14" fillId="0" borderId="28" xfId="1" applyNumberFormat="1" applyFont="1" applyBorder="1" applyAlignment="1" applyProtection="1">
      <protection hidden="1"/>
    </xf>
    <xf numFmtId="164" fontId="14" fillId="0" borderId="29" xfId="1" applyNumberFormat="1" applyFont="1" applyBorder="1" applyAlignment="1" applyProtection="1">
      <protection hidden="1"/>
    </xf>
    <xf numFmtId="0" fontId="14" fillId="0" borderId="24" xfId="0" applyFont="1" applyBorder="1" applyAlignment="1">
      <alignment horizontal="center"/>
    </xf>
    <xf numFmtId="0" fontId="19" fillId="0" borderId="27" xfId="0" applyFont="1" applyBorder="1" applyAlignment="1">
      <alignment horizontal="center"/>
    </xf>
    <xf numFmtId="164" fontId="14" fillId="0" borderId="18" xfId="1" applyNumberFormat="1" applyFont="1" applyBorder="1" applyAlignment="1" applyProtection="1">
      <alignment horizontal="justify" wrapText="1"/>
      <protection hidden="1"/>
    </xf>
    <xf numFmtId="0" fontId="19" fillId="0" borderId="18" xfId="0" applyFont="1" applyBorder="1" applyAlignment="1"/>
    <xf numFmtId="0" fontId="19" fillId="0" borderId="19" xfId="0" applyFont="1" applyBorder="1" applyAlignment="1"/>
    <xf numFmtId="164" fontId="14" fillId="0" borderId="24" xfId="1" quotePrefix="1" applyNumberFormat="1" applyFont="1" applyBorder="1" applyAlignment="1" applyProtection="1">
      <protection hidden="1"/>
    </xf>
    <xf numFmtId="164" fontId="14" fillId="0" borderId="25" xfId="1" quotePrefix="1" applyNumberFormat="1" applyFont="1" applyBorder="1" applyAlignment="1" applyProtection="1">
      <protection hidden="1"/>
    </xf>
    <xf numFmtId="164" fontId="8" fillId="0" borderId="59" xfId="1" applyNumberFormat="1" applyFont="1" applyBorder="1" applyAlignment="1" applyProtection="1">
      <alignment horizontal="justify" wrapText="1"/>
      <protection hidden="1"/>
    </xf>
    <xf numFmtId="0" fontId="19" fillId="0" borderId="30" xfId="0" applyFont="1" applyBorder="1" applyAlignment="1"/>
    <xf numFmtId="0" fontId="19" fillId="0" borderId="31" xfId="0" applyFont="1" applyBorder="1" applyAlignment="1"/>
    <xf numFmtId="0" fontId="17" fillId="0" borderId="0" xfId="0" applyFont="1" applyAlignment="1">
      <alignment horizontal="left"/>
    </xf>
    <xf numFmtId="0" fontId="26" fillId="0" borderId="0" xfId="0" applyFont="1"/>
    <xf numFmtId="0" fontId="44" fillId="0" borderId="0" xfId="0" applyFont="1"/>
    <xf numFmtId="164" fontId="22" fillId="0" borderId="21" xfId="1" applyNumberFormat="1" applyFont="1" applyBorder="1" applyAlignment="1" applyProtection="1">
      <protection hidden="1"/>
    </xf>
    <xf numFmtId="164" fontId="22" fillId="0" borderId="52" xfId="1" applyNumberFormat="1" applyFont="1" applyBorder="1" applyAlignment="1" applyProtection="1">
      <protection hidden="1"/>
    </xf>
    <xf numFmtId="164" fontId="22" fillId="0" borderId="18" xfId="1" quotePrefix="1" applyNumberFormat="1" applyFont="1" applyBorder="1" applyAlignment="1" applyProtection="1">
      <protection hidden="1"/>
    </xf>
    <xf numFmtId="164" fontId="22" fillId="0" borderId="18" xfId="1" applyNumberFormat="1" applyFont="1" applyBorder="1" applyAlignment="1" applyProtection="1">
      <protection hidden="1"/>
    </xf>
    <xf numFmtId="164" fontId="22" fillId="0" borderId="19" xfId="1" quotePrefix="1" applyNumberFormat="1" applyFont="1" applyBorder="1" applyAlignment="1" applyProtection="1">
      <protection hidden="1"/>
    </xf>
    <xf numFmtId="164" fontId="22" fillId="0" borderId="19" xfId="1" applyNumberFormat="1" applyFont="1" applyBorder="1" applyAlignment="1" applyProtection="1">
      <protection hidden="1"/>
    </xf>
    <xf numFmtId="164" fontId="22" fillId="0" borderId="18" xfId="1" applyNumberFormat="1" applyFont="1" applyBorder="1" applyAlignment="1" applyProtection="1">
      <alignment horizontal="justify" vertical="center" wrapText="1"/>
      <protection hidden="1"/>
    </xf>
    <xf numFmtId="164" fontId="22" fillId="0" borderId="20" xfId="1" applyNumberFormat="1" applyFont="1" applyBorder="1" applyAlignment="1" applyProtection="1">
      <protection hidden="1"/>
    </xf>
    <xf numFmtId="164" fontId="22" fillId="0" borderId="22" xfId="1" applyNumberFormat="1" applyFont="1" applyBorder="1" applyAlignment="1" applyProtection="1">
      <protection hidden="1"/>
    </xf>
    <xf numFmtId="164" fontId="22" fillId="0" borderId="18" xfId="1" applyNumberFormat="1" applyFont="1" applyFill="1" applyBorder="1" applyAlignment="1" applyProtection="1">
      <protection hidden="1"/>
    </xf>
    <xf numFmtId="164" fontId="22" fillId="0" borderId="24" xfId="1" applyNumberFormat="1" applyFont="1" applyBorder="1" applyAlignment="1" applyProtection="1">
      <protection hidden="1"/>
    </xf>
    <xf numFmtId="164" fontId="22" fillId="0" borderId="25" xfId="1" applyNumberFormat="1" applyFont="1" applyBorder="1" applyAlignment="1" applyProtection="1">
      <protection hidden="1"/>
    </xf>
    <xf numFmtId="164" fontId="22" fillId="7" borderId="20" xfId="1" applyNumberFormat="1" applyFont="1" applyFill="1" applyBorder="1" applyAlignment="1" applyProtection="1">
      <protection hidden="1"/>
    </xf>
    <xf numFmtId="164" fontId="22" fillId="0" borderId="20" xfId="1" applyNumberFormat="1" applyFont="1" applyFill="1" applyBorder="1" applyAlignment="1" applyProtection="1">
      <protection hidden="1"/>
    </xf>
    <xf numFmtId="164" fontId="20" fillId="0" borderId="20" xfId="1" applyNumberFormat="1" applyFont="1" applyBorder="1" applyAlignment="1" applyProtection="1">
      <protection hidden="1"/>
    </xf>
    <xf numFmtId="164" fontId="16" fillId="0" borderId="20" xfId="1" applyNumberFormat="1" applyFont="1" applyBorder="1" applyAlignment="1" applyProtection="1">
      <alignment horizontal="justify" wrapText="1"/>
      <protection hidden="1"/>
    </xf>
    <xf numFmtId="164" fontId="22" fillId="0" borderId="18" xfId="1" quotePrefix="1" applyNumberFormat="1" applyFont="1" applyFill="1" applyBorder="1" applyAlignment="1" applyProtection="1">
      <protection hidden="1"/>
    </xf>
    <xf numFmtId="0" fontId="31" fillId="0" borderId="18" xfId="0" applyFont="1" applyBorder="1" applyAlignment="1">
      <alignment horizontal="center"/>
    </xf>
    <xf numFmtId="0" fontId="31" fillId="0" borderId="19" xfId="0" applyFont="1" applyBorder="1" applyAlignment="1">
      <alignment horizontal="center"/>
    </xf>
    <xf numFmtId="164" fontId="22" fillId="0" borderId="27" xfId="1" applyNumberFormat="1" applyFont="1" applyBorder="1" applyAlignment="1" applyProtection="1">
      <protection hidden="1"/>
    </xf>
    <xf numFmtId="0" fontId="22" fillId="0" borderId="18" xfId="0" applyFont="1" applyBorder="1" applyAlignment="1"/>
    <xf numFmtId="0" fontId="22" fillId="0" borderId="27" xfId="0" applyFont="1" applyBorder="1" applyAlignment="1"/>
    <xf numFmtId="0" fontId="22" fillId="0" borderId="21" xfId="0" applyFont="1" applyBorder="1" applyAlignment="1"/>
    <xf numFmtId="0" fontId="22" fillId="0" borderId="24" xfId="0" applyFont="1" applyBorder="1" applyAlignment="1"/>
    <xf numFmtId="0" fontId="22" fillId="0" borderId="25" xfId="0" applyFont="1" applyBorder="1" applyAlignment="1"/>
    <xf numFmtId="164" fontId="22" fillId="0" borderId="28" xfId="1" applyNumberFormat="1" applyFont="1" applyBorder="1" applyAlignment="1" applyProtection="1">
      <protection hidden="1"/>
    </xf>
    <xf numFmtId="164" fontId="20" fillId="0" borderId="28" xfId="1" applyNumberFormat="1" applyFont="1" applyBorder="1" applyAlignment="1" applyProtection="1">
      <protection hidden="1"/>
    </xf>
    <xf numFmtId="164" fontId="22" fillId="0" borderId="29" xfId="1" applyNumberFormat="1" applyFont="1" applyBorder="1" applyAlignment="1" applyProtection="1">
      <protection hidden="1"/>
    </xf>
    <xf numFmtId="164" fontId="20" fillId="0" borderId="24" xfId="1" applyNumberFormat="1" applyFont="1" applyBorder="1" applyAlignment="1" applyProtection="1">
      <protection hidden="1"/>
    </xf>
    <xf numFmtId="164" fontId="20" fillId="0" borderId="21" xfId="1" applyNumberFormat="1" applyFont="1" applyBorder="1" applyAlignment="1" applyProtection="1">
      <protection hidden="1"/>
    </xf>
    <xf numFmtId="0" fontId="20" fillId="0" borderId="24" xfId="0" applyFont="1" applyBorder="1" applyAlignment="1"/>
    <xf numFmtId="0" fontId="20" fillId="0" borderId="24" xfId="0" applyFont="1" applyBorder="1" applyAlignment="1">
      <alignment horizontal="center"/>
    </xf>
    <xf numFmtId="0" fontId="26" fillId="0" borderId="18" xfId="0" applyFont="1" applyBorder="1" applyAlignment="1">
      <alignment horizontal="center"/>
    </xf>
    <xf numFmtId="0" fontId="31" fillId="0" borderId="27" xfId="0" applyFont="1" applyBorder="1" applyAlignment="1">
      <alignment horizontal="center"/>
    </xf>
    <xf numFmtId="164" fontId="22" fillId="0" borderId="18" xfId="1" applyNumberFormat="1" applyFont="1" applyBorder="1" applyAlignment="1" applyProtection="1">
      <alignment horizontal="justify" wrapText="1"/>
      <protection hidden="1"/>
    </xf>
    <xf numFmtId="0" fontId="31" fillId="0" borderId="18" xfId="0" applyFont="1" applyBorder="1" applyAlignment="1"/>
    <xf numFmtId="0" fontId="31" fillId="0" borderId="18" xfId="0" applyFont="1" applyFill="1" applyBorder="1" applyAlignment="1"/>
    <xf numFmtId="0" fontId="26" fillId="0" borderId="18" xfId="0" applyFont="1" applyBorder="1" applyAlignment="1"/>
    <xf numFmtId="0" fontId="31" fillId="0" borderId="19" xfId="0" applyFont="1" applyBorder="1" applyAlignment="1"/>
    <xf numFmtId="164" fontId="22" fillId="0" borderId="24" xfId="1" quotePrefix="1" applyNumberFormat="1" applyFont="1" applyBorder="1" applyAlignment="1" applyProtection="1">
      <protection hidden="1"/>
    </xf>
    <xf numFmtId="164" fontId="22" fillId="0" borderId="24" xfId="1" quotePrefix="1" applyNumberFormat="1" applyFont="1" applyFill="1" applyBorder="1" applyAlignment="1" applyProtection="1">
      <protection hidden="1"/>
    </xf>
    <xf numFmtId="164" fontId="20" fillId="0" borderId="24" xfId="1" quotePrefix="1" applyNumberFormat="1" applyFont="1" applyBorder="1" applyAlignment="1" applyProtection="1">
      <protection hidden="1"/>
    </xf>
    <xf numFmtId="164" fontId="22" fillId="0" borderId="25" xfId="1" quotePrefix="1" applyNumberFormat="1" applyFont="1" applyBorder="1" applyAlignment="1" applyProtection="1">
      <protection hidden="1"/>
    </xf>
    <xf numFmtId="0" fontId="31" fillId="0" borderId="30" xfId="0" applyFont="1" applyBorder="1" applyAlignment="1"/>
    <xf numFmtId="0" fontId="31" fillId="0" borderId="30" xfId="0" applyFont="1" applyFill="1" applyBorder="1" applyAlignment="1"/>
    <xf numFmtId="0" fontId="26" fillId="0" borderId="30" xfId="0" applyFont="1" applyBorder="1" applyAlignment="1"/>
    <xf numFmtId="0" fontId="31" fillId="0" borderId="31" xfId="0" applyFont="1" applyBorder="1" applyAlignment="1"/>
    <xf numFmtId="164" fontId="8" fillId="0" borderId="0" xfId="0" applyNumberFormat="1" applyFont="1" applyAlignment="1">
      <alignment horizontal="centerContinuous" wrapText="1"/>
    </xf>
    <xf numFmtId="164" fontId="14" fillId="0" borderId="115" xfId="1" applyNumberFormat="1" applyFont="1" applyBorder="1" applyAlignment="1" applyProtection="1">
      <alignment horizontal="centerContinuous" vertical="center" wrapText="1"/>
      <protection hidden="1"/>
    </xf>
    <xf numFmtId="164" fontId="16" fillId="0" borderId="116" xfId="1" applyNumberFormat="1" applyFont="1" applyBorder="1" applyAlignment="1" applyProtection="1">
      <alignment horizontal="center" vertical="center"/>
      <protection hidden="1"/>
    </xf>
    <xf numFmtId="164" fontId="12" fillId="0" borderId="115" xfId="1" applyNumberFormat="1" applyFont="1" applyBorder="1" applyAlignment="1" applyProtection="1">
      <protection hidden="1"/>
    </xf>
    <xf numFmtId="164" fontId="22" fillId="0" borderId="15" xfId="1" applyNumberFormat="1" applyFont="1" applyBorder="1" applyAlignment="1" applyProtection="1">
      <protection hidden="1"/>
    </xf>
    <xf numFmtId="164" fontId="22" fillId="0" borderId="44" xfId="1" applyNumberFormat="1" applyFont="1" applyBorder="1" applyAlignment="1" applyProtection="1">
      <protection hidden="1"/>
    </xf>
    <xf numFmtId="164" fontId="21" fillId="0" borderId="117" xfId="1" applyNumberFormat="1" applyFont="1" applyBorder="1" applyAlignment="1" applyProtection="1">
      <alignment horizontal="left"/>
      <protection hidden="1"/>
    </xf>
    <xf numFmtId="164" fontId="22" fillId="0" borderId="118" xfId="1" applyNumberFormat="1" applyFont="1" applyBorder="1" applyAlignment="1" applyProtection="1">
      <protection hidden="1"/>
    </xf>
    <xf numFmtId="164" fontId="22" fillId="0" borderId="24" xfId="1" applyNumberFormat="1" applyFont="1" applyBorder="1" applyAlignment="1" applyProtection="1">
      <alignment horizontal="justify" wrapText="1"/>
      <protection hidden="1"/>
    </xf>
    <xf numFmtId="164" fontId="22" fillId="0" borderId="119" xfId="1" applyNumberFormat="1" applyFont="1" applyBorder="1" applyAlignment="1" applyProtection="1">
      <protection hidden="1"/>
    </xf>
    <xf numFmtId="164" fontId="0" fillId="0" borderId="0" xfId="0" applyNumberFormat="1" applyBorder="1"/>
    <xf numFmtId="164" fontId="27" fillId="0" borderId="26" xfId="1" applyNumberFormat="1" applyFont="1" applyBorder="1" applyAlignment="1" applyProtection="1">
      <alignment horizontal="justify" wrapText="1"/>
      <protection hidden="1"/>
    </xf>
    <xf numFmtId="164" fontId="22" fillId="0" borderId="20" xfId="1" applyNumberFormat="1" applyFont="1" applyBorder="1" applyAlignment="1" applyProtection="1">
      <alignment horizontal="justify" wrapText="1"/>
      <protection hidden="1"/>
    </xf>
    <xf numFmtId="164" fontId="22" fillId="0" borderId="20" xfId="1" applyNumberFormat="1" applyFont="1" applyFill="1" applyBorder="1" applyAlignment="1" applyProtection="1">
      <alignment horizontal="justify" wrapText="1"/>
      <protection hidden="1"/>
    </xf>
    <xf numFmtId="38" fontId="45" fillId="0" borderId="0" xfId="0" applyNumberFormat="1" applyFont="1"/>
    <xf numFmtId="0" fontId="45" fillId="0" borderId="0" xfId="0" applyFont="1" applyBorder="1"/>
    <xf numFmtId="0" fontId="45" fillId="0" borderId="0" xfId="0" applyFont="1"/>
    <xf numFmtId="164" fontId="22" fillId="0" borderId="21" xfId="1" applyNumberFormat="1" applyFont="1" applyFill="1" applyBorder="1" applyAlignment="1" applyProtection="1">
      <protection hidden="1"/>
    </xf>
    <xf numFmtId="164" fontId="27" fillId="0" borderId="17" xfId="1" applyNumberFormat="1" applyFont="1" applyBorder="1" applyAlignment="1" applyProtection="1">
      <alignment horizontal="justify" wrapText="1"/>
      <protection hidden="1"/>
    </xf>
    <xf numFmtId="164" fontId="22" fillId="0" borderId="18" xfId="1" applyNumberFormat="1" applyFont="1" applyFill="1" applyBorder="1" applyAlignment="1" applyProtection="1">
      <alignment horizontal="justify" vertical="center" wrapText="1"/>
      <protection hidden="1"/>
    </xf>
    <xf numFmtId="164" fontId="27" fillId="0" borderId="23" xfId="1" applyNumberFormat="1" applyFont="1" applyBorder="1" applyAlignment="1" applyProtection="1">
      <alignment horizontal="justify" wrapText="1"/>
      <protection hidden="1"/>
    </xf>
    <xf numFmtId="164" fontId="27" fillId="0" borderId="23" xfId="1" applyNumberFormat="1" applyFont="1" applyBorder="1" applyAlignment="1" applyProtection="1">
      <alignment horizontal="left" wrapText="1"/>
      <protection hidden="1"/>
    </xf>
    <xf numFmtId="164" fontId="46" fillId="0" borderId="54" xfId="1" applyNumberFormat="1" applyFont="1" applyBorder="1" applyAlignment="1" applyProtection="1">
      <alignment horizontal="center"/>
      <protection hidden="1"/>
    </xf>
    <xf numFmtId="164" fontId="45" fillId="0" borderId="0" xfId="0" applyNumberFormat="1" applyFont="1"/>
    <xf numFmtId="164" fontId="27" fillId="0" borderId="117" xfId="1" applyNumberFormat="1" applyFont="1" applyBorder="1" applyAlignment="1" applyProtection="1">
      <alignment horizontal="left"/>
      <protection hidden="1"/>
    </xf>
    <xf numFmtId="164" fontId="27" fillId="0" borderId="17" xfId="1" applyNumberFormat="1" applyFont="1" applyBorder="1" applyProtection="1">
      <protection hidden="1"/>
    </xf>
    <xf numFmtId="164" fontId="27" fillId="0" borderId="64" xfId="1" applyNumberFormat="1" applyFont="1" applyBorder="1" applyAlignment="1" applyProtection="1">
      <alignment horizontal="left"/>
      <protection hidden="1"/>
    </xf>
    <xf numFmtId="164" fontId="22" fillId="0" borderId="24" xfId="1" applyNumberFormat="1" applyFont="1" applyFill="1" applyBorder="1" applyAlignment="1" applyProtection="1">
      <alignment horizontal="justify" wrapText="1"/>
      <protection hidden="1"/>
    </xf>
    <xf numFmtId="164" fontId="22" fillId="0" borderId="118" xfId="1" applyNumberFormat="1" applyFont="1" applyFill="1" applyBorder="1" applyAlignment="1" applyProtection="1">
      <protection hidden="1"/>
    </xf>
    <xf numFmtId="164" fontId="22" fillId="0" borderId="15" xfId="1" applyNumberFormat="1" applyFont="1" applyFill="1" applyBorder="1" applyAlignment="1" applyProtection="1">
      <protection hidden="1"/>
    </xf>
    <xf numFmtId="164" fontId="47" fillId="0" borderId="0" xfId="0" applyNumberFormat="1" applyFont="1"/>
    <xf numFmtId="0" fontId="47" fillId="0" borderId="0" xfId="0" applyFont="1" applyBorder="1"/>
    <xf numFmtId="0" fontId="47" fillId="0" borderId="0" xfId="0" applyFont="1"/>
    <xf numFmtId="164" fontId="22" fillId="0" borderId="24" xfId="1" applyNumberFormat="1" applyFont="1" applyFill="1" applyBorder="1" applyAlignment="1" applyProtection="1">
      <protection hidden="1"/>
    </xf>
    <xf numFmtId="164" fontId="27" fillId="0" borderId="13" xfId="1" applyNumberFormat="1" applyFont="1" applyFill="1" applyBorder="1" applyAlignment="1" applyProtection="1">
      <alignment horizontal="justify" wrapText="1"/>
      <protection hidden="1"/>
    </xf>
    <xf numFmtId="164" fontId="27" fillId="0" borderId="59" xfId="1" applyNumberFormat="1" applyFont="1" applyBorder="1" applyAlignment="1" applyProtection="1">
      <alignment horizontal="justify" wrapText="1"/>
      <protection hidden="1"/>
    </xf>
    <xf numFmtId="164" fontId="22" fillId="0" borderId="30" xfId="1" applyNumberFormat="1" applyFont="1" applyBorder="1" applyAlignment="1" applyProtection="1">
      <protection hidden="1"/>
    </xf>
    <xf numFmtId="164" fontId="46" fillId="0" borderId="120" xfId="1" applyNumberFormat="1" applyFont="1" applyBorder="1" applyAlignment="1" applyProtection="1">
      <alignment horizontal="center"/>
      <protection hidden="1"/>
    </xf>
    <xf numFmtId="164" fontId="12" fillId="0" borderId="121" xfId="1" applyNumberFormat="1" applyFont="1" applyBorder="1" applyAlignment="1" applyProtection="1">
      <protection hidden="1"/>
    </xf>
    <xf numFmtId="164" fontId="12" fillId="0" borderId="122" xfId="1" applyNumberFormat="1" applyFont="1" applyBorder="1" applyAlignment="1" applyProtection="1">
      <protection hidden="1"/>
    </xf>
    <xf numFmtId="164" fontId="46" fillId="0" borderId="123" xfId="1" applyNumberFormat="1" applyFont="1" applyBorder="1" applyAlignment="1" applyProtection="1">
      <alignment horizontal="center"/>
      <protection hidden="1"/>
    </xf>
    <xf numFmtId="164" fontId="20" fillId="0" borderId="118" xfId="1" applyNumberFormat="1" applyFont="1" applyBorder="1" applyAlignment="1" applyProtection="1">
      <protection hidden="1"/>
    </xf>
    <xf numFmtId="164" fontId="20" fillId="0" borderId="124" xfId="1" applyNumberFormat="1" applyFont="1" applyBorder="1" applyAlignment="1" applyProtection="1">
      <protection hidden="1"/>
    </xf>
    <xf numFmtId="164" fontId="22" fillId="0" borderId="125" xfId="1" applyNumberFormat="1" applyFont="1" applyBorder="1" applyAlignment="1" applyProtection="1">
      <protection hidden="1"/>
    </xf>
    <xf numFmtId="38" fontId="31" fillId="0" borderId="0" xfId="0" applyNumberFormat="1" applyFont="1"/>
    <xf numFmtId="0" fontId="31" fillId="0" borderId="0" xfId="0" applyFont="1" applyBorder="1"/>
    <xf numFmtId="0" fontId="31" fillId="0" borderId="0" xfId="0" applyFont="1"/>
    <xf numFmtId="164" fontId="22" fillId="0" borderId="27" xfId="1" quotePrefix="1" applyNumberFormat="1" applyFont="1" applyBorder="1" applyAlignment="1" applyProtection="1">
      <protection hidden="1"/>
    </xf>
    <xf numFmtId="164" fontId="22" fillId="0" borderId="27" xfId="1" applyNumberFormat="1" applyFont="1" applyBorder="1" applyAlignment="1" applyProtection="1">
      <alignment horizontal="justify" vertical="center" wrapText="1"/>
      <protection hidden="1"/>
    </xf>
    <xf numFmtId="164" fontId="22" fillId="0" borderId="53" xfId="1" applyNumberFormat="1" applyFont="1" applyBorder="1" applyAlignment="1" applyProtection="1">
      <protection hidden="1"/>
    </xf>
    <xf numFmtId="164" fontId="22" fillId="0" borderId="58" xfId="1" applyNumberFormat="1" applyFont="1" applyBorder="1" applyAlignment="1" applyProtection="1">
      <protection hidden="1"/>
    </xf>
    <xf numFmtId="164" fontId="22" fillId="0" borderId="16" xfId="1" applyNumberFormat="1" applyFont="1" applyBorder="1" applyAlignment="1" applyProtection="1">
      <protection hidden="1"/>
    </xf>
    <xf numFmtId="164" fontId="31" fillId="0" borderId="0" xfId="0" applyNumberFormat="1" applyFont="1"/>
    <xf numFmtId="0" fontId="22" fillId="0" borderId="58" xfId="0" applyFont="1" applyBorder="1" applyAlignment="1"/>
    <xf numFmtId="0" fontId="31" fillId="0" borderId="20" xfId="0" applyFont="1" applyBorder="1" applyAlignment="1">
      <alignment horizontal="center"/>
    </xf>
    <xf numFmtId="0" fontId="22" fillId="0" borderId="125" xfId="0" applyFont="1" applyBorder="1" applyAlignment="1"/>
    <xf numFmtId="164" fontId="22" fillId="0" borderId="58" xfId="1" applyNumberFormat="1" applyFont="1" applyBorder="1" applyAlignment="1" applyProtection="1">
      <alignment horizontal="justify" wrapText="1"/>
      <protection hidden="1"/>
    </xf>
    <xf numFmtId="0" fontId="31" fillId="0" borderId="27" xfId="0" applyFont="1" applyBorder="1" applyAlignment="1"/>
    <xf numFmtId="164" fontId="22" fillId="0" borderId="58" xfId="1" quotePrefix="1" applyNumberFormat="1" applyFont="1" applyBorder="1" applyAlignment="1" applyProtection="1">
      <protection hidden="1"/>
    </xf>
    <xf numFmtId="0" fontId="31" fillId="0" borderId="62" xfId="0" applyFont="1" applyBorder="1" applyAlignment="1"/>
    <xf numFmtId="164" fontId="18" fillId="0" borderId="120" xfId="1" applyNumberFormat="1" applyFont="1" applyBorder="1" applyAlignment="1" applyProtection="1">
      <alignment horizontal="center"/>
      <protection hidden="1"/>
    </xf>
    <xf numFmtId="164" fontId="15" fillId="0" borderId="123" xfId="1" applyNumberFormat="1" applyFont="1" applyBorder="1" applyAlignment="1" applyProtection="1">
      <alignment horizontal="center"/>
      <protection hidden="1"/>
    </xf>
    <xf numFmtId="164" fontId="22" fillId="0" borderId="21" xfId="1" applyNumberFormat="1" applyFont="1" applyBorder="1" applyAlignment="1" applyProtection="1">
      <alignment horizontal="justify" wrapText="1"/>
      <protection hidden="1"/>
    </xf>
    <xf numFmtId="0" fontId="19" fillId="0" borderId="20" xfId="0" applyFont="1" applyBorder="1" applyAlignment="1">
      <alignment horizontal="center"/>
    </xf>
    <xf numFmtId="0" fontId="31" fillId="0" borderId="24" xfId="0" applyFont="1" applyBorder="1" applyAlignment="1"/>
    <xf numFmtId="0" fontId="31" fillId="0" borderId="58" xfId="0" applyFont="1" applyBorder="1" applyAlignment="1"/>
    <xf numFmtId="0" fontId="26" fillId="0" borderId="15" xfId="0" applyFont="1" applyBorder="1" applyAlignment="1">
      <alignment horizontal="center"/>
    </xf>
    <xf numFmtId="0" fontId="31" fillId="0" borderId="15" xfId="0" applyFont="1" applyBorder="1" applyAlignment="1">
      <alignment horizontal="center"/>
    </xf>
    <xf numFmtId="0" fontId="31" fillId="0" borderId="16" xfId="0" applyFont="1" applyBorder="1" applyAlignment="1">
      <alignment horizontal="center"/>
    </xf>
    <xf numFmtId="0" fontId="31" fillId="0" borderId="53" xfId="0" applyFont="1" applyBorder="1" applyAlignment="1">
      <alignment horizontal="center"/>
    </xf>
    <xf numFmtId="164" fontId="21" fillId="0" borderId="59" xfId="1" applyNumberFormat="1" applyFont="1" applyBorder="1" applyProtection="1">
      <protection hidden="1"/>
    </xf>
    <xf numFmtId="0" fontId="19" fillId="0" borderId="118" xfId="0" applyFont="1" applyBorder="1" applyAlignment="1">
      <alignment horizontal="center"/>
    </xf>
    <xf numFmtId="0" fontId="31" fillId="0" borderId="30" xfId="0" applyFont="1" applyBorder="1" applyAlignment="1">
      <alignment horizontal="center"/>
    </xf>
    <xf numFmtId="0" fontId="31" fillId="0" borderId="62" xfId="0" applyFont="1" applyBorder="1" applyAlignment="1">
      <alignment horizontal="center"/>
    </xf>
    <xf numFmtId="0" fontId="17" fillId="0" borderId="0" xfId="0" applyFont="1" applyAlignment="1">
      <alignment vertical="center"/>
    </xf>
    <xf numFmtId="164" fontId="20" fillId="0" borderId="118" xfId="1" applyNumberFormat="1" applyFont="1" applyBorder="1" applyAlignment="1" applyProtection="1">
      <alignment horizontal="justify" wrapText="1"/>
      <protection hidden="1"/>
    </xf>
    <xf numFmtId="164" fontId="20" fillId="0" borderId="119" xfId="1" applyNumberFormat="1" applyFont="1" applyBorder="1" applyAlignment="1" applyProtection="1">
      <protection hidden="1"/>
    </xf>
    <xf numFmtId="164" fontId="20" fillId="0" borderId="28" xfId="1" applyNumberFormat="1" applyFont="1" applyBorder="1" applyAlignment="1" applyProtection="1">
      <alignment horizontal="justify" wrapText="1"/>
      <protection hidden="1"/>
    </xf>
    <xf numFmtId="164" fontId="20" fillId="0" borderId="21" xfId="1" applyNumberFormat="1" applyFont="1" applyBorder="1" applyAlignment="1" applyProtection="1">
      <alignment horizontal="justify" wrapText="1"/>
      <protection hidden="1"/>
    </xf>
    <xf numFmtId="164" fontId="20" fillId="0" borderId="125" xfId="1" applyNumberFormat="1" applyFont="1" applyBorder="1" applyAlignment="1" applyProtection="1">
      <protection hidden="1"/>
    </xf>
    <xf numFmtId="164" fontId="20" fillId="0" borderId="18" xfId="1" quotePrefix="1" applyNumberFormat="1" applyFont="1" applyBorder="1" applyAlignment="1" applyProtection="1">
      <protection hidden="1"/>
    </xf>
    <xf numFmtId="164" fontId="20" fillId="0" borderId="20" xfId="1" quotePrefix="1" applyNumberFormat="1" applyFont="1" applyBorder="1" applyAlignment="1" applyProtection="1">
      <protection hidden="1"/>
    </xf>
    <xf numFmtId="164" fontId="20" fillId="0" borderId="27" xfId="1" quotePrefix="1" applyNumberFormat="1" applyFont="1" applyBorder="1" applyAlignment="1" applyProtection="1">
      <protection hidden="1"/>
    </xf>
    <xf numFmtId="164" fontId="20" fillId="0" borderId="27" xfId="1" applyNumberFormat="1" applyFont="1" applyBorder="1" applyAlignment="1" applyProtection="1">
      <protection hidden="1"/>
    </xf>
    <xf numFmtId="164" fontId="20" fillId="0" borderId="18" xfId="1" applyNumberFormat="1" applyFont="1" applyBorder="1" applyAlignment="1" applyProtection="1">
      <alignment horizontal="justify" vertical="center" wrapText="1"/>
      <protection hidden="1"/>
    </xf>
    <xf numFmtId="164" fontId="20" fillId="0" borderId="27" xfId="1" applyNumberFormat="1" applyFont="1" applyBorder="1" applyAlignment="1" applyProtection="1">
      <alignment horizontal="justify" vertical="center" wrapText="1"/>
      <protection hidden="1"/>
    </xf>
    <xf numFmtId="164" fontId="20" fillId="0" borderId="53" xfId="1" applyNumberFormat="1" applyFont="1" applyBorder="1" applyAlignment="1" applyProtection="1">
      <protection hidden="1"/>
    </xf>
    <xf numFmtId="164" fontId="20" fillId="0" borderId="58" xfId="1" applyNumberFormat="1" applyFont="1" applyBorder="1" applyAlignment="1" applyProtection="1">
      <protection hidden="1"/>
    </xf>
    <xf numFmtId="0" fontId="20" fillId="0" borderId="58" xfId="0" applyFont="1" applyBorder="1" applyAlignment="1"/>
    <xf numFmtId="0" fontId="20" fillId="0" borderId="21" xfId="0" applyFont="1" applyBorder="1" applyAlignment="1"/>
    <xf numFmtId="0" fontId="20" fillId="0" borderId="125" xfId="0" applyFont="1" applyBorder="1" applyAlignment="1"/>
    <xf numFmtId="164" fontId="20" fillId="0" borderId="24" xfId="1" applyNumberFormat="1" applyFont="1" applyBorder="1" applyAlignment="1" applyProtection="1">
      <alignment horizontal="justify" wrapText="1"/>
      <protection hidden="1"/>
    </xf>
    <xf numFmtId="164" fontId="20" fillId="0" borderId="58" xfId="1" applyNumberFormat="1" applyFont="1" applyBorder="1" applyAlignment="1" applyProtection="1">
      <alignment horizontal="justify" wrapText="1"/>
      <protection hidden="1"/>
    </xf>
    <xf numFmtId="0" fontId="26" fillId="0" borderId="27" xfId="0" applyFont="1" applyBorder="1" applyAlignment="1"/>
    <xf numFmtId="164" fontId="20" fillId="0" borderId="58" xfId="1" quotePrefix="1" applyNumberFormat="1" applyFont="1" applyBorder="1" applyAlignment="1" applyProtection="1">
      <protection hidden="1"/>
    </xf>
    <xf numFmtId="0" fontId="26" fillId="0" borderId="24" xfId="0" applyFont="1" applyBorder="1" applyAlignment="1"/>
    <xf numFmtId="0" fontId="26" fillId="0" borderId="58" xfId="0" applyFont="1" applyBorder="1" applyAlignment="1"/>
    <xf numFmtId="0" fontId="26" fillId="0" borderId="16" xfId="0" applyFont="1" applyBorder="1" applyAlignment="1">
      <alignment horizontal="center"/>
    </xf>
    <xf numFmtId="0" fontId="26" fillId="0" borderId="20" xfId="0" applyFont="1" applyBorder="1" applyAlignment="1">
      <alignment horizontal="center"/>
    </xf>
    <xf numFmtId="0" fontId="26" fillId="0" borderId="53" xfId="0" applyFont="1" applyBorder="1" applyAlignment="1">
      <alignment horizontal="center"/>
    </xf>
    <xf numFmtId="0" fontId="26" fillId="0" borderId="27" xfId="0" applyFont="1" applyBorder="1" applyAlignment="1">
      <alignment horizontal="center"/>
    </xf>
    <xf numFmtId="0" fontId="26" fillId="0" borderId="118" xfId="0" applyFont="1" applyBorder="1" applyAlignment="1">
      <alignment horizontal="center"/>
    </xf>
    <xf numFmtId="0" fontId="26" fillId="0" borderId="30" xfId="0" applyFont="1" applyBorder="1" applyAlignment="1">
      <alignment horizontal="center"/>
    </xf>
    <xf numFmtId="0" fontId="26" fillId="0" borderId="62" xfId="0" applyFont="1" applyBorder="1" applyAlignment="1">
      <alignment horizontal="center"/>
    </xf>
    <xf numFmtId="0" fontId="17" fillId="0" borderId="0" xfId="0" applyFont="1" applyAlignment="1">
      <alignment horizontal="centerContinuous" wrapText="1"/>
    </xf>
    <xf numFmtId="164" fontId="21" fillId="0" borderId="26" xfId="1" applyNumberFormat="1" applyFont="1" applyBorder="1" applyAlignment="1" applyProtection="1">
      <alignment horizontal="justify"/>
      <protection hidden="1"/>
    </xf>
    <xf numFmtId="164" fontId="20" fillId="0" borderId="24" xfId="1" applyNumberFormat="1" applyFont="1" applyBorder="1" applyAlignment="1" applyProtection="1">
      <alignment horizontal="justify" vertical="center" wrapText="1"/>
      <protection hidden="1"/>
    </xf>
    <xf numFmtId="164" fontId="21" fillId="0" borderId="13" xfId="1" applyNumberFormat="1" applyFont="1" applyBorder="1" applyProtection="1">
      <protection hidden="1"/>
    </xf>
    <xf numFmtId="164" fontId="21" fillId="0" borderId="23" xfId="1" applyNumberFormat="1" applyFont="1" applyBorder="1" applyProtection="1">
      <protection hidden="1"/>
    </xf>
    <xf numFmtId="164" fontId="20" fillId="0" borderId="24" xfId="1" applyNumberFormat="1" applyFont="1" applyBorder="1" applyAlignment="1" applyProtection="1">
      <alignment horizontal="center"/>
      <protection hidden="1"/>
    </xf>
    <xf numFmtId="164" fontId="21" fillId="0" borderId="17" xfId="1" quotePrefix="1" applyNumberFormat="1" applyFont="1" applyBorder="1" applyAlignment="1" applyProtection="1">
      <alignment horizontal="left"/>
      <protection hidden="1"/>
    </xf>
    <xf numFmtId="164" fontId="21" fillId="0" borderId="13" xfId="1" applyNumberFormat="1" applyFont="1" applyFill="1" applyBorder="1" applyAlignment="1" applyProtection="1">
      <alignment horizontal="left"/>
      <protection hidden="1"/>
    </xf>
    <xf numFmtId="164" fontId="8" fillId="0" borderId="17" xfId="1" applyNumberFormat="1" applyFont="1" applyBorder="1" applyProtection="1">
      <protection hidden="1"/>
    </xf>
    <xf numFmtId="0" fontId="48" fillId="0" borderId="0" xfId="0" applyFont="1" applyAlignment="1">
      <alignment horizontal="centerContinuous"/>
    </xf>
    <xf numFmtId="164" fontId="49" fillId="0" borderId="126" xfId="1" applyNumberFormat="1" applyFont="1" applyBorder="1" applyAlignment="1" applyProtection="1">
      <alignment horizontal="center"/>
      <protection hidden="1"/>
    </xf>
    <xf numFmtId="0" fontId="31" fillId="0" borderId="8" xfId="0" applyFont="1" applyBorder="1"/>
    <xf numFmtId="0" fontId="31" fillId="0" borderId="56" xfId="0" applyFont="1" applyBorder="1"/>
    <xf numFmtId="0" fontId="31" fillId="0" borderId="43" xfId="0" applyFont="1" applyBorder="1"/>
    <xf numFmtId="0" fontId="31" fillId="0" borderId="55" xfId="0" applyFont="1" applyBorder="1"/>
    <xf numFmtId="0" fontId="31" fillId="0" borderId="44" xfId="0" applyFont="1" applyBorder="1"/>
    <xf numFmtId="164" fontId="49" fillId="0" borderId="13" xfId="1" applyNumberFormat="1" applyFont="1" applyBorder="1" applyAlignment="1" applyProtection="1">
      <alignment horizontal="center"/>
      <protection hidden="1"/>
    </xf>
    <xf numFmtId="0" fontId="50" fillId="0" borderId="21" xfId="0" applyFont="1" applyBorder="1" applyAlignment="1">
      <alignment horizontal="centerContinuous"/>
    </xf>
    <xf numFmtId="0" fontId="51" fillId="0" borderId="56" xfId="0" applyFont="1" applyBorder="1" applyAlignment="1">
      <alignment horizontal="centerContinuous"/>
    </xf>
    <xf numFmtId="0" fontId="51" fillId="0" borderId="43" xfId="0" applyFont="1" applyBorder="1" applyAlignment="1">
      <alignment horizontal="centerContinuous"/>
    </xf>
    <xf numFmtId="0" fontId="51" fillId="0" borderId="55" xfId="0" applyFont="1" applyBorder="1" applyAlignment="1">
      <alignment horizontal="centerContinuous"/>
    </xf>
    <xf numFmtId="0" fontId="19" fillId="0" borderId="55" xfId="0" applyFont="1" applyBorder="1" applyAlignment="1">
      <alignment horizontal="centerContinuous"/>
    </xf>
    <xf numFmtId="0" fontId="19" fillId="0" borderId="56" xfId="0" applyFont="1" applyBorder="1" applyAlignment="1">
      <alignment horizontal="centerContinuous"/>
    </xf>
    <xf numFmtId="0" fontId="19" fillId="0" borderId="44" xfId="0" applyFont="1" applyBorder="1" applyAlignment="1">
      <alignment horizontal="centerContinuous"/>
    </xf>
    <xf numFmtId="0" fontId="50" fillId="0" borderId="118" xfId="0" applyFont="1" applyBorder="1" applyAlignment="1">
      <alignment horizontal="centerContinuous"/>
    </xf>
    <xf numFmtId="0" fontId="19" fillId="0" borderId="56" xfId="0" applyFont="1" applyBorder="1" applyAlignment="1">
      <alignment horizontal="center"/>
    </xf>
    <xf numFmtId="0" fontId="19" fillId="0" borderId="15" xfId="0" applyFont="1" applyBorder="1" applyAlignment="1">
      <alignment horizontal="center"/>
    </xf>
    <xf numFmtId="0" fontId="19" fillId="0" borderId="55" xfId="0" applyFont="1" applyBorder="1" applyAlignment="1">
      <alignment horizontal="center"/>
    </xf>
    <xf numFmtId="0" fontId="19" fillId="0" borderId="56" xfId="0" applyFont="1" applyBorder="1" applyAlignment="1">
      <alignment horizontal="right"/>
    </xf>
    <xf numFmtId="0" fontId="19" fillId="0" borderId="16" xfId="0" applyFont="1" applyBorder="1" applyAlignment="1">
      <alignment horizontal="center"/>
    </xf>
    <xf numFmtId="164" fontId="49" fillId="0" borderId="127" xfId="1" applyNumberFormat="1" applyFont="1" applyBorder="1" applyAlignment="1" applyProtection="1">
      <alignment horizontal="center"/>
      <protection hidden="1"/>
    </xf>
    <xf numFmtId="0" fontId="50" fillId="0" borderId="118" xfId="0" applyFont="1" applyBorder="1" applyAlignment="1">
      <alignment horizontal="right"/>
    </xf>
    <xf numFmtId="0" fontId="31" fillId="0" borderId="16" xfId="0" applyFont="1" applyBorder="1"/>
    <xf numFmtId="164" fontId="49" fillId="0" borderId="14" xfId="1" applyNumberFormat="1" applyFont="1" applyBorder="1" applyAlignment="1" applyProtection="1">
      <alignment horizontal="center"/>
      <protection hidden="1"/>
    </xf>
    <xf numFmtId="0" fontId="50" fillId="0" borderId="15" xfId="0" applyFont="1" applyBorder="1"/>
    <xf numFmtId="0" fontId="19" fillId="0" borderId="56" xfId="0" applyFont="1" applyBorder="1"/>
    <xf numFmtId="0" fontId="19" fillId="0" borderId="15" xfId="0" applyFont="1" applyBorder="1"/>
    <xf numFmtId="0" fontId="19" fillId="0" borderId="16" xfId="0" applyFont="1" applyBorder="1"/>
    <xf numFmtId="164" fontId="19" fillId="0" borderId="117" xfId="1" applyNumberFormat="1" applyFont="1" applyBorder="1" applyProtection="1">
      <protection hidden="1"/>
    </xf>
    <xf numFmtId="0" fontId="31" fillId="0" borderId="18" xfId="0" applyFont="1" applyBorder="1"/>
    <xf numFmtId="0" fontId="19" fillId="0" borderId="128" xfId="0" applyFont="1" applyBorder="1" applyAlignment="1">
      <alignment horizontal="right"/>
    </xf>
    <xf numFmtId="0" fontId="19" fillId="0" borderId="28" xfId="0" applyFont="1" applyBorder="1"/>
    <xf numFmtId="0" fontId="19" fillId="0" borderId="129" xfId="0" applyFont="1" applyBorder="1" applyAlignment="1">
      <alignment horizontal="right"/>
    </xf>
    <xf numFmtId="0" fontId="19" fillId="0" borderId="128" xfId="0" applyFont="1" applyBorder="1"/>
    <xf numFmtId="0" fontId="19" fillId="0" borderId="128" xfId="0" applyFont="1" applyBorder="1" applyAlignment="1">
      <alignment horizontal="centerContinuous" wrapText="1"/>
    </xf>
    <xf numFmtId="0" fontId="17" fillId="0" borderId="128" xfId="0" applyFont="1" applyBorder="1"/>
    <xf numFmtId="0" fontId="17" fillId="0" borderId="130" xfId="0" applyFont="1" applyBorder="1" applyAlignment="1">
      <alignment horizontal="justify"/>
    </xf>
    <xf numFmtId="164" fontId="19" fillId="0" borderId="131" xfId="1" quotePrefix="1" applyNumberFormat="1" applyFont="1" applyBorder="1" applyAlignment="1" applyProtection="1">
      <alignment horizontal="left"/>
      <protection hidden="1"/>
    </xf>
    <xf numFmtId="0" fontId="19" fillId="0" borderId="132" xfId="0" applyFont="1" applyBorder="1" applyAlignment="1">
      <alignment horizontal="right"/>
    </xf>
    <xf numFmtId="0" fontId="19" fillId="0" borderId="18" xfId="0" applyFont="1" applyBorder="1"/>
    <xf numFmtId="0" fontId="19" fillId="0" borderId="133" xfId="0" applyFont="1" applyBorder="1" applyAlignment="1">
      <alignment horizontal="right"/>
    </xf>
    <xf numFmtId="0" fontId="19" fillId="0" borderId="132" xfId="0" applyFont="1" applyBorder="1"/>
    <xf numFmtId="0" fontId="19" fillId="0" borderId="27" xfId="0" applyFont="1" applyBorder="1"/>
    <xf numFmtId="164" fontId="19" fillId="0" borderId="131" xfId="1" applyNumberFormat="1" applyFont="1" applyBorder="1" applyProtection="1">
      <protection hidden="1"/>
    </xf>
    <xf numFmtId="0" fontId="19" fillId="0" borderId="134" xfId="0" applyFont="1" applyBorder="1"/>
    <xf numFmtId="0" fontId="0" fillId="0" borderId="104" xfId="0" applyBorder="1"/>
    <xf numFmtId="164" fontId="19" fillId="0" borderId="135" xfId="1" applyNumberFormat="1" applyFont="1" applyBorder="1" applyProtection="1">
      <protection hidden="1"/>
    </xf>
    <xf numFmtId="0" fontId="19" fillId="0" borderId="136" xfId="0" applyFont="1" applyBorder="1" applyAlignment="1">
      <alignment horizontal="right"/>
    </xf>
    <xf numFmtId="0" fontId="19" fillId="0" borderId="30" xfId="0" applyFont="1" applyBorder="1"/>
    <xf numFmtId="0" fontId="19" fillId="0" borderId="137" xfId="0" applyFont="1" applyBorder="1" applyAlignment="1">
      <alignment horizontal="right"/>
    </xf>
    <xf numFmtId="0" fontId="19" fillId="0" borderId="136" xfId="0" applyFont="1" applyBorder="1"/>
    <xf numFmtId="0" fontId="19" fillId="0" borderId="62" xfId="0" applyFont="1" applyBorder="1"/>
    <xf numFmtId="0" fontId="0" fillId="0" borderId="102" xfId="0" applyBorder="1"/>
    <xf numFmtId="0" fontId="31" fillId="0" borderId="56" xfId="0" applyFont="1" applyBorder="1" applyAlignment="1">
      <alignment horizontal="right"/>
    </xf>
    <xf numFmtId="0" fontId="31" fillId="0" borderId="16" xfId="0" applyFont="1" applyBorder="1" applyAlignment="1">
      <alignment horizontal="right"/>
    </xf>
    <xf numFmtId="0" fontId="19" fillId="0" borderId="130" xfId="0" applyFont="1" applyBorder="1"/>
    <xf numFmtId="0" fontId="17" fillId="0" borderId="18" xfId="0" applyFont="1" applyBorder="1" applyAlignment="1">
      <alignment horizontal="justify"/>
    </xf>
    <xf numFmtId="0" fontId="17" fillId="0" borderId="132" xfId="0" applyFont="1" applyBorder="1" applyAlignment="1">
      <alignment horizontal="centerContinuous" wrapText="1"/>
    </xf>
    <xf numFmtId="0" fontId="19" fillId="0" borderId="132" xfId="0" applyFont="1" applyBorder="1" applyAlignment="1">
      <alignment horizontal="centerContinuous" wrapText="1"/>
    </xf>
    <xf numFmtId="0" fontId="17" fillId="0" borderId="27" xfId="0" applyFont="1" applyBorder="1"/>
    <xf numFmtId="164" fontId="19" fillId="0" borderId="138" xfId="1" applyNumberFormat="1" applyFont="1" applyBorder="1" applyProtection="1">
      <protection hidden="1"/>
    </xf>
    <xf numFmtId="0" fontId="31" fillId="0" borderId="24" xfId="0" applyFont="1" applyBorder="1"/>
    <xf numFmtId="0" fontId="19" fillId="0" borderId="139" xfId="0" applyFont="1" applyBorder="1" applyAlignment="1">
      <alignment horizontal="right"/>
    </xf>
    <xf numFmtId="0" fontId="19" fillId="0" borderId="24" xfId="0" applyFont="1" applyBorder="1"/>
    <xf numFmtId="0" fontId="19" fillId="0" borderId="102" xfId="0" applyFont="1" applyBorder="1" applyAlignment="1">
      <alignment horizontal="right"/>
    </xf>
    <xf numFmtId="0" fontId="19" fillId="0" borderId="139" xfId="0" applyFont="1" applyBorder="1"/>
    <xf numFmtId="0" fontId="19" fillId="0" borderId="58" xfId="0" applyFont="1" applyBorder="1"/>
    <xf numFmtId="0" fontId="0" fillId="0" borderId="13" xfId="0" applyBorder="1"/>
    <xf numFmtId="164" fontId="51" fillId="0" borderId="14" xfId="1" applyNumberFormat="1" applyFont="1" applyBorder="1" applyProtection="1">
      <protection hidden="1"/>
    </xf>
    <xf numFmtId="0" fontId="19" fillId="0" borderId="16" xfId="0" applyFont="1" applyBorder="1" applyAlignment="1">
      <alignment horizontal="right"/>
    </xf>
    <xf numFmtId="164" fontId="19" fillId="0" borderId="63" xfId="1" applyNumberFormat="1" applyFont="1" applyBorder="1" applyProtection="1">
      <protection hidden="1"/>
    </xf>
    <xf numFmtId="0" fontId="31" fillId="0" borderId="20" xfId="0" applyFont="1" applyBorder="1"/>
    <xf numFmtId="0" fontId="19" fillId="0" borderId="134" xfId="0" applyFont="1" applyBorder="1" applyAlignment="1">
      <alignment horizontal="right"/>
    </xf>
    <xf numFmtId="0" fontId="19" fillId="0" borderId="20" xfId="0" applyFont="1" applyBorder="1"/>
    <xf numFmtId="0" fontId="19" fillId="0" borderId="104" xfId="0" applyFont="1" applyBorder="1" applyAlignment="1">
      <alignment horizontal="right"/>
    </xf>
    <xf numFmtId="0" fontId="19" fillId="0" borderId="53" xfId="0" applyFont="1" applyBorder="1"/>
    <xf numFmtId="0" fontId="31" fillId="0" borderId="30" xfId="0" applyFont="1" applyBorder="1"/>
    <xf numFmtId="0" fontId="19" fillId="0" borderId="0" xfId="0" applyFont="1" applyAlignment="1">
      <alignment horizontal="left"/>
    </xf>
    <xf numFmtId="0" fontId="51" fillId="0" borderId="0" xfId="0" applyFont="1"/>
    <xf numFmtId="0" fontId="31" fillId="0" borderId="0" xfId="0" applyFont="1" applyAlignment="1">
      <alignment horizontal="centerContinuous"/>
    </xf>
    <xf numFmtId="0" fontId="0" fillId="0" borderId="0" xfId="0" applyAlignment="1">
      <alignment horizontal="centerContinuous"/>
    </xf>
    <xf numFmtId="0" fontId="31" fillId="0" borderId="0" xfId="0" applyFont="1" applyAlignment="1">
      <alignment horizontal="centerContinuous" wrapText="1"/>
    </xf>
    <xf numFmtId="0" fontId="9" fillId="0" borderId="0" xfId="0" applyFont="1"/>
    <xf numFmtId="0" fontId="9" fillId="0" borderId="0" xfId="0" applyFont="1" applyAlignment="1">
      <alignment horizontal="centerContinuous" wrapText="1"/>
    </xf>
    <xf numFmtId="0" fontId="9" fillId="0" borderId="0" xfId="0" applyFont="1" applyAlignment="1"/>
    <xf numFmtId="0" fontId="0" fillId="0" borderId="0" xfId="0" applyAlignment="1">
      <alignment horizontal="justify" wrapText="1"/>
    </xf>
    <xf numFmtId="0" fontId="50" fillId="0" borderId="56" xfId="0" applyFont="1" applyBorder="1" applyAlignment="1">
      <alignment horizontal="centerContinuous"/>
    </xf>
    <xf numFmtId="164" fontId="50" fillId="0" borderId="14" xfId="1" applyNumberFormat="1" applyFont="1" applyBorder="1" applyProtection="1">
      <protection hidden="1"/>
    </xf>
    <xf numFmtId="0" fontId="50" fillId="0" borderId="56" xfId="0" applyFont="1" applyBorder="1" applyAlignment="1">
      <alignment horizontal="right"/>
    </xf>
    <xf numFmtId="0" fontId="50" fillId="0" borderId="56" xfId="0" applyFont="1" applyBorder="1"/>
    <xf numFmtId="0" fontId="8" fillId="0" borderId="0" xfId="0" applyFont="1"/>
    <xf numFmtId="0" fontId="50" fillId="0" borderId="55" xfId="0" applyFont="1" applyBorder="1"/>
    <xf numFmtId="0" fontId="31" fillId="0" borderId="28" xfId="0" applyFont="1" applyBorder="1"/>
    <xf numFmtId="0" fontId="31" fillId="0" borderId="15" xfId="0" applyFont="1" applyBorder="1"/>
    <xf numFmtId="0" fontId="31" fillId="0" borderId="55" xfId="0" applyFont="1" applyBorder="1" applyAlignment="1">
      <alignment horizontal="right"/>
    </xf>
    <xf numFmtId="164" fontId="14" fillId="0" borderId="21" xfId="1" applyNumberFormat="1" applyFont="1" applyBorder="1" applyAlignment="1" applyProtection="1">
      <alignment horizontal="center" wrapText="1"/>
      <protection hidden="1"/>
    </xf>
    <xf numFmtId="164" fontId="16" fillId="0" borderId="18" xfId="1" applyNumberFormat="1" applyFont="1" applyBorder="1" applyAlignment="1" applyProtection="1">
      <protection hidden="1"/>
    </xf>
    <xf numFmtId="164" fontId="52" fillId="0" borderId="24" xfId="1" applyNumberFormat="1" applyFont="1" applyBorder="1" applyAlignment="1" applyProtection="1">
      <alignment horizontal="justify" vertical="center" wrapText="1"/>
      <protection hidden="1"/>
    </xf>
    <xf numFmtId="164" fontId="16" fillId="0" borderId="24" xfId="1" applyNumberFormat="1" applyFont="1" applyBorder="1" applyAlignment="1" applyProtection="1">
      <protection hidden="1"/>
    </xf>
    <xf numFmtId="164" fontId="16" fillId="0" borderId="20" xfId="1" applyNumberFormat="1" applyFont="1" applyBorder="1" applyAlignment="1" applyProtection="1">
      <protection hidden="1"/>
    </xf>
    <xf numFmtId="164" fontId="20" fillId="0" borderId="44" xfId="1" applyNumberFormat="1" applyFont="1" applyBorder="1" applyAlignment="1" applyProtection="1">
      <protection hidden="1"/>
    </xf>
    <xf numFmtId="164" fontId="16" fillId="0" borderId="21" xfId="1" applyNumberFormat="1" applyFont="1" applyBorder="1" applyAlignment="1" applyProtection="1">
      <protection hidden="1"/>
    </xf>
    <xf numFmtId="164" fontId="16" fillId="0" borderId="24" xfId="1" quotePrefix="1" applyNumberFormat="1" applyFont="1" applyBorder="1" applyAlignment="1" applyProtection="1">
      <protection hidden="1"/>
    </xf>
    <xf numFmtId="0" fontId="16" fillId="0" borderId="24" xfId="0" applyFont="1" applyBorder="1" applyAlignment="1"/>
    <xf numFmtId="0" fontId="16" fillId="0" borderId="21" xfId="0" applyFont="1" applyBorder="1" applyAlignment="1"/>
    <xf numFmtId="0" fontId="14" fillId="0" borderId="52" xfId="0" applyFont="1" applyBorder="1" applyAlignment="1"/>
    <xf numFmtId="164" fontId="14" fillId="0" borderId="118" xfId="1" applyNumberFormat="1" applyFont="1" applyBorder="1" applyAlignment="1" applyProtection="1">
      <protection hidden="1"/>
    </xf>
    <xf numFmtId="164" fontId="52" fillId="0" borderId="24" xfId="1" applyNumberFormat="1" applyFont="1" applyBorder="1" applyAlignment="1" applyProtection="1">
      <alignment horizontal="justify" wrapText="1"/>
      <protection hidden="1"/>
    </xf>
    <xf numFmtId="164" fontId="16" fillId="0" borderId="118" xfId="1" applyNumberFormat="1" applyFont="1" applyBorder="1" applyAlignment="1" applyProtection="1">
      <protection hidden="1"/>
    </xf>
    <xf numFmtId="164" fontId="14" fillId="0" borderId="119" xfId="1" applyNumberFormat="1" applyFont="1" applyBorder="1" applyAlignment="1" applyProtection="1">
      <protection hidden="1"/>
    </xf>
    <xf numFmtId="0" fontId="17" fillId="0" borderId="18" xfId="0" applyFont="1" applyBorder="1" applyAlignment="1"/>
    <xf numFmtId="0" fontId="19" fillId="0" borderId="24" xfId="0" applyFont="1" applyBorder="1" applyAlignment="1"/>
    <xf numFmtId="0" fontId="17" fillId="0" borderId="24" xfId="0" applyFont="1" applyBorder="1" applyAlignment="1"/>
    <xf numFmtId="0" fontId="19" fillId="0" borderId="25" xfId="0" applyFont="1" applyBorder="1" applyAlignment="1"/>
    <xf numFmtId="0" fontId="26" fillId="0" borderId="44" xfId="0" applyFont="1" applyBorder="1" applyAlignment="1">
      <alignment horizontal="center"/>
    </xf>
    <xf numFmtId="0" fontId="17" fillId="0" borderId="20" xfId="0" applyFont="1" applyBorder="1" applyAlignment="1">
      <alignment horizontal="center"/>
    </xf>
    <xf numFmtId="0" fontId="19" fillId="0" borderId="22" xfId="0" applyFont="1" applyBorder="1" applyAlignment="1">
      <alignment horizontal="center"/>
    </xf>
    <xf numFmtId="0" fontId="17" fillId="0" borderId="18" xfId="0" applyFont="1" applyBorder="1" applyAlignment="1">
      <alignment horizontal="center"/>
    </xf>
    <xf numFmtId="0" fontId="19" fillId="0" borderId="30" xfId="0" applyFont="1" applyBorder="1" applyAlignment="1">
      <alignment horizontal="center"/>
    </xf>
    <xf numFmtId="0" fontId="17" fillId="0" borderId="30" xfId="0" applyFont="1" applyBorder="1" applyAlignment="1">
      <alignment horizontal="center"/>
    </xf>
    <xf numFmtId="0" fontId="19" fillId="0" borderId="31" xfId="0" applyFont="1" applyBorder="1" applyAlignment="1">
      <alignment horizontal="center"/>
    </xf>
    <xf numFmtId="0" fontId="17" fillId="0" borderId="0" xfId="0" applyFont="1" applyAlignment="1"/>
    <xf numFmtId="0" fontId="17" fillId="0" borderId="0" xfId="0" applyFont="1" applyAlignment="1">
      <alignment horizontal="centerContinuous"/>
    </xf>
    <xf numFmtId="0" fontId="9" fillId="0" borderId="0" xfId="0" applyFont="1" applyAlignment="1">
      <alignment horizontal="centerContinuous"/>
    </xf>
    <xf numFmtId="0" fontId="19" fillId="0" borderId="55" xfId="0" applyFont="1" applyBorder="1" applyAlignment="1">
      <alignment horizontal="right"/>
    </xf>
    <xf numFmtId="0" fontId="42" fillId="4" borderId="0" xfId="0" applyFont="1" applyFill="1" applyBorder="1" applyAlignment="1">
      <alignment horizontal="left" vertical="top" wrapText="1"/>
    </xf>
    <xf numFmtId="0" fontId="7" fillId="3" borderId="1" xfId="0" applyFont="1" applyFill="1" applyBorder="1" applyAlignment="1">
      <alignment horizontal="center" vertical="center" textRotation="90" wrapText="1"/>
    </xf>
    <xf numFmtId="0" fontId="7" fillId="3" borderId="5" xfId="0" applyFont="1" applyFill="1" applyBorder="1" applyAlignment="1">
      <alignment horizontal="center" vertical="center" textRotation="90" wrapText="1"/>
    </xf>
    <xf numFmtId="0" fontId="5" fillId="4" borderId="68" xfId="0" applyFont="1" applyFill="1" applyBorder="1" applyAlignment="1">
      <alignment horizontal="justify" vertical="top" wrapText="1"/>
    </xf>
    <xf numFmtId="0" fontId="42" fillId="0" borderId="0" xfId="0" applyFont="1" applyAlignment="1">
      <alignment vertical="center"/>
    </xf>
    <xf numFmtId="0" fontId="5" fillId="4" borderId="140" xfId="0" applyFont="1" applyFill="1" applyBorder="1" applyAlignment="1">
      <alignment horizontal="justify" vertical="top" wrapText="1"/>
    </xf>
    <xf numFmtId="0" fontId="2" fillId="8" borderId="74" xfId="0" applyFont="1" applyFill="1" applyBorder="1" applyAlignment="1">
      <alignment horizontal="center" wrapText="1"/>
    </xf>
    <xf numFmtId="3" fontId="2" fillId="8" borderId="75" xfId="0" applyNumberFormat="1" applyFont="1" applyFill="1" applyBorder="1" applyAlignment="1">
      <alignment horizontal="center"/>
    </xf>
    <xf numFmtId="4" fontId="2" fillId="8" borderId="75" xfId="0" applyNumberFormat="1" applyFont="1" applyFill="1" applyBorder="1" applyAlignment="1">
      <alignment horizontal="center"/>
    </xf>
    <xf numFmtId="4" fontId="2" fillId="8" borderId="76" xfId="0" applyNumberFormat="1" applyFont="1" applyFill="1" applyBorder="1" applyAlignment="1">
      <alignment horizontal="center"/>
    </xf>
    <xf numFmtId="0" fontId="4" fillId="4" borderId="67" xfId="0" applyFont="1" applyFill="1" applyBorder="1" applyAlignment="1">
      <alignment wrapText="1"/>
    </xf>
    <xf numFmtId="0" fontId="2" fillId="8" borderId="141" xfId="0" applyFont="1" applyFill="1" applyBorder="1" applyAlignment="1">
      <alignment horizontal="center" wrapText="1"/>
    </xf>
    <xf numFmtId="3" fontId="2" fillId="8" borderId="80" xfId="0" applyNumberFormat="1" applyFont="1" applyFill="1" applyBorder="1" applyAlignment="1">
      <alignment horizontal="center" wrapText="1"/>
    </xf>
    <xf numFmtId="4" fontId="2" fillId="8" borderId="80" xfId="0" applyNumberFormat="1" applyFont="1" applyFill="1" applyBorder="1" applyAlignment="1">
      <alignment horizontal="center"/>
    </xf>
    <xf numFmtId="4" fontId="2" fillId="8" borderId="94" xfId="0" applyNumberFormat="1" applyFont="1" applyFill="1" applyBorder="1" applyAlignment="1">
      <alignment horizontal="center"/>
    </xf>
    <xf numFmtId="0" fontId="33" fillId="0" borderId="103" xfId="0" applyFont="1" applyFill="1" applyBorder="1" applyAlignment="1">
      <alignment horizontal="left" wrapText="1"/>
    </xf>
    <xf numFmtId="0" fontId="33" fillId="0" borderId="0" xfId="0" applyFont="1" applyFill="1" applyBorder="1" applyAlignment="1">
      <alignment horizontal="left" wrapText="1"/>
    </xf>
    <xf numFmtId="0" fontId="33" fillId="0" borderId="51" xfId="0" applyFont="1" applyFill="1" applyBorder="1" applyAlignment="1">
      <alignment horizontal="left" wrapText="1"/>
    </xf>
    <xf numFmtId="0" fontId="33" fillId="0" borderId="0" xfId="0" applyFont="1" applyBorder="1" applyAlignment="1">
      <alignment horizontal="left" vertical="top" wrapText="1"/>
    </xf>
    <xf numFmtId="0" fontId="33" fillId="0" borderId="51" xfId="0" applyFont="1" applyBorder="1" applyAlignment="1">
      <alignment horizontal="left" vertical="top" wrapText="1"/>
    </xf>
    <xf numFmtId="0" fontId="33" fillId="0" borderId="104" xfId="0" applyFont="1" applyBorder="1" applyAlignment="1">
      <alignment horizontal="left" vertical="top" wrapText="1"/>
    </xf>
    <xf numFmtId="0" fontId="33" fillId="0" borderId="48" xfId="0" applyFont="1" applyBorder="1" applyAlignment="1">
      <alignment horizontal="left" vertical="top" wrapText="1"/>
    </xf>
    <xf numFmtId="0" fontId="32" fillId="0" borderId="24" xfId="0" applyFont="1" applyBorder="1" applyAlignment="1">
      <alignment horizontal="left" vertical="top" wrapText="1"/>
    </xf>
    <xf numFmtId="0" fontId="32" fillId="0" borderId="21" xfId="0" applyFont="1" applyBorder="1" applyAlignment="1">
      <alignment horizontal="left" vertical="top" wrapText="1"/>
    </xf>
    <xf numFmtId="0" fontId="32" fillId="0" borderId="20" xfId="0" applyFont="1" applyBorder="1" applyAlignment="1">
      <alignment horizontal="left" vertical="top" wrapText="1"/>
    </xf>
    <xf numFmtId="0" fontId="33" fillId="0" borderId="0" xfId="0" applyFont="1" applyBorder="1" applyAlignment="1">
      <alignment vertical="top" wrapText="1"/>
    </xf>
    <xf numFmtId="0" fontId="33" fillId="0" borderId="51" xfId="0" applyFont="1" applyBorder="1" applyAlignment="1">
      <alignment vertical="top" wrapText="1"/>
    </xf>
    <xf numFmtId="0" fontId="33" fillId="0" borderId="103" xfId="0" applyFont="1" applyBorder="1" applyAlignment="1">
      <alignment horizontal="left" vertical="top" wrapText="1"/>
    </xf>
    <xf numFmtId="0" fontId="2" fillId="3" borderId="96" xfId="0" applyFont="1" applyFill="1" applyBorder="1" applyAlignment="1">
      <alignment horizontal="center" vertical="center" wrapText="1"/>
    </xf>
    <xf numFmtId="0" fontId="2" fillId="3" borderId="93" xfId="0" applyFont="1" applyFill="1" applyBorder="1" applyAlignment="1">
      <alignment horizontal="center" vertical="center" wrapText="1"/>
    </xf>
    <xf numFmtId="0" fontId="2" fillId="3" borderId="98" xfId="0" applyFont="1" applyFill="1" applyBorder="1" applyAlignment="1">
      <alignment horizontal="center" vertical="center" wrapText="1"/>
    </xf>
    <xf numFmtId="0" fontId="2" fillId="3" borderId="96" xfId="0" applyFont="1" applyFill="1" applyBorder="1" applyAlignment="1">
      <alignment horizontal="center" vertical="center"/>
    </xf>
    <xf numFmtId="0" fontId="2" fillId="3" borderId="97" xfId="0" applyFont="1" applyFill="1" applyBorder="1" applyAlignment="1">
      <alignment horizontal="center" vertical="center"/>
    </xf>
    <xf numFmtId="0" fontId="2" fillId="3" borderId="93" xfId="0" applyFont="1" applyFill="1" applyBorder="1" applyAlignment="1">
      <alignment horizontal="center" vertical="center"/>
    </xf>
    <xf numFmtId="0" fontId="2" fillId="3" borderId="98" xfId="0" applyFont="1" applyFill="1" applyBorder="1" applyAlignment="1">
      <alignment horizontal="center" vertical="center"/>
    </xf>
    <xf numFmtId="0" fontId="2" fillId="3" borderId="95" xfId="0" applyFont="1" applyFill="1" applyBorder="1" applyAlignment="1">
      <alignment horizontal="center" vertical="center"/>
    </xf>
    <xf numFmtId="0" fontId="2" fillId="3" borderId="99" xfId="0" applyFont="1" applyFill="1" applyBorder="1" applyAlignment="1">
      <alignment horizontal="center" vertical="center"/>
    </xf>
    <xf numFmtId="0" fontId="42" fillId="4" borderId="0" xfId="0" applyFont="1" applyFill="1" applyBorder="1" applyAlignment="1">
      <alignment horizontal="left" vertical="top" wrapText="1"/>
    </xf>
    <xf numFmtId="0" fontId="3" fillId="0" borderId="0" xfId="0" applyFont="1" applyAlignment="1">
      <alignment horizontal="center"/>
    </xf>
    <xf numFmtId="0" fontId="7" fillId="3" borderId="1" xfId="0" applyFont="1" applyFill="1" applyBorder="1" applyAlignment="1">
      <alignment horizontal="center" vertical="center" textRotation="90" wrapText="1"/>
    </xf>
    <xf numFmtId="0" fontId="7" fillId="3" borderId="3" xfId="0" applyFont="1" applyFill="1" applyBorder="1" applyAlignment="1">
      <alignment horizontal="center" vertical="center" textRotation="90" wrapText="1"/>
    </xf>
    <xf numFmtId="0" fontId="7" fillId="3" borderId="5" xfId="0" applyFont="1" applyFill="1" applyBorder="1" applyAlignment="1">
      <alignment horizontal="center" vertical="center" textRotation="90" wrapText="1"/>
    </xf>
    <xf numFmtId="0" fontId="1" fillId="3" borderId="54" xfId="0" applyFont="1" applyFill="1" applyBorder="1" applyAlignment="1">
      <alignment horizontal="center" vertical="top" wrapText="1"/>
    </xf>
    <xf numFmtId="0" fontId="1" fillId="3" borderId="55" xfId="0" applyFont="1" applyFill="1" applyBorder="1" applyAlignment="1">
      <alignment horizontal="center" vertical="top" wrapText="1"/>
    </xf>
    <xf numFmtId="0" fontId="1" fillId="3" borderId="44" xfId="0" applyFont="1" applyFill="1" applyBorder="1" applyAlignment="1">
      <alignment horizontal="center" vertical="top" wrapText="1"/>
    </xf>
    <xf numFmtId="0" fontId="2" fillId="3" borderId="100" xfId="0" applyFont="1" applyFill="1" applyBorder="1" applyAlignment="1">
      <alignment horizontal="center" vertical="center" wrapText="1"/>
    </xf>
    <xf numFmtId="0" fontId="2" fillId="3" borderId="66" xfId="0" applyFont="1" applyFill="1" applyBorder="1" applyAlignment="1">
      <alignment horizontal="center" vertical="center" wrapText="1"/>
    </xf>
    <xf numFmtId="0" fontId="2" fillId="3" borderId="101" xfId="0" applyFont="1" applyFill="1" applyBorder="1" applyAlignment="1">
      <alignment horizontal="center" vertical="center" wrapText="1"/>
    </xf>
    <xf numFmtId="0" fontId="2" fillId="0" borderId="0" xfId="0" applyFont="1" applyAlignment="1">
      <alignment horizontal="center"/>
    </xf>
  </cellXfs>
  <cellStyles count="3">
    <cellStyle name="Comma" xfId="2" builtinId="3"/>
    <cellStyle name="Comma [0]" xfId="1" builtinId="6"/>
    <cellStyle name="Normal" xfId="0" builtinId="0"/>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TOTAL</a:t>
            </a:r>
          </a:p>
        </c:rich>
      </c:tx>
      <c:layout>
        <c:manualLayout>
          <c:xMode val="edge"/>
          <c:yMode val="edge"/>
          <c:x val="0.33227914548656101"/>
          <c:y val="3.6363636363636362E-2"/>
        </c:manualLayout>
      </c:layout>
      <c:spPr>
        <a:noFill/>
        <a:ln w="25400">
          <a:noFill/>
        </a:ln>
      </c:spPr>
    </c:title>
    <c:view3D>
      <c:perspective val="0"/>
    </c:view3D>
    <c:plotArea>
      <c:layout>
        <c:manualLayout>
          <c:layoutTarget val="inner"/>
          <c:xMode val="edge"/>
          <c:yMode val="edge"/>
          <c:x val="8.1898906372176339E-2"/>
          <c:y val="0.35636363636363638"/>
          <c:w val="0.77253297753831984"/>
          <c:h val="0.35091954797212582"/>
        </c:manualLayout>
      </c:layout>
      <c:pie3DChart>
        <c:varyColors val="1"/>
        <c:ser>
          <c:idx val="0"/>
          <c:order val="0"/>
          <c:spPr>
            <a:solidFill>
              <a:srgbClr val="9999FF"/>
            </a:solidFill>
            <a:ln w="12700">
              <a:solidFill>
                <a:srgbClr val="000000"/>
              </a:solidFill>
              <a:prstDash val="solid"/>
            </a:ln>
          </c:spPr>
          <c:explosion val="25"/>
          <c:dPt>
            <c:idx val="0"/>
            <c:spPr>
              <a:solidFill>
                <a:srgbClr val="FF6600"/>
              </a:solidFill>
              <a:ln w="25400">
                <a:noFill/>
              </a:ln>
            </c:spPr>
          </c:dPt>
          <c:dPt>
            <c:idx val="1"/>
            <c:spPr>
              <a:solidFill>
                <a:srgbClr val="339966"/>
              </a:solidFill>
              <a:ln w="25400">
                <a:noFill/>
              </a:ln>
            </c:spPr>
          </c:dPt>
          <c:dLbls>
            <c:dLbl>
              <c:idx val="0"/>
              <c:layout>
                <c:manualLayout>
                  <c:x val="2.8006642407090252E-2"/>
                  <c:y val="-0.13729801956573656"/>
                </c:manualLayout>
              </c:layout>
              <c:dLblPos val="bestFit"/>
              <c:showCatName val="1"/>
              <c:showPercent val="1"/>
            </c:dLbl>
            <c:dLbl>
              <c:idx val="1"/>
              <c:layout>
                <c:manualLayout>
                  <c:x val="-7.374456399490141E-2"/>
                  <c:y val="8.2184021463012728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3'!$P$11:$Q$11</c:f>
              <c:strCache>
                <c:ptCount val="2"/>
                <c:pt idx="0">
                  <c:v>SUM</c:v>
                </c:pt>
                <c:pt idx="1">
                  <c:v>SENT</c:v>
                </c:pt>
              </c:strCache>
            </c:strRef>
          </c:cat>
          <c:val>
            <c:numRef>
              <c:f>'[1]GRAFICA 3'!$P$12:$Q$12</c:f>
              <c:numCache>
                <c:formatCode>General</c:formatCode>
                <c:ptCount val="2"/>
                <c:pt idx="0">
                  <c:v>1885</c:v>
                </c:pt>
                <c:pt idx="1">
                  <c:v>9675.4000000000015</c:v>
                </c:pt>
              </c:numCache>
            </c:numRef>
          </c:val>
        </c:ser>
        <c:dLbls>
          <c:showCatName val="1"/>
          <c:showPercent val="1"/>
        </c:dLbls>
      </c:pie3DChart>
      <c:spPr>
        <a:noFill/>
        <a:ln w="25400">
          <a:noFill/>
        </a:ln>
      </c:spPr>
    </c:plotArea>
    <c:plotVisOnly val="1"/>
    <c:dispBlanksAs val="zero"/>
  </c:chart>
  <c:spPr>
    <a:solidFill>
      <a:srgbClr val="FFCC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94255360"/>
        <c:axId val="94273536"/>
        <c:axId val="0"/>
      </c:bar3DChart>
      <c:catAx>
        <c:axId val="94255360"/>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94273536"/>
        <c:crosses val="autoZero"/>
        <c:auto val="1"/>
        <c:lblAlgn val="ctr"/>
        <c:lblOffset val="100"/>
        <c:tickLblSkip val="1"/>
        <c:tickMarkSkip val="1"/>
      </c:catAx>
      <c:valAx>
        <c:axId val="94273536"/>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9425536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322" r="0.75000000000000322"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900" b="1" i="0" u="none" strike="noStrike" baseline="0">
                <a:solidFill>
                  <a:srgbClr val="000000"/>
                </a:solidFill>
                <a:latin typeface="Albertus Medium"/>
                <a:ea typeface="Albertus Medium"/>
                <a:cs typeface="Albertus Medium"/>
              </a:defRPr>
            </a:pPr>
            <a:r>
              <a:rPr lang="es-PR"/>
              <a:t>FUGAS EN LAS INSTITUCIONES CORRECCIONALES
 JULIO 2011 A JUNIO DE 2012
</a:t>
            </a:r>
          </a:p>
        </c:rich>
      </c:tx>
      <c:layout>
        <c:manualLayout>
          <c:xMode val="edge"/>
          <c:yMode val="edge"/>
          <c:x val="0.35973631741456796"/>
          <c:y val="1.1261364951190846E-2"/>
        </c:manualLayout>
      </c:layout>
      <c:spPr>
        <a:noFill/>
        <a:ln w="25400">
          <a:noFill/>
        </a:ln>
      </c:spPr>
    </c:title>
    <c:view3D>
      <c:hPercent val="41"/>
      <c:depthPercent val="100"/>
      <c:rAngAx val="1"/>
    </c:view3D>
    <c:floor>
      <c:spPr>
        <a:noFill/>
        <a:ln w="9525">
          <a:noFill/>
        </a:ln>
      </c:spPr>
    </c:floor>
    <c:sideWall>
      <c:spPr>
        <a:noFill/>
        <a:ln w="25400">
          <a:noFill/>
        </a:ln>
      </c:spPr>
    </c:sideWall>
    <c:backWall>
      <c:spPr>
        <a:noFill/>
        <a:ln w="25400">
          <a:noFill/>
        </a:ln>
      </c:spPr>
    </c:backWall>
    <c:plotArea>
      <c:layout>
        <c:manualLayout>
          <c:layoutTarget val="inner"/>
          <c:xMode val="edge"/>
          <c:yMode val="edge"/>
          <c:x val="3.1903224593501395E-2"/>
          <c:y val="0.15765800442093494"/>
          <c:w val="0.95929696019080068"/>
          <c:h val="0.76576745004454339"/>
        </c:manualLayout>
      </c:layout>
      <c:bar3DChart>
        <c:barDir val="col"/>
        <c:grouping val="clustered"/>
        <c:ser>
          <c:idx val="0"/>
          <c:order val="0"/>
          <c:tx>
            <c:strRef>
              <c:f>'[2]FUGAS 2011-12'!$Q$5</c:f>
              <c:strCache>
                <c:ptCount val="1"/>
                <c:pt idx="0">
                  <c:v>REGULAR</c:v>
                </c:pt>
              </c:strCache>
            </c:strRef>
          </c:tx>
          <c:spPr>
            <a:solidFill>
              <a:srgbClr val="FF8080"/>
            </a:solidFill>
            <a:ln w="25400">
              <a:noFill/>
            </a:ln>
          </c:spPr>
          <c:dLbls>
            <c:dLbl>
              <c:idx val="0"/>
              <c:layout>
                <c:manualLayout>
                  <c:x val="5.1051000823530961E-3"/>
                  <c:y val="-1.1739491751251959E-2"/>
                </c:manualLayout>
              </c:layout>
              <c:showVal val="1"/>
            </c:dLbl>
            <c:dLbl>
              <c:idx val="1"/>
              <c:layout>
                <c:manualLayout>
                  <c:x val="-1.9351889477729541E-3"/>
                  <c:y val="2.3203295806902702E-4"/>
                </c:manualLayout>
              </c:layout>
              <c:showVal val="1"/>
            </c:dLbl>
            <c:dLbl>
              <c:idx val="2"/>
              <c:layout>
                <c:manualLayout>
                  <c:x val="-1.2748151248574463E-3"/>
                  <c:y val="-3.5620063177741476E-3"/>
                </c:manualLayout>
              </c:layout>
              <c:showVal val="1"/>
            </c:dLbl>
            <c:dLbl>
              <c:idx val="3"/>
              <c:layout>
                <c:manualLayout>
                  <c:x val="1.5857810838167629E-3"/>
                  <c:y val="-3.5620063177741476E-3"/>
                </c:manualLayout>
              </c:layout>
              <c:showVal val="1"/>
            </c:dLbl>
            <c:dLbl>
              <c:idx val="4"/>
              <c:layout>
                <c:manualLayout>
                  <c:x val="4.6048018087544426E-5"/>
                  <c:y val="9.4250809425256766E-4"/>
                </c:manualLayout>
              </c:layout>
              <c:showVal val="1"/>
            </c:dLbl>
            <c:dLbl>
              <c:idx val="5"/>
              <c:layout>
                <c:manualLayout>
                  <c:x val="5.1068666125204084E-3"/>
                  <c:y val="-5.8142635237874484E-3"/>
                </c:manualLayout>
              </c:layout>
              <c:showVal val="1"/>
            </c:dLbl>
            <c:spPr>
              <a:noFill/>
              <a:ln w="25400">
                <a:noFill/>
              </a:ln>
            </c:spPr>
            <c:txPr>
              <a:bodyPr/>
              <a:lstStyle/>
              <a:p>
                <a:pPr>
                  <a:defRPr sz="975" b="0" i="0" u="none" strike="noStrike" baseline="0">
                    <a:solidFill>
                      <a:srgbClr val="000000"/>
                    </a:solidFill>
                    <a:latin typeface="Albertus Medium"/>
                    <a:ea typeface="Albertus Medium"/>
                    <a:cs typeface="Albertus Medium"/>
                  </a:defRPr>
                </a:pPr>
                <a:endParaRPr lang="es-ES"/>
              </a:p>
            </c:txPr>
            <c:showVal val="1"/>
          </c:dLbls>
          <c:cat>
            <c:strRef>
              <c:f>'[2]FUGAS 2011-12'!$P$6:$P$17</c:f>
              <c:strCache>
                <c:ptCount val="12"/>
                <c:pt idx="0">
                  <c:v>JUL.</c:v>
                </c:pt>
                <c:pt idx="1">
                  <c:v>AGO.</c:v>
                </c:pt>
                <c:pt idx="2">
                  <c:v>SEP.</c:v>
                </c:pt>
                <c:pt idx="3">
                  <c:v>OCT</c:v>
                </c:pt>
                <c:pt idx="4">
                  <c:v>NOV.</c:v>
                </c:pt>
                <c:pt idx="5">
                  <c:v>DIC.</c:v>
                </c:pt>
                <c:pt idx="6">
                  <c:v>ENE.</c:v>
                </c:pt>
                <c:pt idx="7">
                  <c:v>FEB. </c:v>
                </c:pt>
                <c:pt idx="8">
                  <c:v>MAR.</c:v>
                </c:pt>
                <c:pt idx="9">
                  <c:v>ABR.</c:v>
                </c:pt>
                <c:pt idx="10">
                  <c:v>MAY.</c:v>
                </c:pt>
                <c:pt idx="11">
                  <c:v>JUN.</c:v>
                </c:pt>
              </c:strCache>
            </c:strRef>
          </c:cat>
          <c:val>
            <c:numRef>
              <c:f>'[2]FUGAS 2011-12'!$Q$6:$Q$17</c:f>
              <c:numCache>
                <c:formatCode>General</c:formatCode>
                <c:ptCount val="12"/>
                <c:pt idx="0">
                  <c:v>0</c:v>
                </c:pt>
                <c:pt idx="1">
                  <c:v>0</c:v>
                </c:pt>
                <c:pt idx="2">
                  <c:v>4</c:v>
                </c:pt>
                <c:pt idx="3">
                  <c:v>1</c:v>
                </c:pt>
                <c:pt idx="4">
                  <c:v>0</c:v>
                </c:pt>
                <c:pt idx="5">
                  <c:v>4</c:v>
                </c:pt>
                <c:pt idx="6">
                  <c:v>0</c:v>
                </c:pt>
                <c:pt idx="7">
                  <c:v>0</c:v>
                </c:pt>
                <c:pt idx="8">
                  <c:v>0</c:v>
                </c:pt>
                <c:pt idx="9">
                  <c:v>0</c:v>
                </c:pt>
                <c:pt idx="10">
                  <c:v>0</c:v>
                </c:pt>
                <c:pt idx="11">
                  <c:v>0</c:v>
                </c:pt>
              </c:numCache>
            </c:numRef>
          </c:val>
        </c:ser>
        <c:dLbls>
          <c:showVal val="1"/>
        </c:dLbls>
        <c:shape val="box"/>
        <c:axId val="94306304"/>
        <c:axId val="94307840"/>
        <c:axId val="0"/>
      </c:bar3DChart>
      <c:catAx>
        <c:axId val="94306304"/>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lbertus Medium"/>
                <a:ea typeface="Albertus Medium"/>
                <a:cs typeface="Albertus Medium"/>
              </a:defRPr>
            </a:pPr>
            <a:endParaRPr lang="es-ES"/>
          </a:p>
        </c:txPr>
        <c:crossAx val="94307840"/>
        <c:crosses val="autoZero"/>
        <c:auto val="1"/>
        <c:lblAlgn val="ctr"/>
        <c:lblOffset val="100"/>
        <c:tickLblSkip val="1"/>
        <c:tickMarkSkip val="1"/>
      </c:catAx>
      <c:valAx>
        <c:axId val="94307840"/>
        <c:scaling>
          <c:orientation val="minMax"/>
          <c:max val="10"/>
        </c:scaling>
        <c:axPos val="l"/>
        <c:numFmt formatCode="General" sourceLinked="1"/>
        <c:tickLblPos val="nextTo"/>
        <c:spPr>
          <a:ln w="3175">
            <a:solidFill>
              <a:srgbClr val="000000"/>
            </a:solidFill>
            <a:prstDash val="solid"/>
          </a:ln>
        </c:spPr>
        <c:txPr>
          <a:bodyPr rot="0" vert="horz"/>
          <a:lstStyle/>
          <a:p>
            <a:pPr>
              <a:defRPr sz="825" b="0" i="0" u="none" strike="noStrike" baseline="0">
                <a:solidFill>
                  <a:srgbClr val="000000"/>
                </a:solidFill>
                <a:latin typeface="Albertus Medium"/>
                <a:ea typeface="Albertus Medium"/>
                <a:cs typeface="Albertus Medium"/>
              </a:defRPr>
            </a:pPr>
            <a:endParaRPr lang="es-ES"/>
          </a:p>
        </c:txPr>
        <c:crossAx val="9430630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322" r="0.75000000000000322"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Arial"/>
                <a:ea typeface="Arial"/>
                <a:cs typeface="Arial"/>
              </a:defRPr>
            </a:pPr>
            <a:r>
              <a:rPr lang="es-PR"/>
              <a:t>POBLACIÓN TOTAL</a:t>
            </a:r>
          </a:p>
        </c:rich>
      </c:tx>
      <c:layout>
        <c:manualLayout>
          <c:xMode val="edge"/>
          <c:yMode val="edge"/>
          <c:x val="0.38748137108793018"/>
          <c:y val="7.8085642317380369E-2"/>
        </c:manualLayout>
      </c:layout>
      <c:spPr>
        <a:noFill/>
        <a:ln w="25400">
          <a:noFill/>
        </a:ln>
      </c:spPr>
    </c:title>
    <c:view3D>
      <c:perspective val="0"/>
    </c:view3D>
    <c:plotArea>
      <c:layout>
        <c:manualLayout>
          <c:layoutTarget val="inner"/>
          <c:xMode val="edge"/>
          <c:yMode val="edge"/>
          <c:x val="0.28315946348733234"/>
          <c:y val="0.40806095528592862"/>
          <c:w val="0.43517138599105937"/>
          <c:h val="0.29471068992872651"/>
        </c:manualLayout>
      </c:layout>
      <c:pie3D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contourClr>
                <a:srgbClr val="000000"/>
              </a:contourClr>
            </a:sp3d>
          </c:spPr>
          <c:dPt>
            <c:idx val="0"/>
            <c:spPr>
              <a:solidFill>
                <a:srgbClr val="FF00FF"/>
              </a:solidFill>
              <a:ln w="12700">
                <a:solidFill>
                  <a:srgbClr val="000000"/>
                </a:solidFill>
                <a:prstDash val="solid"/>
              </a:ln>
              <a:scene3d>
                <a:camera prst="orthographicFront"/>
                <a:lightRig rig="threePt" dir="t"/>
              </a:scene3d>
              <a:sp3d>
                <a:bevelT w="114300" prst="artDeco"/>
                <a:contourClr>
                  <a:srgbClr val="000000"/>
                </a:contourClr>
              </a:sp3d>
            </c:spPr>
          </c:dPt>
          <c:dPt>
            <c:idx val="1"/>
            <c:spPr>
              <a:solidFill>
                <a:srgbClr val="993366"/>
              </a:solidFill>
              <a:ln w="12700">
                <a:solidFill>
                  <a:srgbClr val="000000"/>
                </a:solidFill>
                <a:prstDash val="solid"/>
              </a:ln>
              <a:scene3d>
                <a:camera prst="orthographicFront"/>
                <a:lightRig rig="threePt" dir="t"/>
              </a:scene3d>
              <a:sp3d>
                <a:bevelT w="114300" prst="artDeco"/>
                <a:contourClr>
                  <a:srgbClr val="000000"/>
                </a:contourClr>
              </a:sp3d>
            </c:spPr>
          </c:dPt>
          <c:dPt>
            <c:idx val="2"/>
            <c:spPr>
              <a:solidFill>
                <a:srgbClr val="FFCC00"/>
              </a:solidFill>
              <a:ln w="12700">
                <a:solidFill>
                  <a:srgbClr val="000000"/>
                </a:solidFill>
                <a:prstDash val="solid"/>
              </a:ln>
              <a:scene3d>
                <a:camera prst="orthographicFront"/>
                <a:lightRig rig="threePt" dir="t"/>
              </a:scene3d>
              <a:sp3d>
                <a:bevelT w="114300" prst="artDeco"/>
                <a:contourClr>
                  <a:srgbClr val="000000"/>
                </a:contourClr>
              </a:sp3d>
            </c:spPr>
          </c:dPt>
          <c:dPt>
            <c:idx val="3"/>
            <c:spPr>
              <a:solidFill>
                <a:srgbClr val="FF6600"/>
              </a:solidFill>
              <a:ln w="12700">
                <a:solidFill>
                  <a:srgbClr val="000000"/>
                </a:solidFill>
                <a:prstDash val="solid"/>
              </a:ln>
              <a:scene3d>
                <a:camera prst="orthographicFront"/>
                <a:lightRig rig="threePt" dir="t"/>
              </a:scene3d>
              <a:sp3d>
                <a:bevelT w="114300" prst="artDeco"/>
                <a:contourClr>
                  <a:srgbClr val="000000"/>
                </a:contourClr>
              </a:sp3d>
            </c:spPr>
          </c:dPt>
          <c:dPt>
            <c:idx val="4"/>
            <c:spPr>
              <a:solidFill>
                <a:srgbClr val="00FF00"/>
              </a:solidFill>
              <a:ln w="12700">
                <a:solidFill>
                  <a:srgbClr val="000000"/>
                </a:solidFill>
                <a:prstDash val="solid"/>
              </a:ln>
              <a:scene3d>
                <a:camera prst="orthographicFront"/>
                <a:lightRig rig="threePt" dir="t"/>
              </a:scene3d>
              <a:sp3d>
                <a:bevelT w="114300" prst="artDeco"/>
                <a:contourClr>
                  <a:srgbClr val="000000"/>
                </a:contourClr>
              </a:sp3d>
            </c:spPr>
          </c:dPt>
          <c:dPt>
            <c:idx val="5"/>
            <c:spPr>
              <a:solidFill>
                <a:srgbClr val="FF8080"/>
              </a:solidFill>
              <a:ln w="12700">
                <a:solidFill>
                  <a:srgbClr val="000000"/>
                </a:solidFill>
                <a:prstDash val="solid"/>
              </a:ln>
              <a:scene3d>
                <a:camera prst="orthographicFront"/>
                <a:lightRig rig="threePt" dir="t"/>
              </a:scene3d>
              <a:sp3d>
                <a:bevelT w="114300" prst="artDeco"/>
                <a:contourClr>
                  <a:srgbClr val="000000"/>
                </a:contourClr>
              </a:sp3d>
            </c:spPr>
          </c:dPt>
          <c:dPt>
            <c:idx val="6"/>
            <c:spPr>
              <a:solidFill>
                <a:srgbClr val="0066CC"/>
              </a:solidFill>
              <a:ln w="12700">
                <a:solidFill>
                  <a:srgbClr val="000000"/>
                </a:solidFill>
                <a:prstDash val="solid"/>
              </a:ln>
              <a:scene3d>
                <a:camera prst="orthographicFront"/>
                <a:lightRig rig="threePt" dir="t"/>
              </a:scene3d>
              <a:sp3d>
                <a:bevelT w="114300" prst="artDeco"/>
                <a:contourClr>
                  <a:srgbClr val="000000"/>
                </a:contourClr>
              </a:sp3d>
            </c:spPr>
          </c:dPt>
          <c:dLbls>
            <c:dLbl>
              <c:idx val="0"/>
              <c:layout>
                <c:manualLayout>
                  <c:x val="-0.14852529424880009"/>
                  <c:y val="-5.2729063778866395E-2"/>
                </c:manualLayout>
              </c:layout>
              <c:dLblPos val="bestFit"/>
              <c:showCatName val="1"/>
              <c:showPercent val="1"/>
            </c:dLbl>
            <c:dLbl>
              <c:idx val="1"/>
              <c:layout>
                <c:manualLayout>
                  <c:x val="-8.6428920677016727E-2"/>
                  <c:y val="-7.2695875232220694E-2"/>
                </c:manualLayout>
              </c:layout>
              <c:dLblPos val="bestFit"/>
              <c:showCatName val="1"/>
              <c:showPercent val="1"/>
            </c:dLbl>
            <c:dLbl>
              <c:idx val="2"/>
              <c:layout>
                <c:manualLayout>
                  <c:x val="7.5841205393290145E-2"/>
                  <c:y val="-0.12559260067302672"/>
                </c:manualLayout>
              </c:layout>
              <c:dLblPos val="bestFit"/>
              <c:showCatName val="1"/>
              <c:showPercent val="1"/>
            </c:dLbl>
            <c:dLbl>
              <c:idx val="3"/>
              <c:layout>
                <c:manualLayout>
                  <c:x val="0.10389382400225312"/>
                  <c:y val="-2.0639044804537991E-2"/>
                </c:manualLayout>
              </c:layout>
              <c:dLblPos val="bestFit"/>
              <c:showCatName val="1"/>
              <c:showPercent val="1"/>
            </c:dLbl>
            <c:dLbl>
              <c:idx val="4"/>
              <c:layout>
                <c:manualLayout>
                  <c:x val="2.8871547539419101E-2"/>
                  <c:y val="-7.2046913531274735E-3"/>
                </c:manualLayout>
              </c:layout>
              <c:dLblPos val="bestFit"/>
              <c:showCatName val="1"/>
              <c:showPercent val="1"/>
            </c:dLbl>
            <c:dLbl>
              <c:idx val="5"/>
              <c:layout>
                <c:manualLayout>
                  <c:x val="0.10520545587539262"/>
                  <c:y val="1.882412053657026E-2"/>
                </c:manualLayout>
              </c:layout>
              <c:dLblPos val="bestFit"/>
              <c:showCatName val="1"/>
              <c:showPercent val="1"/>
            </c:dLbl>
            <c:dLbl>
              <c:idx val="6"/>
              <c:layout>
                <c:manualLayout>
                  <c:x val="-2.2906853483851092E-2"/>
                  <c:y val="-5.2544741730961214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CUST'!$N$5:$N$11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CUST'!$O$5:$O$11</c:f>
              <c:numCache>
                <c:formatCode>General</c:formatCode>
                <c:ptCount val="7"/>
                <c:pt idx="0">
                  <c:v>174.93333333333334</c:v>
                </c:pt>
                <c:pt idx="1">
                  <c:v>223.06666666666666</c:v>
                </c:pt>
                <c:pt idx="2">
                  <c:v>5.0666666666666664</c:v>
                </c:pt>
                <c:pt idx="3">
                  <c:v>256</c:v>
                </c:pt>
                <c:pt idx="4">
                  <c:v>1971.2666666666669</c:v>
                </c:pt>
                <c:pt idx="5">
                  <c:v>3579.5999999999995</c:v>
                </c:pt>
                <c:pt idx="6">
                  <c:v>3465.4666666666667</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gradFill rotWithShape="0">
      <a:gsLst>
        <a:gs pos="0">
          <a:srgbClr val="CC99FF"/>
        </a:gs>
        <a:gs pos="50000">
          <a:srgbClr val="FFFF99"/>
        </a:gs>
        <a:gs pos="100000">
          <a:srgbClr val="CC99FF"/>
        </a:gs>
      </a:gsLst>
      <a:lin ang="18900000" scaled="1"/>
    </a:gra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ESTE</a:t>
            </a:r>
          </a:p>
        </c:rich>
      </c:tx>
    </c:title>
    <c:view3D>
      <c:rotX val="30"/>
      <c:perspective val="30"/>
    </c:view3D>
    <c:plotArea>
      <c:layout>
        <c:manualLayout>
          <c:layoutTarget val="inner"/>
          <c:xMode val="edge"/>
          <c:yMode val="edge"/>
          <c:x val="0.11194777886193623"/>
          <c:y val="0.41119921259842479"/>
          <c:w val="0.67500000000000204"/>
          <c:h val="0.53655985710119758"/>
        </c:manualLayout>
      </c:layout>
      <c:pie3DChart>
        <c:varyColors val="1"/>
        <c:ser>
          <c:idx val="0"/>
          <c:order val="0"/>
          <c:spPr>
            <a:scene3d>
              <a:camera prst="orthographicFront"/>
              <a:lightRig rig="threePt" dir="t"/>
            </a:scene3d>
            <a:sp3d>
              <a:bevelT w="114300" prst="artDeco"/>
            </a:sp3d>
          </c:spPr>
          <c:explosion val="25"/>
          <c:dLbls>
            <c:dLbl>
              <c:idx val="0"/>
              <c:layout>
                <c:manualLayout>
                  <c:x val="-0.23333431758530238"/>
                  <c:y val="2.8710994459025956E-2"/>
                </c:manualLayout>
              </c:layout>
              <c:dLblPos val="bestFit"/>
              <c:showCatName val="1"/>
              <c:showPercent val="1"/>
            </c:dLbl>
            <c:dLbl>
              <c:idx val="1"/>
              <c:layout>
                <c:manualLayout>
                  <c:x val="-0.17981835083114692"/>
                  <c:y val="-9.3974190726159632E-2"/>
                </c:manualLayout>
              </c:layout>
              <c:dLblPos val="bestFit"/>
              <c:showCatName val="1"/>
              <c:showPercent val="1"/>
            </c:dLbl>
            <c:dLbl>
              <c:idx val="3"/>
              <c:layout>
                <c:manualLayout>
                  <c:x val="0.10911585619520912"/>
                  <c:y val="-3.3713123359580044E-2"/>
                </c:manualLayout>
              </c:layout>
              <c:dLblPos val="bestFit"/>
              <c:showCatName val="1"/>
              <c:showPercent val="1"/>
            </c:dLbl>
            <c:dLbl>
              <c:idx val="4"/>
              <c:layout>
                <c:manualLayout>
                  <c:x val="6.0955017510419283E-2"/>
                  <c:y val="2.3383989501312336E-2"/>
                </c:manualLayout>
              </c:layout>
              <c:dLblPos val="bestFit"/>
              <c:showCatName val="1"/>
              <c:showPercent val="1"/>
            </c:dLbl>
            <c:dLbl>
              <c:idx val="5"/>
              <c:layout>
                <c:manualLayout>
                  <c:x val="2.0314809352000987E-2"/>
                  <c:y val="-6.574015748031496E-3"/>
                </c:manualLayout>
              </c:layout>
              <c:dLblPos val="bestFit"/>
              <c:showCatName val="1"/>
              <c:showPercent val="1"/>
            </c:dLbl>
            <c:dLbl>
              <c:idx val="6"/>
              <c:layout>
                <c:manualLayout>
                  <c:x val="-5.0677384076990378E-2"/>
                  <c:y val="3.4932195975503157E-2"/>
                </c:manualLayout>
              </c:layout>
              <c:dLblPos val="bestFit"/>
              <c:showCatName val="1"/>
              <c:showPercent val="1"/>
            </c:dLbl>
            <c:spPr>
              <a:scene3d>
                <a:camera prst="orthographicFront"/>
                <a:lightRig rig="threePt" dir="t"/>
              </a:scene3d>
              <a:sp3d>
                <a:bevelT w="114300" prst="artDeco"/>
              </a:sp3d>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CUST'!$N$15:$N$21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CUST'!$O$15:$O$21</c:f>
              <c:numCache>
                <c:formatCode>General</c:formatCode>
                <c:ptCount val="7"/>
                <c:pt idx="0">
                  <c:v>35.799999999999997</c:v>
                </c:pt>
                <c:pt idx="1">
                  <c:v>75.8</c:v>
                </c:pt>
                <c:pt idx="2">
                  <c:v>0</c:v>
                </c:pt>
                <c:pt idx="3">
                  <c:v>154.06666666666666</c:v>
                </c:pt>
                <c:pt idx="4">
                  <c:v>1141.8</c:v>
                </c:pt>
                <c:pt idx="5">
                  <c:v>1993.5333333333333</c:v>
                </c:pt>
                <c:pt idx="6">
                  <c:v>1499.4666666666669</c:v>
                </c:pt>
              </c:numCache>
            </c:numRef>
          </c:val>
        </c:ser>
        <c:dLbls>
          <c:showCatName val="1"/>
          <c:showPercent val="1"/>
        </c:dLbls>
      </c:pie3DChart>
      <c:spPr>
        <a:noFill/>
        <a:ln w="25400">
          <a:noFill/>
        </a:ln>
      </c:spPr>
    </c:plotArea>
    <c:plotVisOnly val="1"/>
    <c:dispBlanksAs val="zero"/>
  </c:chart>
  <c:spPr>
    <a:gradFill>
      <a:gsLst>
        <a:gs pos="0">
          <a:schemeClr val="accent6">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67" l="0.70000000000000062" r="0.70000000000000062" t="0.75000000000000167"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OESTE</a:t>
            </a:r>
          </a:p>
        </c:rich>
      </c:tx>
    </c:title>
    <c:view3D>
      <c:rotX val="30"/>
      <c:perspective val="30"/>
    </c:view3D>
    <c:plotArea>
      <c:layout>
        <c:manualLayout>
          <c:layoutTarget val="inner"/>
          <c:xMode val="edge"/>
          <c:yMode val="edge"/>
          <c:x val="0.22638888888888889"/>
          <c:y val="0.38072178477690288"/>
          <c:w val="0.63055555555555565"/>
          <c:h val="0.53941309419655858"/>
        </c:manualLayout>
      </c:layout>
      <c:pie3DChart>
        <c:varyColors val="1"/>
        <c:ser>
          <c:idx val="0"/>
          <c:order val="0"/>
          <c:spPr>
            <a:ln>
              <a:solidFill>
                <a:schemeClr val="accent2">
                  <a:lumMod val="40000"/>
                  <a:lumOff val="60000"/>
                </a:schemeClr>
              </a:solidFill>
            </a:ln>
            <a:effectLst>
              <a:outerShdw blurRad="50800" dist="50800" dir="5400000" algn="ctr" rotWithShape="0">
                <a:schemeClr val="accent2">
                  <a:lumMod val="60000"/>
                  <a:lumOff val="40000"/>
                </a:schemeClr>
              </a:outerShdw>
            </a:effectLst>
          </c:spPr>
          <c:dPt>
            <c:idx val="4"/>
            <c:spPr>
              <a:gradFill>
                <a:gsLst>
                  <a:gs pos="0">
                    <a:srgbClr val="03D4A8"/>
                  </a:gs>
                  <a:gs pos="25000">
                    <a:srgbClr val="21D6E0"/>
                  </a:gs>
                  <a:gs pos="75000">
                    <a:srgbClr val="0087E6"/>
                  </a:gs>
                  <a:gs pos="100000">
                    <a:srgbClr val="005CBF"/>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Pt>
            <c:idx val="5"/>
            <c:explosion val="16"/>
            <c:spPr>
              <a:gradFill>
                <a:gsLst>
                  <a:gs pos="0">
                    <a:srgbClr val="825600"/>
                  </a:gs>
                  <a:gs pos="13000">
                    <a:srgbClr val="FFA800"/>
                  </a:gs>
                  <a:gs pos="28000">
                    <a:srgbClr val="825600"/>
                  </a:gs>
                  <a:gs pos="42999">
                    <a:srgbClr val="FFA800"/>
                  </a:gs>
                  <a:gs pos="58000">
                    <a:srgbClr val="825600"/>
                  </a:gs>
                  <a:gs pos="72000">
                    <a:srgbClr val="FFA800"/>
                  </a:gs>
                  <a:gs pos="87000">
                    <a:srgbClr val="825600"/>
                  </a:gs>
                  <a:gs pos="100000">
                    <a:srgbClr val="FFA800"/>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contourClr>
                  <a:srgbClr val="000000"/>
                </a:contourClr>
              </a:sp3d>
            </c:spPr>
          </c:dPt>
          <c:dPt>
            <c:idx val="6"/>
            <c:spPr>
              <a:gradFill>
                <a:gsLst>
                  <a:gs pos="0">
                    <a:srgbClr val="DDEBCF"/>
                  </a:gs>
                  <a:gs pos="50000">
                    <a:srgbClr val="9CB86E"/>
                  </a:gs>
                  <a:gs pos="100000">
                    <a:srgbClr val="156B13"/>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Lbls>
            <c:dLbl>
              <c:idx val="0"/>
              <c:layout>
                <c:manualLayout>
                  <c:x val="-0.2682761584626483"/>
                  <c:y val="-4.1979041896570875E-3"/>
                </c:manualLayout>
              </c:layout>
              <c:dLblPos val="bestFit"/>
              <c:showCatName val="1"/>
              <c:showPercent val="1"/>
            </c:dLbl>
            <c:dLbl>
              <c:idx val="1"/>
              <c:layout>
                <c:manualLayout>
                  <c:x val="-0.14468235330232887"/>
                  <c:y val="-8.2335892552084788E-2"/>
                </c:manualLayout>
              </c:layout>
              <c:dLblPos val="bestFit"/>
              <c:showCatName val="1"/>
              <c:showPercent val="1"/>
            </c:dLbl>
            <c:dLbl>
              <c:idx val="2"/>
              <c:layout>
                <c:manualLayout>
                  <c:x val="-3.0883025586714109E-2"/>
                  <c:y val="-4.0085874552463985E-2"/>
                </c:manualLayout>
              </c:layout>
              <c:dLblPos val="bestFit"/>
              <c:showCatName val="1"/>
              <c:showPercent val="1"/>
            </c:dLbl>
            <c:dLbl>
              <c:idx val="3"/>
              <c:layout>
                <c:manualLayout>
                  <c:x val="0.10000414421881511"/>
                  <c:y val="-1.7659002101046574E-2"/>
                </c:manualLayout>
              </c:layout>
              <c:spPr>
                <a:noFill/>
              </c:spPr>
              <c:txPr>
                <a:bodyPr/>
                <a:lstStyle/>
                <a:p>
                  <a:pPr>
                    <a:defRPr sz="700" b="0" i="0" u="none" strike="noStrike" baseline="0">
                      <a:solidFill>
                        <a:srgbClr val="000000"/>
                      </a:solidFill>
                      <a:latin typeface="Calibri"/>
                      <a:ea typeface="Calibri"/>
                      <a:cs typeface="Calibri"/>
                    </a:defRPr>
                  </a:pPr>
                  <a:endParaRPr lang="es-ES"/>
                </a:p>
              </c:txPr>
              <c:dLblPos val="bestFit"/>
              <c:showCatName val="1"/>
              <c:showPercent val="1"/>
            </c:dLbl>
            <c:dLbl>
              <c:idx val="4"/>
              <c:layout>
                <c:manualLayout>
                  <c:x val="3.7897965879265277E-2"/>
                  <c:y val="-5.3783902012248651E-3"/>
                </c:manualLayout>
              </c:layout>
              <c:dLblPos val="bestFit"/>
              <c:showCatName val="1"/>
              <c:showPercent val="1"/>
            </c:dLbl>
            <c:dLbl>
              <c:idx val="5"/>
              <c:layout>
                <c:manualLayout>
                  <c:x val="-6.6117173949747504E-2"/>
                  <c:y val="3.0290677505710895E-2"/>
                </c:manualLayout>
              </c:layout>
              <c:spPr>
                <a:noFill/>
                <a:effectLst>
                  <a:outerShdw blurRad="50800" dist="50800" dir="5400000" algn="ctr" rotWithShape="0">
                    <a:schemeClr val="accent2">
                      <a:lumMod val="40000"/>
                      <a:lumOff val="60000"/>
                    </a:schemeClr>
                  </a:outerShdw>
                </a:effectLst>
              </c:spPr>
              <c:txPr>
                <a:bodyPr/>
                <a:lstStyle/>
                <a:p>
                  <a:pPr>
                    <a:defRPr sz="800" b="0" i="0" u="none" strike="noStrike" baseline="0">
                      <a:solidFill>
                        <a:srgbClr val="000000"/>
                      </a:solidFill>
                      <a:latin typeface="Calibri"/>
                      <a:ea typeface="Calibri"/>
                      <a:cs typeface="Calibri"/>
                    </a:defRPr>
                  </a:pPr>
                  <a:endParaRPr lang="es-ES"/>
                </a:p>
              </c:txPr>
              <c:dLblPos val="bestFit"/>
              <c:showCatName val="1"/>
              <c:showPercent val="1"/>
            </c:dLbl>
            <c:dLbl>
              <c:idx val="6"/>
              <c:layout>
                <c:manualLayout>
                  <c:x val="-6.129361022854625E-2"/>
                  <c:y val="5.6577715815454388E-4"/>
                </c:manualLayout>
              </c:layout>
              <c:dLblPos val="bestFit"/>
              <c:showCatName val="1"/>
              <c:showPercent val="1"/>
            </c:dLbl>
            <c:spPr>
              <a:noFill/>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CUST'!$N$25:$N$31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CUST'!$O$25:$O$31</c:f>
              <c:numCache>
                <c:formatCode>General</c:formatCode>
                <c:ptCount val="7"/>
                <c:pt idx="0">
                  <c:v>139.13333333333333</c:v>
                </c:pt>
                <c:pt idx="1">
                  <c:v>147.26666666666668</c:v>
                </c:pt>
                <c:pt idx="2">
                  <c:v>5.0666666666666664</c:v>
                </c:pt>
                <c:pt idx="3">
                  <c:v>101.93333333333334</c:v>
                </c:pt>
                <c:pt idx="4">
                  <c:v>829.46666666666681</c:v>
                </c:pt>
                <c:pt idx="5">
                  <c:v>1586.0666666666664</c:v>
                </c:pt>
                <c:pt idx="6">
                  <c:v>1965.9999999999998</c:v>
                </c:pt>
              </c:numCache>
            </c:numRef>
          </c:val>
        </c:ser>
        <c:dLbls>
          <c:showCatName val="1"/>
          <c:showPercent val="1"/>
        </c:dLbls>
      </c:pie3DChart>
      <c:spPr>
        <a:noFill/>
        <a:ln w="25400">
          <a:noFill/>
        </a:ln>
        <a:scene3d>
          <a:camera prst="orthographicFront"/>
          <a:lightRig rig="threePt" dir="t"/>
        </a:scene3d>
        <a:sp3d>
          <a:bevelT prst="angle"/>
        </a:sp3d>
      </c:spPr>
    </c:plotArea>
    <c:plotVisOnly val="1"/>
    <c:dispBlanksAs val="zero"/>
  </c:chart>
  <c:spPr>
    <a:gradFill>
      <a:gsLst>
        <a:gs pos="0">
          <a:schemeClr val="accent2">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67" l="0.70000000000000062" r="0.70000000000000062" t="0.7500000000000016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MUJERES</a:t>
            </a:r>
          </a:p>
        </c:rich>
      </c:tx>
      <c:layout>
        <c:manualLayout>
          <c:xMode val="edge"/>
          <c:yMode val="edge"/>
          <c:x val="0.31562500000000032"/>
          <c:y val="3.6231884057971092E-2"/>
        </c:manualLayout>
      </c:layout>
      <c:spPr>
        <a:noFill/>
        <a:ln w="25400">
          <a:noFill/>
        </a:ln>
      </c:spPr>
    </c:title>
    <c:plotArea>
      <c:layout>
        <c:manualLayout>
          <c:layoutTarget val="inner"/>
          <c:xMode val="edge"/>
          <c:yMode val="edge"/>
          <c:x val="0.22500000000000001"/>
          <c:y val="0.25362408579627282"/>
          <c:w val="0.47812500000000002"/>
          <c:h val="0.55434978752613961"/>
        </c:manualLayout>
      </c:layout>
      <c:pieChart>
        <c:varyColors val="1"/>
        <c:ser>
          <c:idx val="0"/>
          <c:order val="0"/>
          <c:spPr>
            <a:solidFill>
              <a:srgbClr val="9999FF"/>
            </a:solidFill>
            <a:ln w="12700">
              <a:solidFill>
                <a:srgbClr val="000000"/>
              </a:solidFill>
              <a:prstDash val="solid"/>
            </a:ln>
          </c:spPr>
          <c:explosion val="11"/>
          <c:dPt>
            <c:idx val="0"/>
            <c:spPr>
              <a:solidFill>
                <a:srgbClr val="9999FF"/>
              </a:solidFill>
              <a:ln w="25400">
                <a:noFill/>
              </a:ln>
              <a:effectLst>
                <a:innerShdw blurRad="63500" dist="50800" dir="10800000">
                  <a:prstClr val="black">
                    <a:alpha val="50000"/>
                  </a:prstClr>
                </a:innerShdw>
              </a:effectLst>
            </c:spPr>
          </c:dPt>
          <c:dPt>
            <c:idx val="1"/>
            <c:spPr>
              <a:solidFill>
                <a:srgbClr val="FF0000"/>
              </a:solidFill>
              <a:ln w="25400">
                <a:noFill/>
              </a:ln>
              <a:effectLst>
                <a:innerShdw blurRad="63500" dist="50800" dir="13500000">
                  <a:prstClr val="black">
                    <a:alpha val="50000"/>
                  </a:prstClr>
                </a:innerShdw>
              </a:effectLst>
            </c:spPr>
          </c:dPt>
          <c:dLbls>
            <c:dLbl>
              <c:idx val="0"/>
              <c:layout>
                <c:manualLayout>
                  <c:x val="-1.4385963984521317E-2"/>
                  <c:y val="-3.6411572148987006E-2"/>
                </c:manualLayout>
              </c:layout>
              <c:dLblPos val="bestFit"/>
              <c:showCatName val="1"/>
              <c:showPercent val="1"/>
            </c:dLbl>
            <c:dLbl>
              <c:idx val="1"/>
              <c:layout>
                <c:manualLayout>
                  <c:x val="-4.8584605703089777E-2"/>
                  <c:y val="-8.957857795865406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3'!$P$15:$Q$15</c:f>
              <c:strCache>
                <c:ptCount val="2"/>
                <c:pt idx="0">
                  <c:v>SUM</c:v>
                </c:pt>
                <c:pt idx="1">
                  <c:v>SENT</c:v>
                </c:pt>
              </c:strCache>
            </c:strRef>
          </c:cat>
          <c:val>
            <c:numRef>
              <c:f>'[1]GRAFICA 3'!$P$16:$Q$16</c:f>
              <c:numCache>
                <c:formatCode>General</c:formatCode>
                <c:ptCount val="2"/>
                <c:pt idx="0">
                  <c:v>88</c:v>
                </c:pt>
                <c:pt idx="1">
                  <c:v>298.39999999999998</c:v>
                </c:pt>
              </c:numCache>
            </c:numRef>
          </c:val>
        </c:ser>
        <c:dLbls>
          <c:showCatName val="1"/>
          <c:showPercent val="1"/>
        </c:dLbls>
        <c:firstSliceAng val="0"/>
      </c:pieChart>
      <c:spPr>
        <a:noFill/>
        <a:ln w="25400">
          <a:noFill/>
        </a:ln>
        <a:scene3d>
          <a:camera prst="orthographicFront"/>
          <a:lightRig rig="threePt" dir="t"/>
        </a:scene3d>
        <a:sp3d>
          <a:bevelT w="114300" prst="artDeco"/>
        </a:sp3d>
      </c:spPr>
    </c:plotArea>
    <c:plotVisOnly val="1"/>
    <c:dispBlanksAs val="zero"/>
  </c:chart>
  <c:spPr>
    <a:solidFill>
      <a:srgbClr val="FFFF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67" r="0.75000000000000167"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JÓVENES</a:t>
            </a:r>
          </a:p>
        </c:rich>
      </c:tx>
      <c:layout>
        <c:manualLayout>
          <c:xMode val="edge"/>
          <c:yMode val="edge"/>
          <c:x val="0.30719057176676534"/>
          <c:y val="3.5971223021582746E-2"/>
        </c:manualLayout>
      </c:layout>
      <c:spPr>
        <a:noFill/>
        <a:ln w="25400">
          <a:noFill/>
        </a:ln>
      </c:spPr>
    </c:title>
    <c:plotArea>
      <c:layout>
        <c:manualLayout>
          <c:layoutTarget val="inner"/>
          <c:xMode val="edge"/>
          <c:yMode val="edge"/>
          <c:x val="0.17973913570751593"/>
          <c:y val="0.20143884892086344"/>
          <c:w val="0.64052491997587491"/>
          <c:h val="0.70503597122302164"/>
        </c:manualLayout>
      </c:layout>
      <c:pieChart>
        <c:varyColors val="1"/>
        <c:ser>
          <c:idx val="0"/>
          <c:order val="0"/>
          <c:spPr>
            <a:solidFill>
              <a:srgbClr val="9999FF"/>
            </a:solidFill>
            <a:ln w="12700">
              <a:solidFill>
                <a:srgbClr val="000000"/>
              </a:solidFill>
              <a:prstDash val="solid"/>
            </a:ln>
          </c:spPr>
          <c:explosion val="25"/>
          <c:dPt>
            <c:idx val="0"/>
            <c:explosion val="12"/>
            <c:spPr>
              <a:solidFill>
                <a:srgbClr val="808000"/>
              </a:solidFill>
              <a:ln w="25400">
                <a:noFill/>
              </a:ln>
              <a:effectLst>
                <a:innerShdw blurRad="63500" dist="50800" dir="16200000">
                  <a:prstClr val="black">
                    <a:alpha val="50000"/>
                  </a:prstClr>
                </a:innerShdw>
              </a:effectLst>
            </c:spPr>
          </c:dPt>
          <c:dPt>
            <c:idx val="1"/>
            <c:spPr>
              <a:solidFill>
                <a:srgbClr val="CC99FF"/>
              </a:solidFill>
              <a:ln w="25400">
                <a:noFill/>
              </a:ln>
              <a:effectLst>
                <a:innerShdw blurRad="63500" dist="50800" dir="13500000">
                  <a:prstClr val="black">
                    <a:alpha val="50000"/>
                  </a:prstClr>
                </a:innerShdw>
              </a:effectLst>
            </c:spPr>
          </c:dPt>
          <c:dLbls>
            <c:dLbl>
              <c:idx val="0"/>
              <c:layout>
                <c:manualLayout>
                  <c:x val="-3.3555181876335346E-3"/>
                  <c:y val="-0.12546478158631719"/>
                </c:manualLayout>
              </c:layout>
              <c:dLblPos val="bestFit"/>
              <c:showCatName val="1"/>
              <c:showPercent val="1"/>
            </c:dLbl>
            <c:dLbl>
              <c:idx val="1"/>
              <c:layout>
                <c:manualLayout>
                  <c:x val="-7.7714520035744583E-2"/>
                  <c:y val="-8.397099643120152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3'!$P$19:$Q$19</c:f>
              <c:strCache>
                <c:ptCount val="2"/>
                <c:pt idx="0">
                  <c:v>SUM</c:v>
                </c:pt>
                <c:pt idx="1">
                  <c:v>SENT</c:v>
                </c:pt>
              </c:strCache>
            </c:strRef>
          </c:cat>
          <c:val>
            <c:numRef>
              <c:f>'[1]GRAFICA 3'!$P$20:$Q$20</c:f>
              <c:numCache>
                <c:formatCode>General</c:formatCode>
                <c:ptCount val="2"/>
                <c:pt idx="0">
                  <c:v>189.06666666666666</c:v>
                </c:pt>
                <c:pt idx="1">
                  <c:v>212.13333333333335</c:v>
                </c:pt>
              </c:numCache>
            </c:numRef>
          </c:val>
        </c:ser>
        <c:dLbls>
          <c:showCatName val="1"/>
          <c:showPercent val="1"/>
        </c:dLbls>
        <c:firstSliceAng val="0"/>
      </c:pieChart>
      <c:spPr>
        <a:noFill/>
        <a:ln w="25400">
          <a:noFill/>
        </a:ln>
        <a:scene3d>
          <a:camera prst="orthographicFront"/>
          <a:lightRig rig="threePt" dir="t"/>
        </a:scene3d>
        <a:sp3d>
          <a:bevelT w="114300" prst="artDeco"/>
        </a:sp3d>
      </c:spPr>
    </c:plotArea>
    <c:plotVisOnly val="1"/>
    <c:dispBlanksAs val="zero"/>
  </c:chart>
  <c:spPr>
    <a:solidFill>
      <a:srgbClr val="CCFFCC"/>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POR REGIÓN</a:t>
            </a:r>
          </a:p>
        </c:rich>
      </c:tx>
      <c:layout>
        <c:manualLayout>
          <c:xMode val="edge"/>
          <c:yMode val="edge"/>
          <c:x val="0.28754027152356781"/>
          <c:y val="3.6303630363036306E-2"/>
        </c:manualLayout>
      </c:layout>
      <c:spPr>
        <a:noFill/>
        <a:ln w="25400">
          <a:noFill/>
        </a:ln>
      </c:spPr>
    </c:title>
    <c:view3D>
      <c:perspective val="0"/>
    </c:view3D>
    <c:plotArea>
      <c:layout>
        <c:manualLayout>
          <c:layoutTarget val="inner"/>
          <c:xMode val="edge"/>
          <c:yMode val="edge"/>
          <c:x val="0.10543147437767462"/>
          <c:y val="0.33003406699304944"/>
          <c:w val="0.79233350441403816"/>
          <c:h val="0.32343338565318708"/>
        </c:manualLayout>
      </c:layout>
      <c:pie3DChart>
        <c:varyColors val="1"/>
        <c:ser>
          <c:idx val="0"/>
          <c:order val="0"/>
          <c:spPr>
            <a:solidFill>
              <a:srgbClr val="9999FF"/>
            </a:solidFill>
            <a:ln w="12700">
              <a:solidFill>
                <a:srgbClr val="000000"/>
              </a:solidFill>
              <a:prstDash val="solid"/>
            </a:ln>
          </c:spPr>
          <c:dPt>
            <c:idx val="0"/>
            <c:explosion val="2"/>
            <c:spPr>
              <a:solidFill>
                <a:srgbClr val="92D050"/>
              </a:solidFill>
              <a:ln w="25400">
                <a:noFill/>
              </a:ln>
            </c:spPr>
          </c:dPt>
          <c:dPt>
            <c:idx val="1"/>
            <c:spPr>
              <a:solidFill>
                <a:srgbClr val="FF6161"/>
              </a:solidFill>
              <a:ln w="25400">
                <a:noFill/>
              </a:ln>
            </c:spPr>
          </c:dPt>
          <c:dLbls>
            <c:dLbl>
              <c:idx val="0"/>
              <c:layout>
                <c:manualLayout>
                  <c:x val="-0.12428308602697739"/>
                  <c:y val="0.18151302515757012"/>
                </c:manualLayout>
              </c:layout>
              <c:dLblPos val="bestFit"/>
              <c:showCatName val="1"/>
              <c:showPercent val="1"/>
            </c:dLbl>
            <c:dLbl>
              <c:idx val="1"/>
              <c:layout>
                <c:manualLayout>
                  <c:x val="3.2192120121644241E-2"/>
                  <c:y val="-9.5449854482475407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3'!$P$23:$Q$23</c:f>
              <c:strCache>
                <c:ptCount val="2"/>
                <c:pt idx="0">
                  <c:v>ESTE</c:v>
                </c:pt>
                <c:pt idx="1">
                  <c:v>OESTE</c:v>
                </c:pt>
              </c:strCache>
            </c:strRef>
          </c:cat>
          <c:val>
            <c:numRef>
              <c:f>'[1]GRAFICA 3'!$P$24:$Q$24</c:f>
              <c:numCache>
                <c:formatCode>General</c:formatCode>
                <c:ptCount val="2"/>
                <c:pt idx="0">
                  <c:v>5710.7333333333336</c:v>
                </c:pt>
                <c:pt idx="1">
                  <c:v>5849.666666666667</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solidFill>
      <a:srgbClr val="99CC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DE OCUPADA EXCLUYE LOS</a:t>
            </a:r>
          </a:p>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ESPACIOS NO HABITABLES</a:t>
            </a:r>
          </a:p>
        </c:rich>
      </c:tx>
      <c:layout>
        <c:manualLayout>
          <c:xMode val="edge"/>
          <c:yMode val="edge"/>
          <c:x val="0.46985904539710338"/>
          <c:y val="3.6184210526315923E-2"/>
        </c:manualLayout>
      </c:layout>
      <c:spPr>
        <a:noFill/>
        <a:ln w="25400">
          <a:noFill/>
        </a:ln>
      </c:spPr>
    </c:title>
    <c:plotArea>
      <c:layout>
        <c:manualLayout>
          <c:layoutTarget val="inner"/>
          <c:xMode val="edge"/>
          <c:yMode val="edge"/>
          <c:x val="0.26851932785773491"/>
          <c:y val="0.23026352774132641"/>
          <c:w val="0.58333509155301033"/>
          <c:h val="0.62171152490158221"/>
        </c:manualLayout>
      </c:layout>
      <c:pieChart>
        <c:varyColors val="1"/>
        <c:ser>
          <c:idx val="0"/>
          <c:order val="0"/>
          <c:spPr>
            <a:solidFill>
              <a:srgbClr val="9999FF"/>
            </a:solidFill>
            <a:ln w="12700">
              <a:solidFill>
                <a:srgbClr val="000000"/>
              </a:solidFill>
              <a:prstDash val="solid"/>
            </a:ln>
          </c:spPr>
          <c:explosion val="9"/>
          <c:dPt>
            <c:idx val="0"/>
            <c:spPr>
              <a:solidFill>
                <a:srgbClr val="33CCCC"/>
              </a:solidFill>
              <a:ln w="25400">
                <a:noFill/>
              </a:ln>
              <a:effectLst>
                <a:innerShdw blurRad="63500" dist="50800" dir="13500000">
                  <a:prstClr val="black">
                    <a:alpha val="50000"/>
                  </a:prstClr>
                </a:innerShdw>
              </a:effectLst>
            </c:spPr>
          </c:dPt>
          <c:dPt>
            <c:idx val="1"/>
            <c:spPr>
              <a:solidFill>
                <a:srgbClr val="FF00FF"/>
              </a:solidFill>
              <a:ln w="25400">
                <a:noFill/>
              </a:ln>
              <a:effectLst>
                <a:innerShdw blurRad="63500" dist="50800" dir="13500000">
                  <a:prstClr val="black">
                    <a:alpha val="50000"/>
                  </a:prstClr>
                </a:innerShdw>
              </a:effectLst>
            </c:spPr>
          </c:dPt>
          <c:dLbls>
            <c:dLbl>
              <c:idx val="0"/>
              <c:layout>
                <c:manualLayout>
                  <c:x val="-2.297655635952495E-2"/>
                  <c:y val="5.2568174740869333E-3"/>
                </c:manualLayout>
              </c:layout>
              <c:dLblPos val="bestFit"/>
              <c:showCatName val="1"/>
              <c:showPercent val="1"/>
            </c:dLbl>
            <c:dLbl>
              <c:idx val="1"/>
              <c:layout>
                <c:manualLayout>
                  <c:x val="-5.8503019889753802E-2"/>
                  <c:y val="2.8221895991814602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3'!$P$27:$Q$27</c:f>
              <c:strCache>
                <c:ptCount val="2"/>
                <c:pt idx="0">
                  <c:v>OCUPADA</c:v>
                </c:pt>
                <c:pt idx="1">
                  <c:v>NO OCUPADA</c:v>
                </c:pt>
              </c:strCache>
            </c:strRef>
          </c:cat>
          <c:val>
            <c:numRef>
              <c:f>'[1]GRAFICA 3'!$P$28:$Q$28</c:f>
              <c:numCache>
                <c:formatCode>General</c:formatCode>
                <c:ptCount val="2"/>
                <c:pt idx="0">
                  <c:v>11560.400000000001</c:v>
                </c:pt>
                <c:pt idx="1">
                  <c:v>1533.5999999999985</c:v>
                </c:pt>
              </c:numCache>
            </c:numRef>
          </c:val>
        </c:ser>
        <c:dLbls>
          <c:showCatName val="1"/>
          <c:showPercent val="1"/>
        </c:dLbls>
        <c:firstSliceAng val="0"/>
      </c:pieChart>
      <c:spPr>
        <a:noFill/>
        <a:ln w="25400">
          <a:noFill/>
        </a:ln>
        <a:scene3d>
          <a:camera prst="orthographicFront"/>
          <a:lightRig rig="threePt" dir="t"/>
        </a:scene3d>
        <a:sp3d>
          <a:bevelT prst="angle"/>
        </a:sp3d>
      </c:spPr>
    </c:plotArea>
    <c:plotVisOnly val="1"/>
    <c:dispBlanksAs val="zero"/>
  </c:chart>
  <c:spPr>
    <a:solidFill>
      <a:srgbClr val="FFCC00"/>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ESPACIOS HABITABLES VS</a:t>
            </a:r>
          </a:p>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 NO HABITABLES</a:t>
            </a:r>
          </a:p>
        </c:rich>
      </c:tx>
      <c:layout>
        <c:manualLayout>
          <c:xMode val="edge"/>
          <c:yMode val="edge"/>
          <c:x val="0.4903395461643244"/>
          <c:y val="2.3239052355297687E-2"/>
        </c:manualLayout>
      </c:layout>
    </c:title>
    <c:view3D>
      <c:rotX val="30"/>
      <c:perspective val="30"/>
    </c:view3D>
    <c:plotArea>
      <c:layout>
        <c:manualLayout>
          <c:layoutTarget val="inner"/>
          <c:xMode val="edge"/>
          <c:yMode val="edge"/>
          <c:x val="8.0316632395473181E-2"/>
          <c:y val="0.16817833972709562"/>
          <c:w val="0.84536436130197057"/>
          <c:h val="0.6686825863513457"/>
        </c:manualLayout>
      </c:layout>
      <c:pie3DChart>
        <c:varyColors val="1"/>
        <c:ser>
          <c:idx val="0"/>
          <c:order val="0"/>
          <c:spPr>
            <a:solidFill>
              <a:srgbClr val="FFC000"/>
            </a:solidFill>
          </c:spPr>
          <c:explosion val="27"/>
          <c:dPt>
            <c:idx val="0"/>
            <c:explosion val="1"/>
            <c:spPr>
              <a:solidFill>
                <a:schemeClr val="accent6">
                  <a:lumMod val="75000"/>
                </a:schemeClr>
              </a:solidFill>
              <a:effectLst>
                <a:innerShdw blurRad="63500" dist="50800" dir="13500000">
                  <a:prstClr val="black">
                    <a:alpha val="50000"/>
                  </a:prstClr>
                </a:innerShdw>
              </a:effectLst>
            </c:spPr>
          </c:dPt>
          <c:dPt>
            <c:idx val="1"/>
            <c:spPr>
              <a:solidFill>
                <a:schemeClr val="accent4">
                  <a:lumMod val="60000"/>
                  <a:lumOff val="40000"/>
                </a:schemeClr>
              </a:solidFill>
              <a:effectLst>
                <a:innerShdw blurRad="63500" dist="50800" dir="8100000">
                  <a:prstClr val="black">
                    <a:alpha val="50000"/>
                  </a:prstClr>
                </a:innerShdw>
              </a:effectLst>
            </c:spPr>
          </c:dPt>
          <c:dLbls>
            <c:dLbl>
              <c:idx val="0"/>
              <c:layout>
                <c:manualLayout>
                  <c:x val="0.11460420950565924"/>
                  <c:y val="-3.7971762189042121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3'!$P$31:$Q$31</c:f>
              <c:strCache>
                <c:ptCount val="2"/>
                <c:pt idx="0">
                  <c:v>HABITABLES</c:v>
                </c:pt>
                <c:pt idx="1">
                  <c:v>NO HABITABLES</c:v>
                </c:pt>
              </c:strCache>
            </c:strRef>
          </c:cat>
          <c:val>
            <c:numRef>
              <c:f>'[1]GRAFICA 3'!$P$32:$Q$32</c:f>
              <c:numCache>
                <c:formatCode>General</c:formatCode>
                <c:ptCount val="2"/>
                <c:pt idx="0">
                  <c:v>13094</c:v>
                </c:pt>
                <c:pt idx="1">
                  <c:v>650</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blipFill>
      <a:blip xmlns:r="http://schemas.openxmlformats.org/officeDocument/2006/relationships" r:embed="rId1"/>
      <a:tile tx="0" ty="0" sx="100000" sy="100000" flip="none" algn="tl"/>
    </a:blipFill>
    <a:ln>
      <a:solidFill>
        <a:schemeClr val="accent1"/>
      </a:solid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67" l="0.70000000000000062" r="0.70000000000000062" t="0.7500000000000016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94156288"/>
        <c:axId val="94157824"/>
        <c:axId val="0"/>
      </c:bar3DChart>
      <c:catAx>
        <c:axId val="94156288"/>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94157824"/>
        <c:crosses val="autoZero"/>
        <c:auto val="1"/>
        <c:lblAlgn val="ctr"/>
        <c:lblOffset val="100"/>
        <c:tickLblSkip val="1"/>
        <c:tickMarkSkip val="1"/>
      </c:catAx>
      <c:valAx>
        <c:axId val="94157824"/>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9415628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322" r="0.75000000000000322"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94198784"/>
        <c:axId val="94233344"/>
        <c:axId val="0"/>
      </c:bar3DChart>
      <c:catAx>
        <c:axId val="94198784"/>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94233344"/>
        <c:crosses val="autoZero"/>
        <c:auto val="1"/>
        <c:lblAlgn val="ctr"/>
        <c:lblOffset val="100"/>
        <c:tickLblSkip val="1"/>
        <c:tickMarkSkip val="1"/>
      </c:catAx>
      <c:valAx>
        <c:axId val="94233344"/>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9419878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322" r="0.75000000000000322"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94241536"/>
        <c:axId val="94243072"/>
        <c:axId val="0"/>
      </c:bar3DChart>
      <c:catAx>
        <c:axId val="94241536"/>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94243072"/>
        <c:crosses val="autoZero"/>
        <c:auto val="1"/>
        <c:lblAlgn val="ctr"/>
        <c:lblOffset val="100"/>
        <c:tickLblSkip val="1"/>
        <c:tickMarkSkip val="1"/>
      </c:catAx>
      <c:valAx>
        <c:axId val="94243072"/>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9424153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322" r="0.75000000000000322"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oneCellAnchor>
    <xdr:from>
      <xdr:col>7</xdr:col>
      <xdr:colOff>469526</xdr:colOff>
      <xdr:row>0</xdr:row>
      <xdr:rowOff>0</xdr:rowOff>
    </xdr:from>
    <xdr:ext cx="184731" cy="284157"/>
    <xdr:sp macro="" textlink="">
      <xdr:nvSpPr>
        <xdr:cNvPr id="8" name="TextBox 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4" name="TextBox 1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6" name="TextBox 1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8" name="TextBox 1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0" name="TextBox 1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2" name="TextBox 2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4" name="TextBox 2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5" name="TextBox 2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7" name="TextBox 2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8" name="TextBox 2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0" name="TextBox 2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1" name="TextBox 3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3" name="TextBox 3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4" name="TextBox 3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6" name="TextBox 3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7" name="TextBox 3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4" name="TextBox 4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6" name="TextBox 4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5" name="TextBox 4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9" name="TextBox 48"/>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8" name="TextBox 4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7" name="TextBox 5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1" name="TextBox 4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3" name="TextBox 5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2" name="TextBox 4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4" name="TextBox 5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8" name="TextBox 57"/>
        <xdr:cNvSpPr txBox="1"/>
      </xdr:nvSpPr>
      <xdr:spPr>
        <a:xfrm>
          <a:off x="4736726" y="7648575"/>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6" name="TextBox 65"/>
        <xdr:cNvSpPr txBox="1"/>
      </xdr:nvSpPr>
      <xdr:spPr>
        <a:xfrm>
          <a:off x="4736726" y="7325285"/>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0" name="TextBox 4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1" name="TextBox 6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0</xdr:col>
      <xdr:colOff>38100</xdr:colOff>
      <xdr:row>5</xdr:row>
      <xdr:rowOff>114300</xdr:rowOff>
    </xdr:from>
    <xdr:to>
      <xdr:col>5</xdr:col>
      <xdr:colOff>0</xdr:colOff>
      <xdr:row>21</xdr:row>
      <xdr:rowOff>142875</xdr:rowOff>
    </xdr:to>
    <xdr:graphicFrame macro="">
      <xdr:nvGraphicFramePr>
        <xdr:cNvPr id="3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5</xdr:row>
      <xdr:rowOff>123825</xdr:rowOff>
    </xdr:from>
    <xdr:to>
      <xdr:col>10</xdr:col>
      <xdr:colOff>47625</xdr:colOff>
      <xdr:row>22</xdr:row>
      <xdr:rowOff>0</xdr:rowOff>
    </xdr:to>
    <xdr:graphicFrame macro="">
      <xdr:nvGraphicFramePr>
        <xdr:cNvPr id="3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104775</xdr:colOff>
      <xdr:row>5</xdr:row>
      <xdr:rowOff>104775</xdr:rowOff>
    </xdr:from>
    <xdr:to>
      <xdr:col>14</xdr:col>
      <xdr:colOff>581025</xdr:colOff>
      <xdr:row>22</xdr:row>
      <xdr:rowOff>0</xdr:rowOff>
    </xdr:to>
    <xdr:graphicFrame macro="">
      <xdr:nvGraphicFramePr>
        <xdr:cNvPr id="4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23</xdr:row>
      <xdr:rowOff>11206</xdr:rowOff>
    </xdr:from>
    <xdr:to>
      <xdr:col>4</xdr:col>
      <xdr:colOff>542925</xdr:colOff>
      <xdr:row>40</xdr:row>
      <xdr:rowOff>144556</xdr:rowOff>
    </xdr:to>
    <xdr:graphicFrame macro="">
      <xdr:nvGraphicFramePr>
        <xdr:cNvPr id="4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579344</xdr:colOff>
      <xdr:row>23</xdr:row>
      <xdr:rowOff>11205</xdr:rowOff>
    </xdr:from>
    <xdr:to>
      <xdr:col>10</xdr:col>
      <xdr:colOff>12327</xdr:colOff>
      <xdr:row>40</xdr:row>
      <xdr:rowOff>154080</xdr:rowOff>
    </xdr:to>
    <xdr:graphicFrame macro="">
      <xdr:nvGraphicFramePr>
        <xdr:cNvPr id="4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7</xdr:col>
      <xdr:colOff>469526</xdr:colOff>
      <xdr:row>43</xdr:row>
      <xdr:rowOff>124385</xdr:rowOff>
    </xdr:from>
    <xdr:ext cx="184731" cy="284157"/>
    <xdr:sp macro="" textlink="">
      <xdr:nvSpPr>
        <xdr:cNvPr id="51" name="TextBox 5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10</xdr:col>
      <xdr:colOff>35860</xdr:colOff>
      <xdr:row>23</xdr:row>
      <xdr:rowOff>22412</xdr:rowOff>
    </xdr:from>
    <xdr:to>
      <xdr:col>14</xdr:col>
      <xdr:colOff>582707</xdr:colOff>
      <xdr:row>41</xdr:row>
      <xdr:rowOff>8405</xdr:rowOff>
    </xdr:to>
    <xdr:graphicFrame macro="">
      <xdr:nvGraphicFramePr>
        <xdr:cNvPr id="63"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57</xdr:row>
      <xdr:rowOff>0</xdr:rowOff>
    </xdr:from>
    <xdr:to>
      <xdr:col>14</xdr:col>
      <xdr:colOff>0</xdr:colOff>
      <xdr:row>57</xdr:row>
      <xdr:rowOff>0</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41</xdr:row>
      <xdr:rowOff>57150</xdr:rowOff>
    </xdr:from>
    <xdr:to>
      <xdr:col>13</xdr:col>
      <xdr:colOff>428625</xdr:colOff>
      <xdr:row>55</xdr:row>
      <xdr:rowOff>228600</xdr:rowOff>
    </xdr:to>
    <xdr:graphicFrame macro="">
      <xdr:nvGraphicFramePr>
        <xdr:cNvPr id="1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1164</xdr:row>
      <xdr:rowOff>0</xdr:rowOff>
    </xdr:from>
    <xdr:to>
      <xdr:col>26</xdr:col>
      <xdr:colOff>0</xdr:colOff>
      <xdr:row>1214</xdr:row>
      <xdr:rowOff>0</xdr:rowOff>
    </xdr:to>
    <xdr:sp macro="" textlink="">
      <xdr:nvSpPr>
        <xdr:cNvPr id="2" name="Rectangle 1"/>
        <xdr:cNvSpPr>
          <a:spLocks noChangeArrowheads="1"/>
        </xdr:cNvSpPr>
      </xdr:nvSpPr>
      <xdr:spPr bwMode="auto">
        <a:xfrm>
          <a:off x="0" y="178374675"/>
          <a:ext cx="12506325" cy="7515225"/>
        </a:xfrm>
        <a:prstGeom prst="rect">
          <a:avLst/>
        </a:prstGeom>
        <a:noFill/>
        <a:ln w="9525">
          <a:solidFill>
            <a:srgbClr val="000000"/>
          </a:solidFill>
          <a:miter lim="800000"/>
          <a:headEnd/>
          <a:tailEnd/>
        </a:ln>
        <a:effectLst>
          <a:outerShdw dist="35921" dir="2700000" algn="ctr" rotWithShape="0">
            <a:srgbClr val="000000"/>
          </a:outerShdw>
        </a:effectLst>
      </xdr:spPr>
      <xdr:txBody>
        <a:bodyPr/>
        <a:lstStyle/>
        <a:p>
          <a:endParaRPr lang="es-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5</xdr:row>
      <xdr:rowOff>133350</xdr:rowOff>
    </xdr:from>
    <xdr:to>
      <xdr:col>10</xdr:col>
      <xdr:colOff>447675</xdr:colOff>
      <xdr:row>23</xdr:row>
      <xdr:rowOff>190500</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19050</xdr:rowOff>
    </xdr:from>
    <xdr:to>
      <xdr:col>5</xdr:col>
      <xdr:colOff>257175</xdr:colOff>
      <xdr:row>43</xdr:row>
      <xdr:rowOff>114300</xdr:rowOff>
    </xdr:to>
    <xdr:graphicFrame macro="">
      <xdr:nvGraphicFramePr>
        <xdr:cNvPr id="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323850</xdr:colOff>
      <xdr:row>28</xdr:row>
      <xdr:rowOff>9525</xdr:rowOff>
    </xdr:from>
    <xdr:to>
      <xdr:col>10</xdr:col>
      <xdr:colOff>533400</xdr:colOff>
      <xdr:row>43</xdr:row>
      <xdr:rowOff>114300</xdr:rowOff>
    </xdr:to>
    <xdr:graphicFrame macro="">
      <xdr:nvGraphicFramePr>
        <xdr:cNvPr id="1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gonzalez/Documents/LO%20DE%20MI%20MAQUINA/RECUENTO/RECUENTO%202011-12/PROMEDIO%20DIARIO%20Enero%20%20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gonzalez/Documents/LO%20DE%20MI%20MAQUINA/ESTADISTICAS%20CONSEJO%20SEGURIDAD%202011-12/FUGAS%20EN%20LAS%20INST.%20CORREC.%2011-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E POR DIA"/>
      <sheetName val="RESUMEN"/>
      <sheetName val="PROMEDIO"/>
      <sheetName val="GRAFICA 1"/>
      <sheetName val="GRAFICA 2"/>
      <sheetName val="GRAFICA 3"/>
      <sheetName val="NIVELES DE CUSTODIA"/>
      <sheetName val="GRAFICA CUST"/>
    </sheetNames>
    <sheetDataSet>
      <sheetData sheetId="0">
        <row r="434">
          <cell r="C434">
            <v>500</v>
          </cell>
          <cell r="D434">
            <v>0</v>
          </cell>
          <cell r="F434">
            <v>0</v>
          </cell>
          <cell r="I434">
            <v>458</v>
          </cell>
          <cell r="AC434">
            <v>0</v>
          </cell>
          <cell r="AD434">
            <v>0</v>
          </cell>
        </row>
        <row r="435">
          <cell r="C435">
            <v>450</v>
          </cell>
          <cell r="D435">
            <v>0</v>
          </cell>
          <cell r="F435">
            <v>0</v>
          </cell>
          <cell r="I435">
            <v>433</v>
          </cell>
          <cell r="AC435">
            <v>0</v>
          </cell>
          <cell r="AD435">
            <v>0</v>
          </cell>
        </row>
        <row r="436">
          <cell r="C436">
            <v>36</v>
          </cell>
          <cell r="D436">
            <v>0</v>
          </cell>
          <cell r="F436">
            <v>0</v>
          </cell>
          <cell r="I436">
            <v>33</v>
          </cell>
          <cell r="AC436">
            <v>0</v>
          </cell>
          <cell r="AD436">
            <v>0</v>
          </cell>
        </row>
        <row r="437">
          <cell r="C437">
            <v>40</v>
          </cell>
          <cell r="D437">
            <v>0</v>
          </cell>
          <cell r="F437">
            <v>0</v>
          </cell>
          <cell r="I437">
            <v>27</v>
          </cell>
          <cell r="AC437">
            <v>0</v>
          </cell>
          <cell r="AD437">
            <v>0</v>
          </cell>
          <cell r="AM437">
            <v>0</v>
          </cell>
          <cell r="AN437">
            <v>27</v>
          </cell>
        </row>
        <row r="438">
          <cell r="C438">
            <v>108</v>
          </cell>
          <cell r="D438">
            <v>0</v>
          </cell>
          <cell r="F438">
            <v>0</v>
          </cell>
          <cell r="I438">
            <v>19</v>
          </cell>
          <cell r="AC438">
            <v>0</v>
          </cell>
          <cell r="AD438">
            <v>0</v>
          </cell>
        </row>
        <row r="439">
          <cell r="C439">
            <v>68</v>
          </cell>
          <cell r="D439">
            <v>0</v>
          </cell>
          <cell r="F439">
            <v>0</v>
          </cell>
          <cell r="I439">
            <v>40</v>
          </cell>
          <cell r="AC439">
            <v>0</v>
          </cell>
          <cell r="AD439">
            <v>0</v>
          </cell>
        </row>
        <row r="440">
          <cell r="C440">
            <v>108</v>
          </cell>
          <cell r="D440">
            <v>0</v>
          </cell>
          <cell r="F440">
            <v>25</v>
          </cell>
          <cell r="I440">
            <v>11</v>
          </cell>
          <cell r="AC440">
            <v>2</v>
          </cell>
          <cell r="AD440">
            <v>1</v>
          </cell>
          <cell r="AM440">
            <v>5</v>
          </cell>
          <cell r="AN440">
            <v>1</v>
          </cell>
        </row>
        <row r="441">
          <cell r="C441">
            <v>705</v>
          </cell>
          <cell r="D441">
            <v>6</v>
          </cell>
          <cell r="F441">
            <v>401</v>
          </cell>
          <cell r="I441">
            <v>199</v>
          </cell>
          <cell r="AC441">
            <v>82</v>
          </cell>
          <cell r="AD441">
            <v>9</v>
          </cell>
        </row>
        <row r="442">
          <cell r="C442">
            <v>404</v>
          </cell>
          <cell r="D442">
            <v>2</v>
          </cell>
          <cell r="F442">
            <v>9</v>
          </cell>
          <cell r="I442">
            <v>293</v>
          </cell>
          <cell r="AC442">
            <v>0</v>
          </cell>
          <cell r="AD442">
            <v>0</v>
          </cell>
        </row>
        <row r="443">
          <cell r="C443">
            <v>292</v>
          </cell>
          <cell r="D443">
            <v>4</v>
          </cell>
          <cell r="F443">
            <v>0</v>
          </cell>
          <cell r="I443">
            <v>286</v>
          </cell>
          <cell r="AC443">
            <v>0</v>
          </cell>
          <cell r="AD443">
            <v>0</v>
          </cell>
        </row>
        <row r="444">
          <cell r="C444">
            <v>1414</v>
          </cell>
          <cell r="D444">
            <v>38</v>
          </cell>
          <cell r="F444">
            <v>256</v>
          </cell>
          <cell r="I444">
            <v>996</v>
          </cell>
          <cell r="AC444">
            <v>0</v>
          </cell>
          <cell r="AD444">
            <v>0</v>
          </cell>
        </row>
        <row r="445">
          <cell r="C445">
            <v>516</v>
          </cell>
          <cell r="D445">
            <v>48</v>
          </cell>
          <cell r="F445">
            <v>0</v>
          </cell>
          <cell r="I445">
            <v>450</v>
          </cell>
          <cell r="AC445">
            <v>0</v>
          </cell>
          <cell r="AD445">
            <v>0</v>
          </cell>
        </row>
        <row r="446">
          <cell r="C446">
            <v>248</v>
          </cell>
          <cell r="D446">
            <v>0</v>
          </cell>
          <cell r="F446">
            <v>0</v>
          </cell>
          <cell r="I446">
            <v>96</v>
          </cell>
          <cell r="AC446">
            <v>0</v>
          </cell>
          <cell r="AD446">
            <v>0</v>
          </cell>
        </row>
        <row r="447">
          <cell r="C447">
            <v>296</v>
          </cell>
          <cell r="D447">
            <v>9</v>
          </cell>
          <cell r="F447">
            <v>0</v>
          </cell>
          <cell r="I447">
            <v>281</v>
          </cell>
          <cell r="AC447">
            <v>0</v>
          </cell>
          <cell r="AD447">
            <v>0</v>
          </cell>
        </row>
        <row r="448">
          <cell r="C448">
            <v>516</v>
          </cell>
          <cell r="D448">
            <v>2</v>
          </cell>
          <cell r="F448">
            <v>0</v>
          </cell>
          <cell r="I448">
            <v>490</v>
          </cell>
          <cell r="AC448">
            <v>0</v>
          </cell>
          <cell r="AD448">
            <v>0</v>
          </cell>
        </row>
        <row r="449">
          <cell r="C449">
            <v>529</v>
          </cell>
          <cell r="D449">
            <v>27</v>
          </cell>
          <cell r="F449">
            <v>0</v>
          </cell>
          <cell r="I449">
            <v>476</v>
          </cell>
          <cell r="AC449">
            <v>0</v>
          </cell>
          <cell r="AD449">
            <v>0</v>
          </cell>
        </row>
        <row r="450">
          <cell r="C450">
            <v>476</v>
          </cell>
          <cell r="D450">
            <v>40</v>
          </cell>
          <cell r="F450">
            <v>84</v>
          </cell>
          <cell r="I450">
            <v>266</v>
          </cell>
          <cell r="AC450">
            <v>15</v>
          </cell>
          <cell r="AD450">
            <v>6</v>
          </cell>
          <cell r="AM450">
            <v>84</v>
          </cell>
          <cell r="AN450">
            <v>266</v>
          </cell>
        </row>
        <row r="451">
          <cell r="C451">
            <v>26</v>
          </cell>
          <cell r="D451">
            <v>0</v>
          </cell>
          <cell r="F451">
            <v>0</v>
          </cell>
          <cell r="I451">
            <v>9</v>
          </cell>
          <cell r="AC451">
            <v>0</v>
          </cell>
          <cell r="AD451">
            <v>0</v>
          </cell>
          <cell r="AM451">
            <v>0</v>
          </cell>
        </row>
        <row r="453">
          <cell r="C453">
            <v>534</v>
          </cell>
          <cell r="D453">
            <v>13</v>
          </cell>
          <cell r="F453">
            <v>0</v>
          </cell>
          <cell r="I453">
            <v>468</v>
          </cell>
          <cell r="AC453">
            <v>0</v>
          </cell>
          <cell r="AD453">
            <v>0</v>
          </cell>
        </row>
        <row r="454">
          <cell r="C454">
            <v>676</v>
          </cell>
          <cell r="D454">
            <v>4</v>
          </cell>
          <cell r="F454">
            <v>325</v>
          </cell>
          <cell r="I454">
            <v>196</v>
          </cell>
          <cell r="AC454">
            <v>7</v>
          </cell>
          <cell r="AD454">
            <v>0</v>
          </cell>
        </row>
        <row r="455">
          <cell r="C455">
            <v>280</v>
          </cell>
          <cell r="D455">
            <v>0</v>
          </cell>
          <cell r="F455">
            <v>0</v>
          </cell>
          <cell r="I455">
            <v>271</v>
          </cell>
          <cell r="AC455">
            <v>0</v>
          </cell>
          <cell r="AD455">
            <v>0</v>
          </cell>
        </row>
        <row r="456">
          <cell r="C456">
            <v>224</v>
          </cell>
          <cell r="D456">
            <v>2</v>
          </cell>
          <cell r="F456">
            <v>0</v>
          </cell>
          <cell r="I456">
            <v>216</v>
          </cell>
          <cell r="AC456">
            <v>0</v>
          </cell>
          <cell r="AD456">
            <v>0</v>
          </cell>
        </row>
        <row r="457">
          <cell r="C457">
            <v>192</v>
          </cell>
          <cell r="D457">
            <v>0</v>
          </cell>
          <cell r="F457">
            <v>0</v>
          </cell>
          <cell r="I457">
            <v>191</v>
          </cell>
          <cell r="AC457">
            <v>0</v>
          </cell>
          <cell r="AD457">
            <v>0</v>
          </cell>
        </row>
        <row r="458">
          <cell r="C458">
            <v>528</v>
          </cell>
          <cell r="D458">
            <v>14</v>
          </cell>
          <cell r="F458">
            <v>72</v>
          </cell>
          <cell r="I458">
            <v>394</v>
          </cell>
          <cell r="AC458">
            <v>72</v>
          </cell>
          <cell r="AD458">
            <v>179</v>
          </cell>
        </row>
        <row r="459">
          <cell r="C459">
            <v>246</v>
          </cell>
          <cell r="D459">
            <v>0</v>
          </cell>
          <cell r="F459">
            <v>206</v>
          </cell>
          <cell r="I459">
            <v>24</v>
          </cell>
          <cell r="AC459">
            <v>0</v>
          </cell>
          <cell r="AD459">
            <v>0</v>
          </cell>
        </row>
        <row r="460">
          <cell r="C460">
            <v>56</v>
          </cell>
          <cell r="D460">
            <v>0</v>
          </cell>
          <cell r="F460">
            <v>0</v>
          </cell>
          <cell r="I460">
            <v>46</v>
          </cell>
          <cell r="AC460">
            <v>0</v>
          </cell>
          <cell r="AD460">
            <v>0</v>
          </cell>
        </row>
        <row r="461">
          <cell r="C461">
            <v>420</v>
          </cell>
          <cell r="D461">
            <v>2</v>
          </cell>
          <cell r="F461">
            <v>3</v>
          </cell>
          <cell r="I461">
            <v>377</v>
          </cell>
          <cell r="AC461">
            <v>0</v>
          </cell>
          <cell r="AD461">
            <v>0</v>
          </cell>
        </row>
        <row r="462">
          <cell r="C462">
            <v>831</v>
          </cell>
          <cell r="D462">
            <v>254</v>
          </cell>
          <cell r="F462">
            <v>0</v>
          </cell>
          <cell r="I462">
            <v>550</v>
          </cell>
          <cell r="AC462">
            <v>0</v>
          </cell>
          <cell r="AD462">
            <v>0</v>
          </cell>
        </row>
        <row r="463">
          <cell r="C463">
            <v>486</v>
          </cell>
          <cell r="D463">
            <v>6</v>
          </cell>
          <cell r="F463">
            <v>14</v>
          </cell>
          <cell r="I463">
            <v>348</v>
          </cell>
          <cell r="AC463">
            <v>2</v>
          </cell>
          <cell r="AD463">
            <v>1</v>
          </cell>
        </row>
        <row r="464">
          <cell r="C464">
            <v>50</v>
          </cell>
          <cell r="D464">
            <v>0</v>
          </cell>
          <cell r="F464">
            <v>0</v>
          </cell>
          <cell r="I464">
            <v>24</v>
          </cell>
          <cell r="AC464">
            <v>0</v>
          </cell>
          <cell r="AD464">
            <v>0</v>
          </cell>
        </row>
        <row r="465">
          <cell r="C465">
            <v>546</v>
          </cell>
          <cell r="D465">
            <v>0</v>
          </cell>
          <cell r="F465">
            <v>0</v>
          </cell>
          <cell r="I465">
            <v>522</v>
          </cell>
          <cell r="AC465">
            <v>0</v>
          </cell>
          <cell r="AD465">
            <v>0</v>
          </cell>
        </row>
        <row r="466">
          <cell r="C466">
            <v>152</v>
          </cell>
          <cell r="D466">
            <v>0</v>
          </cell>
          <cell r="F466">
            <v>0</v>
          </cell>
          <cell r="I466">
            <v>126</v>
          </cell>
          <cell r="AC466">
            <v>0</v>
          </cell>
          <cell r="AD466">
            <v>0</v>
          </cell>
        </row>
        <row r="467">
          <cell r="C467">
            <v>908</v>
          </cell>
          <cell r="D467">
            <v>82</v>
          </cell>
          <cell r="F467">
            <v>225</v>
          </cell>
          <cell r="I467">
            <v>530</v>
          </cell>
          <cell r="AC467">
            <v>14</v>
          </cell>
          <cell r="AD467">
            <v>3</v>
          </cell>
        </row>
        <row r="468">
          <cell r="C468">
            <v>75</v>
          </cell>
          <cell r="D468">
            <v>0</v>
          </cell>
          <cell r="F468">
            <v>0</v>
          </cell>
          <cell r="I468">
            <v>44</v>
          </cell>
          <cell r="AC468">
            <v>0</v>
          </cell>
          <cell r="AD468">
            <v>0</v>
          </cell>
        </row>
        <row r="469">
          <cell r="C469">
            <v>0</v>
          </cell>
          <cell r="D469">
            <v>0</v>
          </cell>
          <cell r="F469">
            <v>0</v>
          </cell>
          <cell r="I469">
            <v>0</v>
          </cell>
          <cell r="AC469">
            <v>0</v>
          </cell>
          <cell r="AD469">
            <v>0</v>
          </cell>
        </row>
        <row r="470">
          <cell r="C470">
            <v>400</v>
          </cell>
          <cell r="D470">
            <v>50</v>
          </cell>
          <cell r="F470">
            <v>0</v>
          </cell>
          <cell r="I470">
            <v>328</v>
          </cell>
          <cell r="AC470">
            <v>0</v>
          </cell>
          <cell r="AD470">
            <v>0</v>
          </cell>
        </row>
        <row r="471">
          <cell r="C471">
            <v>384</v>
          </cell>
          <cell r="D471">
            <v>48</v>
          </cell>
          <cell r="F471">
            <v>219</v>
          </cell>
          <cell r="I471">
            <v>86</v>
          </cell>
          <cell r="AC471">
            <v>0</v>
          </cell>
          <cell r="AD471">
            <v>0</v>
          </cell>
        </row>
        <row r="472">
          <cell r="C472">
            <v>24</v>
          </cell>
          <cell r="D472">
            <v>0</v>
          </cell>
          <cell r="F472">
            <v>0</v>
          </cell>
          <cell r="I472">
            <v>19</v>
          </cell>
          <cell r="AC472">
            <v>0</v>
          </cell>
          <cell r="AD472">
            <v>0</v>
          </cell>
        </row>
        <row r="1600">
          <cell r="C1600">
            <v>500</v>
          </cell>
          <cell r="D1600">
            <v>0</v>
          </cell>
          <cell r="F1600">
            <v>0</v>
          </cell>
          <cell r="I1600">
            <v>442</v>
          </cell>
          <cell r="AC1600">
            <v>0</v>
          </cell>
          <cell r="AD1600">
            <v>0</v>
          </cell>
        </row>
        <row r="1601">
          <cell r="C1601">
            <v>450</v>
          </cell>
          <cell r="D1601">
            <v>0</v>
          </cell>
          <cell r="F1601">
            <v>0</v>
          </cell>
          <cell r="I1601">
            <v>437</v>
          </cell>
          <cell r="AC1601">
            <v>0</v>
          </cell>
          <cell r="AD1601">
            <v>0</v>
          </cell>
        </row>
        <row r="1602">
          <cell r="C1602">
            <v>36</v>
          </cell>
          <cell r="D1602">
            <v>0</v>
          </cell>
          <cell r="F1602">
            <v>0</v>
          </cell>
          <cell r="I1602">
            <v>34</v>
          </cell>
          <cell r="AC1602">
            <v>0</v>
          </cell>
          <cell r="AD1602">
            <v>0</v>
          </cell>
        </row>
        <row r="1603">
          <cell r="C1603">
            <v>40</v>
          </cell>
          <cell r="D1603">
            <v>0</v>
          </cell>
          <cell r="F1603">
            <v>0</v>
          </cell>
          <cell r="I1603">
            <v>27</v>
          </cell>
          <cell r="AC1603">
            <v>0</v>
          </cell>
          <cell r="AD1603">
            <v>0</v>
          </cell>
          <cell r="AM1603">
            <v>0</v>
          </cell>
          <cell r="AN1603">
            <v>27</v>
          </cell>
        </row>
        <row r="1604">
          <cell r="C1604">
            <v>108</v>
          </cell>
          <cell r="D1604">
            <v>0</v>
          </cell>
          <cell r="F1604">
            <v>0</v>
          </cell>
          <cell r="I1604">
            <v>37</v>
          </cell>
          <cell r="AC1604">
            <v>0</v>
          </cell>
          <cell r="AD1604">
            <v>18</v>
          </cell>
        </row>
        <row r="1605">
          <cell r="C1605">
            <v>68</v>
          </cell>
          <cell r="D1605">
            <v>0</v>
          </cell>
          <cell r="F1605">
            <v>0</v>
          </cell>
          <cell r="I1605">
            <v>36</v>
          </cell>
          <cell r="AC1605">
            <v>0</v>
          </cell>
          <cell r="AD1605">
            <v>0</v>
          </cell>
        </row>
        <row r="1606">
          <cell r="C1606">
            <v>108</v>
          </cell>
          <cell r="D1606">
            <v>0</v>
          </cell>
          <cell r="F1606">
            <v>37</v>
          </cell>
          <cell r="I1606">
            <v>16</v>
          </cell>
          <cell r="AC1606">
            <v>1</v>
          </cell>
          <cell r="AD1606">
            <v>1</v>
          </cell>
          <cell r="AM1606">
            <v>8</v>
          </cell>
        </row>
        <row r="1607">
          <cell r="C1607">
            <v>705</v>
          </cell>
          <cell r="D1607">
            <v>4</v>
          </cell>
          <cell r="F1607">
            <v>432</v>
          </cell>
          <cell r="I1607">
            <v>231</v>
          </cell>
          <cell r="AC1607">
            <v>76</v>
          </cell>
          <cell r="AD1607">
            <v>7</v>
          </cell>
        </row>
        <row r="1608">
          <cell r="C1608">
            <v>404</v>
          </cell>
          <cell r="D1608">
            <v>2</v>
          </cell>
          <cell r="F1608">
            <v>10</v>
          </cell>
          <cell r="I1608">
            <v>297</v>
          </cell>
          <cell r="AC1608">
            <v>0</v>
          </cell>
          <cell r="AD1608">
            <v>0</v>
          </cell>
        </row>
        <row r="1609">
          <cell r="C1609">
            <v>292</v>
          </cell>
          <cell r="D1609">
            <v>4</v>
          </cell>
          <cell r="F1609">
            <v>0</v>
          </cell>
          <cell r="I1609">
            <v>287</v>
          </cell>
          <cell r="AC1609">
            <v>0</v>
          </cell>
          <cell r="AD1609">
            <v>0</v>
          </cell>
        </row>
        <row r="1610">
          <cell r="C1610">
            <v>1414</v>
          </cell>
          <cell r="D1610">
            <v>38</v>
          </cell>
          <cell r="F1610">
            <v>275</v>
          </cell>
          <cell r="I1610">
            <v>1006</v>
          </cell>
          <cell r="AC1610">
            <v>0</v>
          </cell>
          <cell r="AD1610">
            <v>0</v>
          </cell>
        </row>
        <row r="1611">
          <cell r="C1611">
            <v>516</v>
          </cell>
          <cell r="D1611">
            <v>47</v>
          </cell>
          <cell r="F1611">
            <v>0</v>
          </cell>
          <cell r="I1611">
            <v>454</v>
          </cell>
          <cell r="AC1611">
            <v>0</v>
          </cell>
          <cell r="AD1611">
            <v>0</v>
          </cell>
        </row>
        <row r="1612">
          <cell r="C1612">
            <v>248</v>
          </cell>
          <cell r="D1612">
            <v>0</v>
          </cell>
          <cell r="F1612">
            <v>0</v>
          </cell>
          <cell r="I1612">
            <v>84</v>
          </cell>
          <cell r="AC1612">
            <v>0</v>
          </cell>
          <cell r="AD1612">
            <v>0</v>
          </cell>
        </row>
        <row r="1613">
          <cell r="C1613">
            <v>296</v>
          </cell>
          <cell r="D1613">
            <v>9</v>
          </cell>
          <cell r="F1613">
            <v>0</v>
          </cell>
          <cell r="I1613">
            <v>284</v>
          </cell>
          <cell r="AC1613">
            <v>0</v>
          </cell>
          <cell r="AD1613">
            <v>0</v>
          </cell>
        </row>
        <row r="1614">
          <cell r="C1614">
            <v>516</v>
          </cell>
          <cell r="D1614">
            <v>3</v>
          </cell>
          <cell r="F1614">
            <v>2</v>
          </cell>
          <cell r="I1614">
            <v>491</v>
          </cell>
          <cell r="AC1614">
            <v>0</v>
          </cell>
          <cell r="AD1614">
            <v>0</v>
          </cell>
        </row>
        <row r="1615">
          <cell r="C1615">
            <v>529</v>
          </cell>
          <cell r="D1615">
            <v>27</v>
          </cell>
          <cell r="F1615">
            <v>0</v>
          </cell>
          <cell r="I1615">
            <v>480</v>
          </cell>
          <cell r="AC1615">
            <v>0</v>
          </cell>
          <cell r="AD1615">
            <v>0</v>
          </cell>
        </row>
        <row r="1616">
          <cell r="C1616">
            <v>476</v>
          </cell>
          <cell r="D1616">
            <v>46</v>
          </cell>
          <cell r="F1616">
            <v>87</v>
          </cell>
          <cell r="I1616">
            <v>273</v>
          </cell>
          <cell r="AC1616">
            <v>5</v>
          </cell>
          <cell r="AD1616">
            <v>6</v>
          </cell>
          <cell r="AM1616">
            <v>87</v>
          </cell>
          <cell r="AN1616">
            <v>273</v>
          </cell>
        </row>
        <row r="1617">
          <cell r="C1617">
            <v>26</v>
          </cell>
          <cell r="D1617">
            <v>0</v>
          </cell>
          <cell r="F1617">
            <v>0</v>
          </cell>
          <cell r="I1617">
            <v>9</v>
          </cell>
          <cell r="AC1617">
            <v>0</v>
          </cell>
          <cell r="AD1617">
            <v>0</v>
          </cell>
          <cell r="AM1617">
            <v>0</v>
          </cell>
        </row>
        <row r="1619">
          <cell r="C1619">
            <v>534</v>
          </cell>
          <cell r="D1619">
            <v>14</v>
          </cell>
          <cell r="F1619">
            <v>0</v>
          </cell>
          <cell r="I1619">
            <v>460</v>
          </cell>
          <cell r="AC1619">
            <v>0</v>
          </cell>
          <cell r="AD1619">
            <v>0</v>
          </cell>
        </row>
        <row r="1620">
          <cell r="C1620">
            <v>676</v>
          </cell>
          <cell r="D1620">
            <v>4</v>
          </cell>
          <cell r="F1620">
            <v>381</v>
          </cell>
          <cell r="I1620">
            <v>228</v>
          </cell>
          <cell r="AC1620">
            <v>19</v>
          </cell>
          <cell r="AD1620">
            <v>1</v>
          </cell>
        </row>
        <row r="1621">
          <cell r="C1621">
            <v>280</v>
          </cell>
          <cell r="D1621">
            <v>0</v>
          </cell>
          <cell r="F1621">
            <v>0</v>
          </cell>
          <cell r="I1621">
            <v>268</v>
          </cell>
          <cell r="AC1621">
            <v>0</v>
          </cell>
          <cell r="AD1621">
            <v>0</v>
          </cell>
        </row>
        <row r="1622">
          <cell r="C1622">
            <v>224</v>
          </cell>
          <cell r="D1622">
            <v>2</v>
          </cell>
          <cell r="F1622">
            <v>0</v>
          </cell>
          <cell r="I1622">
            <v>189</v>
          </cell>
          <cell r="AC1622">
            <v>0</v>
          </cell>
          <cell r="AD1622">
            <v>0</v>
          </cell>
        </row>
        <row r="1623">
          <cell r="C1623">
            <v>192</v>
          </cell>
          <cell r="D1623">
            <v>0</v>
          </cell>
          <cell r="F1623">
            <v>0</v>
          </cell>
          <cell r="I1623">
            <v>186</v>
          </cell>
          <cell r="AC1623">
            <v>0</v>
          </cell>
          <cell r="AD1623">
            <v>0</v>
          </cell>
        </row>
        <row r="1624">
          <cell r="C1624">
            <v>528</v>
          </cell>
          <cell r="D1624">
            <v>14</v>
          </cell>
          <cell r="F1624">
            <v>86</v>
          </cell>
          <cell r="I1624">
            <v>390</v>
          </cell>
          <cell r="AC1624">
            <v>86</v>
          </cell>
          <cell r="AD1624">
            <v>174</v>
          </cell>
        </row>
        <row r="1625">
          <cell r="C1625">
            <v>246</v>
          </cell>
          <cell r="D1625">
            <v>0</v>
          </cell>
          <cell r="F1625">
            <v>201</v>
          </cell>
          <cell r="I1625">
            <v>32</v>
          </cell>
          <cell r="AC1625">
            <v>0</v>
          </cell>
          <cell r="AD1625">
            <v>0</v>
          </cell>
        </row>
        <row r="1626">
          <cell r="C1626">
            <v>56</v>
          </cell>
          <cell r="D1626">
            <v>0</v>
          </cell>
          <cell r="F1626">
            <v>0</v>
          </cell>
          <cell r="I1626">
            <v>30</v>
          </cell>
          <cell r="AC1626">
            <v>0</v>
          </cell>
          <cell r="AD1626">
            <v>0</v>
          </cell>
        </row>
        <row r="1627">
          <cell r="C1627">
            <v>420</v>
          </cell>
          <cell r="D1627">
            <v>2</v>
          </cell>
          <cell r="F1627">
            <v>1</v>
          </cell>
          <cell r="I1627">
            <v>375</v>
          </cell>
          <cell r="AC1627">
            <v>0</v>
          </cell>
          <cell r="AD1627">
            <v>0</v>
          </cell>
        </row>
        <row r="1628">
          <cell r="C1628">
            <v>831</v>
          </cell>
          <cell r="D1628">
            <v>254</v>
          </cell>
          <cell r="F1628">
            <v>0</v>
          </cell>
          <cell r="I1628">
            <v>542</v>
          </cell>
          <cell r="AC1628">
            <v>0</v>
          </cell>
          <cell r="AD1628">
            <v>0</v>
          </cell>
        </row>
        <row r="1629">
          <cell r="C1629">
            <v>486</v>
          </cell>
          <cell r="D1629">
            <v>6</v>
          </cell>
          <cell r="F1629">
            <v>15</v>
          </cell>
          <cell r="I1629">
            <v>352</v>
          </cell>
          <cell r="AC1629">
            <v>3</v>
          </cell>
          <cell r="AD1629">
            <v>2</v>
          </cell>
        </row>
        <row r="1630">
          <cell r="C1630">
            <v>50</v>
          </cell>
          <cell r="D1630">
            <v>0</v>
          </cell>
          <cell r="F1630">
            <v>0</v>
          </cell>
          <cell r="I1630">
            <v>24</v>
          </cell>
          <cell r="AC1630">
            <v>0</v>
          </cell>
          <cell r="AD1630">
            <v>0</v>
          </cell>
        </row>
        <row r="1631">
          <cell r="C1631">
            <v>546</v>
          </cell>
          <cell r="D1631">
            <v>0</v>
          </cell>
          <cell r="F1631">
            <v>0</v>
          </cell>
          <cell r="I1631">
            <v>523</v>
          </cell>
          <cell r="AC1631">
            <v>0</v>
          </cell>
          <cell r="AD1631">
            <v>0</v>
          </cell>
        </row>
        <row r="1632">
          <cell r="C1632">
            <v>152</v>
          </cell>
          <cell r="D1632">
            <v>0</v>
          </cell>
          <cell r="F1632">
            <v>0</v>
          </cell>
          <cell r="I1632">
            <v>109</v>
          </cell>
          <cell r="AC1632">
            <v>0</v>
          </cell>
          <cell r="AD1632">
            <v>0</v>
          </cell>
        </row>
        <row r="1633">
          <cell r="C1633">
            <v>908</v>
          </cell>
          <cell r="D1633">
            <v>76</v>
          </cell>
          <cell r="F1633">
            <v>185</v>
          </cell>
          <cell r="I1633">
            <v>582</v>
          </cell>
          <cell r="AC1633">
            <v>16</v>
          </cell>
          <cell r="AD1633">
            <v>3</v>
          </cell>
        </row>
        <row r="1634">
          <cell r="C1634">
            <v>75</v>
          </cell>
          <cell r="D1634">
            <v>0</v>
          </cell>
          <cell r="F1634">
            <v>0</v>
          </cell>
          <cell r="I1634">
            <v>48</v>
          </cell>
          <cell r="AC1634">
            <v>0</v>
          </cell>
          <cell r="AD1634">
            <v>0</v>
          </cell>
        </row>
        <row r="1635">
          <cell r="C1635">
            <v>0</v>
          </cell>
          <cell r="D1635">
            <v>0</v>
          </cell>
          <cell r="F1635">
            <v>0</v>
          </cell>
          <cell r="I1635">
            <v>0</v>
          </cell>
          <cell r="AC1635">
            <v>0</v>
          </cell>
          <cell r="AD1635">
            <v>0</v>
          </cell>
        </row>
        <row r="1636">
          <cell r="C1636">
            <v>400</v>
          </cell>
          <cell r="D1636">
            <v>50</v>
          </cell>
          <cell r="F1636">
            <v>0</v>
          </cell>
          <cell r="I1636">
            <v>311</v>
          </cell>
          <cell r="AC1636">
            <v>0</v>
          </cell>
          <cell r="AD1636">
            <v>0</v>
          </cell>
        </row>
        <row r="1637">
          <cell r="C1637">
            <v>384</v>
          </cell>
          <cell r="D1637">
            <v>48</v>
          </cell>
          <cell r="F1637">
            <v>204</v>
          </cell>
          <cell r="I1637">
            <v>107</v>
          </cell>
          <cell r="AC1637">
            <v>0</v>
          </cell>
          <cell r="AD1637">
            <v>0</v>
          </cell>
        </row>
        <row r="1638">
          <cell r="C1638">
            <v>24</v>
          </cell>
          <cell r="D1638">
            <v>0</v>
          </cell>
          <cell r="F1638">
            <v>0</v>
          </cell>
          <cell r="I1638">
            <v>23</v>
          </cell>
          <cell r="AC1638">
            <v>0</v>
          </cell>
          <cell r="AD1638">
            <v>0</v>
          </cell>
        </row>
      </sheetData>
      <sheetData sheetId="1">
        <row r="10">
          <cell r="F10">
            <v>0</v>
          </cell>
          <cell r="I10">
            <v>6834</v>
          </cell>
          <cell r="J10">
            <v>6834</v>
          </cell>
          <cell r="L10">
            <v>0</v>
          </cell>
          <cell r="M10">
            <v>0</v>
          </cell>
          <cell r="O10">
            <v>0</v>
          </cell>
          <cell r="P10">
            <v>0</v>
          </cell>
          <cell r="S10">
            <v>0</v>
          </cell>
          <cell r="T10">
            <v>0</v>
          </cell>
          <cell r="AC10">
            <v>0</v>
          </cell>
          <cell r="AD10">
            <v>0</v>
          </cell>
        </row>
        <row r="11">
          <cell r="F11">
            <v>0</v>
          </cell>
          <cell r="I11">
            <v>6550</v>
          </cell>
          <cell r="J11">
            <v>1741</v>
          </cell>
          <cell r="L11">
            <v>4772</v>
          </cell>
          <cell r="M11">
            <v>0</v>
          </cell>
          <cell r="O11">
            <v>0</v>
          </cell>
          <cell r="P11">
            <v>0</v>
          </cell>
          <cell r="S11">
            <v>0</v>
          </cell>
          <cell r="T11">
            <v>37</v>
          </cell>
          <cell r="AC11">
            <v>0</v>
          </cell>
          <cell r="AD11">
            <v>0</v>
          </cell>
        </row>
        <row r="12">
          <cell r="F12">
            <v>0</v>
          </cell>
          <cell r="I12">
            <v>487</v>
          </cell>
          <cell r="J12">
            <v>0</v>
          </cell>
          <cell r="L12">
            <v>0</v>
          </cell>
          <cell r="M12">
            <v>0</v>
          </cell>
          <cell r="O12">
            <v>0</v>
          </cell>
          <cell r="P12">
            <v>0</v>
          </cell>
          <cell r="S12">
            <v>0</v>
          </cell>
          <cell r="T12">
            <v>487</v>
          </cell>
          <cell r="AC12">
            <v>0</v>
          </cell>
          <cell r="AD12">
            <v>0</v>
          </cell>
        </row>
        <row r="13">
          <cell r="F13">
            <v>0</v>
          </cell>
          <cell r="I13">
            <v>405</v>
          </cell>
          <cell r="J13">
            <v>405</v>
          </cell>
          <cell r="L13">
            <v>0</v>
          </cell>
          <cell r="M13">
            <v>0</v>
          </cell>
          <cell r="O13">
            <v>0</v>
          </cell>
          <cell r="P13">
            <v>0</v>
          </cell>
          <cell r="S13">
            <v>0</v>
          </cell>
          <cell r="T13">
            <v>0</v>
          </cell>
          <cell r="AC13">
            <v>0</v>
          </cell>
          <cell r="AD13">
            <v>0</v>
          </cell>
          <cell r="AM13">
            <v>0</v>
          </cell>
          <cell r="AN13">
            <v>405</v>
          </cell>
        </row>
        <row r="14">
          <cell r="F14">
            <v>0</v>
          </cell>
          <cell r="I14">
            <v>536</v>
          </cell>
          <cell r="J14">
            <v>365</v>
          </cell>
          <cell r="L14">
            <v>171</v>
          </cell>
          <cell r="M14">
            <v>0</v>
          </cell>
          <cell r="O14">
            <v>0</v>
          </cell>
          <cell r="P14">
            <v>0</v>
          </cell>
          <cell r="S14">
            <v>0</v>
          </cell>
          <cell r="T14">
            <v>0</v>
          </cell>
          <cell r="AC14">
            <v>0</v>
          </cell>
          <cell r="AD14">
            <v>233</v>
          </cell>
        </row>
        <row r="15">
          <cell r="F15">
            <v>0</v>
          </cell>
          <cell r="I15">
            <v>569</v>
          </cell>
          <cell r="J15">
            <v>569</v>
          </cell>
          <cell r="L15">
            <v>0</v>
          </cell>
          <cell r="M15">
            <v>0</v>
          </cell>
          <cell r="O15">
            <v>0</v>
          </cell>
          <cell r="P15">
            <v>0</v>
          </cell>
          <cell r="S15">
            <v>0</v>
          </cell>
          <cell r="T15">
            <v>0</v>
          </cell>
          <cell r="AC15">
            <v>0</v>
          </cell>
          <cell r="AD15">
            <v>0</v>
          </cell>
        </row>
        <row r="16">
          <cell r="F16">
            <v>443</v>
          </cell>
          <cell r="I16">
            <v>194</v>
          </cell>
          <cell r="J16">
            <v>46</v>
          </cell>
          <cell r="L16">
            <v>41</v>
          </cell>
          <cell r="M16">
            <v>59</v>
          </cell>
          <cell r="O16">
            <v>0</v>
          </cell>
          <cell r="P16">
            <v>0</v>
          </cell>
          <cell r="S16">
            <v>46</v>
          </cell>
          <cell r="T16">
            <v>2</v>
          </cell>
          <cell r="AC16">
            <v>17</v>
          </cell>
          <cell r="AD16">
            <v>5</v>
          </cell>
          <cell r="AM16">
            <v>82</v>
          </cell>
          <cell r="AN16">
            <v>16</v>
          </cell>
        </row>
        <row r="17">
          <cell r="F17">
            <v>6253</v>
          </cell>
          <cell r="I17">
            <v>3154</v>
          </cell>
          <cell r="J17">
            <v>693</v>
          </cell>
          <cell r="L17">
            <v>522</v>
          </cell>
          <cell r="M17">
            <v>264</v>
          </cell>
          <cell r="O17">
            <v>0</v>
          </cell>
          <cell r="P17">
            <v>523</v>
          </cell>
          <cell r="S17">
            <v>558</v>
          </cell>
          <cell r="T17">
            <v>594</v>
          </cell>
          <cell r="AC17">
            <v>1078</v>
          </cell>
          <cell r="AD17">
            <v>108</v>
          </cell>
        </row>
        <row r="18">
          <cell r="F18">
            <v>134</v>
          </cell>
          <cell r="I18">
            <v>4457</v>
          </cell>
          <cell r="J18">
            <v>3077</v>
          </cell>
          <cell r="L18">
            <v>1245</v>
          </cell>
          <cell r="M18">
            <v>120</v>
          </cell>
          <cell r="O18">
            <v>0</v>
          </cell>
          <cell r="P18">
            <v>0</v>
          </cell>
          <cell r="S18">
            <v>15</v>
          </cell>
          <cell r="T18">
            <v>0</v>
          </cell>
          <cell r="AC18">
            <v>0</v>
          </cell>
          <cell r="AD18">
            <v>0</v>
          </cell>
        </row>
        <row r="19">
          <cell r="F19">
            <v>0</v>
          </cell>
          <cell r="I19">
            <v>4284</v>
          </cell>
          <cell r="J19">
            <v>0</v>
          </cell>
          <cell r="L19">
            <v>24</v>
          </cell>
          <cell r="M19">
            <v>3975</v>
          </cell>
          <cell r="O19">
            <v>0</v>
          </cell>
          <cell r="P19">
            <v>0</v>
          </cell>
          <cell r="S19">
            <v>0</v>
          </cell>
          <cell r="T19">
            <v>285</v>
          </cell>
          <cell r="AC19">
            <v>0</v>
          </cell>
          <cell r="AD19">
            <v>0</v>
          </cell>
        </row>
        <row r="20">
          <cell r="F20">
            <v>4068</v>
          </cell>
          <cell r="I20">
            <v>14994</v>
          </cell>
          <cell r="J20">
            <v>6125</v>
          </cell>
          <cell r="L20">
            <v>7612</v>
          </cell>
          <cell r="M20">
            <v>45</v>
          </cell>
          <cell r="O20">
            <v>0</v>
          </cell>
          <cell r="P20">
            <v>0</v>
          </cell>
          <cell r="S20">
            <v>337</v>
          </cell>
          <cell r="T20">
            <v>875</v>
          </cell>
          <cell r="AC20">
            <v>0</v>
          </cell>
          <cell r="AD20">
            <v>0</v>
          </cell>
        </row>
        <row r="21">
          <cell r="F21">
            <v>0</v>
          </cell>
          <cell r="I21">
            <v>6762</v>
          </cell>
          <cell r="J21">
            <v>3431</v>
          </cell>
          <cell r="L21">
            <v>2855</v>
          </cell>
          <cell r="M21">
            <v>476</v>
          </cell>
          <cell r="O21">
            <v>0</v>
          </cell>
          <cell r="P21">
            <v>0</v>
          </cell>
          <cell r="S21">
            <v>0</v>
          </cell>
          <cell r="T21">
            <v>0</v>
          </cell>
          <cell r="AC21">
            <v>0</v>
          </cell>
          <cell r="AD21">
            <v>0</v>
          </cell>
        </row>
        <row r="22">
          <cell r="F22">
            <v>0</v>
          </cell>
          <cell r="I22">
            <v>1353</v>
          </cell>
          <cell r="J22">
            <v>1353</v>
          </cell>
          <cell r="L22">
            <v>0</v>
          </cell>
          <cell r="M22">
            <v>0</v>
          </cell>
          <cell r="O22">
            <v>0</v>
          </cell>
          <cell r="P22">
            <v>0</v>
          </cell>
          <cell r="S22">
            <v>0</v>
          </cell>
          <cell r="T22">
            <v>0</v>
          </cell>
          <cell r="AC22">
            <v>0</v>
          </cell>
          <cell r="AD22">
            <v>0</v>
          </cell>
        </row>
        <row r="23">
          <cell r="F23">
            <v>0</v>
          </cell>
          <cell r="I23">
            <v>4239</v>
          </cell>
          <cell r="J23">
            <v>0</v>
          </cell>
          <cell r="L23">
            <v>21</v>
          </cell>
          <cell r="M23">
            <v>4218</v>
          </cell>
          <cell r="O23">
            <v>0</v>
          </cell>
          <cell r="P23">
            <v>0</v>
          </cell>
          <cell r="S23">
            <v>0</v>
          </cell>
          <cell r="T23">
            <v>0</v>
          </cell>
          <cell r="AC23">
            <v>0</v>
          </cell>
          <cell r="AD23">
            <v>0</v>
          </cell>
        </row>
        <row r="24">
          <cell r="F24">
            <v>18</v>
          </cell>
          <cell r="I24">
            <v>7345</v>
          </cell>
          <cell r="J24">
            <v>3575</v>
          </cell>
          <cell r="L24">
            <v>3712</v>
          </cell>
          <cell r="M24">
            <v>58</v>
          </cell>
          <cell r="O24">
            <v>0</v>
          </cell>
          <cell r="P24">
            <v>0</v>
          </cell>
          <cell r="S24">
            <v>0</v>
          </cell>
          <cell r="T24">
            <v>0</v>
          </cell>
          <cell r="AC24">
            <v>0</v>
          </cell>
          <cell r="AD24">
            <v>0</v>
          </cell>
        </row>
        <row r="25">
          <cell r="F25">
            <v>0</v>
          </cell>
          <cell r="I25">
            <v>7154</v>
          </cell>
          <cell r="J25">
            <v>57</v>
          </cell>
          <cell r="L25">
            <v>209</v>
          </cell>
          <cell r="M25">
            <v>6888</v>
          </cell>
          <cell r="O25">
            <v>0</v>
          </cell>
          <cell r="P25">
            <v>0</v>
          </cell>
          <cell r="S25">
            <v>0</v>
          </cell>
          <cell r="T25">
            <v>0</v>
          </cell>
          <cell r="AC25">
            <v>0</v>
          </cell>
          <cell r="AD25">
            <v>0</v>
          </cell>
        </row>
        <row r="26">
          <cell r="F26">
            <v>1238</v>
          </cell>
          <cell r="I26">
            <v>4055</v>
          </cell>
          <cell r="J26">
            <v>1497</v>
          </cell>
          <cell r="L26">
            <v>1308</v>
          </cell>
          <cell r="M26">
            <v>1024</v>
          </cell>
          <cell r="O26">
            <v>0</v>
          </cell>
          <cell r="P26">
            <v>14</v>
          </cell>
          <cell r="S26">
            <v>181</v>
          </cell>
          <cell r="T26">
            <v>31</v>
          </cell>
          <cell r="AC26">
            <v>171</v>
          </cell>
          <cell r="AD26">
            <v>105</v>
          </cell>
          <cell r="AM26">
            <v>1238</v>
          </cell>
          <cell r="AN26">
            <v>4055</v>
          </cell>
        </row>
        <row r="27">
          <cell r="F27">
            <v>0</v>
          </cell>
          <cell r="I27">
            <v>135</v>
          </cell>
          <cell r="J27">
            <v>135</v>
          </cell>
          <cell r="L27">
            <v>0</v>
          </cell>
          <cell r="M27">
            <v>0</v>
          </cell>
          <cell r="O27">
            <v>0</v>
          </cell>
          <cell r="P27">
            <v>0</v>
          </cell>
          <cell r="S27">
            <v>0</v>
          </cell>
          <cell r="T27">
            <v>0</v>
          </cell>
          <cell r="AC27">
            <v>0</v>
          </cell>
          <cell r="AD27">
            <v>0</v>
          </cell>
        </row>
        <row r="29">
          <cell r="F29">
            <v>0</v>
          </cell>
          <cell r="I29">
            <v>6942</v>
          </cell>
          <cell r="J29">
            <v>994</v>
          </cell>
          <cell r="L29">
            <v>5858</v>
          </cell>
          <cell r="M29">
            <v>90</v>
          </cell>
          <cell r="O29">
            <v>0</v>
          </cell>
          <cell r="P29">
            <v>0</v>
          </cell>
          <cell r="S29">
            <v>0</v>
          </cell>
          <cell r="T29">
            <v>0</v>
          </cell>
          <cell r="AC29">
            <v>0</v>
          </cell>
          <cell r="AD29">
            <v>18</v>
          </cell>
        </row>
        <row r="30">
          <cell r="F30">
            <v>5513</v>
          </cell>
          <cell r="I30">
            <v>3073</v>
          </cell>
          <cell r="J30">
            <v>480</v>
          </cell>
          <cell r="L30">
            <v>442</v>
          </cell>
          <cell r="M30">
            <v>768</v>
          </cell>
          <cell r="O30">
            <v>0</v>
          </cell>
          <cell r="P30">
            <v>345</v>
          </cell>
          <cell r="S30">
            <v>618</v>
          </cell>
          <cell r="T30">
            <v>420</v>
          </cell>
          <cell r="AC30">
            <v>155</v>
          </cell>
          <cell r="AD30">
            <v>1</v>
          </cell>
        </row>
        <row r="31">
          <cell r="F31">
            <v>0</v>
          </cell>
          <cell r="I31">
            <v>4066</v>
          </cell>
          <cell r="J31">
            <v>2714</v>
          </cell>
          <cell r="L31">
            <v>1352</v>
          </cell>
          <cell r="M31">
            <v>0</v>
          </cell>
          <cell r="O31">
            <v>0</v>
          </cell>
          <cell r="P31">
            <v>0</v>
          </cell>
          <cell r="S31">
            <v>0</v>
          </cell>
          <cell r="T31">
            <v>0</v>
          </cell>
          <cell r="AC31">
            <v>0</v>
          </cell>
          <cell r="AD31">
            <v>0</v>
          </cell>
        </row>
        <row r="32">
          <cell r="F32">
            <v>0</v>
          </cell>
          <cell r="I32">
            <v>3119</v>
          </cell>
          <cell r="J32">
            <v>3119</v>
          </cell>
          <cell r="L32">
            <v>0</v>
          </cell>
          <cell r="M32">
            <v>0</v>
          </cell>
          <cell r="O32">
            <v>0</v>
          </cell>
          <cell r="P32">
            <v>0</v>
          </cell>
          <cell r="S32">
            <v>0</v>
          </cell>
          <cell r="T32">
            <v>0</v>
          </cell>
          <cell r="AC32">
            <v>0</v>
          </cell>
          <cell r="AD32">
            <v>0</v>
          </cell>
        </row>
        <row r="33">
          <cell r="F33">
            <v>0</v>
          </cell>
          <cell r="I33">
            <v>2836</v>
          </cell>
          <cell r="J33">
            <v>2836</v>
          </cell>
          <cell r="L33">
            <v>0</v>
          </cell>
          <cell r="M33">
            <v>0</v>
          </cell>
          <cell r="O33">
            <v>0</v>
          </cell>
          <cell r="P33">
            <v>0</v>
          </cell>
          <cell r="S33">
            <v>0</v>
          </cell>
          <cell r="T33">
            <v>0</v>
          </cell>
          <cell r="AC33">
            <v>0</v>
          </cell>
          <cell r="AD33">
            <v>0</v>
          </cell>
        </row>
        <row r="34">
          <cell r="F34">
            <v>1131</v>
          </cell>
          <cell r="I34">
            <v>5868</v>
          </cell>
          <cell r="J34">
            <v>1350</v>
          </cell>
          <cell r="L34">
            <v>3341</v>
          </cell>
          <cell r="M34">
            <v>1146</v>
          </cell>
          <cell r="O34">
            <v>0</v>
          </cell>
          <cell r="P34">
            <v>0</v>
          </cell>
          <cell r="S34">
            <v>31</v>
          </cell>
          <cell r="T34">
            <v>0</v>
          </cell>
          <cell r="AC34">
            <v>1131</v>
          </cell>
          <cell r="AD34">
            <v>2642</v>
          </cell>
        </row>
        <row r="35">
          <cell r="F35">
            <v>3086</v>
          </cell>
          <cell r="I35">
            <v>389</v>
          </cell>
          <cell r="J35">
            <v>21</v>
          </cell>
          <cell r="L35">
            <v>58</v>
          </cell>
          <cell r="M35">
            <v>0</v>
          </cell>
          <cell r="O35">
            <v>0</v>
          </cell>
          <cell r="P35">
            <v>105</v>
          </cell>
          <cell r="S35">
            <v>205</v>
          </cell>
          <cell r="T35">
            <v>0</v>
          </cell>
          <cell r="AC35">
            <v>0</v>
          </cell>
          <cell r="AD35">
            <v>0</v>
          </cell>
        </row>
        <row r="36">
          <cell r="F36">
            <v>0</v>
          </cell>
          <cell r="I36">
            <v>548</v>
          </cell>
          <cell r="J36">
            <v>164</v>
          </cell>
          <cell r="L36">
            <v>0</v>
          </cell>
          <cell r="M36">
            <v>0</v>
          </cell>
          <cell r="O36">
            <v>0</v>
          </cell>
          <cell r="P36">
            <v>0</v>
          </cell>
          <cell r="S36">
            <v>0</v>
          </cell>
          <cell r="T36">
            <v>384</v>
          </cell>
          <cell r="AC36">
            <v>0</v>
          </cell>
          <cell r="AD36">
            <v>0</v>
          </cell>
        </row>
        <row r="37">
          <cell r="F37">
            <v>34</v>
          </cell>
          <cell r="I37">
            <v>5656</v>
          </cell>
          <cell r="J37">
            <v>0</v>
          </cell>
          <cell r="L37">
            <v>47</v>
          </cell>
          <cell r="M37">
            <v>5593</v>
          </cell>
          <cell r="O37">
            <v>0</v>
          </cell>
          <cell r="P37">
            <v>0</v>
          </cell>
          <cell r="S37">
            <v>16</v>
          </cell>
          <cell r="T37">
            <v>0</v>
          </cell>
          <cell r="AC37">
            <v>0</v>
          </cell>
          <cell r="AD37">
            <v>0</v>
          </cell>
          <cell r="AM37">
            <v>0</v>
          </cell>
          <cell r="AN37">
            <v>0</v>
          </cell>
        </row>
        <row r="38">
          <cell r="F38">
            <v>0</v>
          </cell>
          <cell r="I38">
            <v>8183</v>
          </cell>
          <cell r="J38">
            <v>122</v>
          </cell>
          <cell r="L38">
            <v>5029</v>
          </cell>
          <cell r="M38">
            <v>3032</v>
          </cell>
          <cell r="O38">
            <v>0</v>
          </cell>
          <cell r="P38">
            <v>0</v>
          </cell>
          <cell r="S38">
            <v>0</v>
          </cell>
          <cell r="T38">
            <v>0</v>
          </cell>
          <cell r="AC38">
            <v>0</v>
          </cell>
          <cell r="AD38">
            <v>0</v>
          </cell>
        </row>
        <row r="39">
          <cell r="F39">
            <v>218</v>
          </cell>
          <cell r="I39">
            <v>5237</v>
          </cell>
          <cell r="J39">
            <v>955</v>
          </cell>
          <cell r="L39">
            <v>4044</v>
          </cell>
          <cell r="M39">
            <v>178</v>
          </cell>
          <cell r="O39">
            <v>0</v>
          </cell>
          <cell r="P39">
            <v>0</v>
          </cell>
          <cell r="S39">
            <v>52</v>
          </cell>
          <cell r="T39">
            <v>8</v>
          </cell>
          <cell r="AC39">
            <v>38</v>
          </cell>
          <cell r="AD39">
            <v>28</v>
          </cell>
        </row>
        <row r="40">
          <cell r="F40">
            <v>0</v>
          </cell>
          <cell r="I40">
            <v>369</v>
          </cell>
          <cell r="J40">
            <v>369</v>
          </cell>
          <cell r="L40">
            <v>0</v>
          </cell>
          <cell r="M40">
            <v>0</v>
          </cell>
          <cell r="O40">
            <v>0</v>
          </cell>
          <cell r="P40">
            <v>0</v>
          </cell>
          <cell r="S40">
            <v>0</v>
          </cell>
          <cell r="T40">
            <v>0</v>
          </cell>
          <cell r="AC40">
            <v>0</v>
          </cell>
          <cell r="AD40">
            <v>0</v>
          </cell>
        </row>
        <row r="41">
          <cell r="F41">
            <v>0</v>
          </cell>
          <cell r="I41">
            <v>7846</v>
          </cell>
          <cell r="J41">
            <v>28</v>
          </cell>
          <cell r="L41">
            <v>7012</v>
          </cell>
          <cell r="M41">
            <v>806</v>
          </cell>
          <cell r="O41">
            <v>0</v>
          </cell>
          <cell r="P41">
            <v>0</v>
          </cell>
          <cell r="S41">
            <v>0</v>
          </cell>
          <cell r="T41">
            <v>0</v>
          </cell>
          <cell r="AC41">
            <v>0</v>
          </cell>
          <cell r="AD41">
            <v>0</v>
          </cell>
        </row>
        <row r="42">
          <cell r="F42">
            <v>0</v>
          </cell>
          <cell r="I42">
            <v>1737</v>
          </cell>
          <cell r="J42">
            <v>1737</v>
          </cell>
          <cell r="L42">
            <v>0</v>
          </cell>
          <cell r="M42">
            <v>0</v>
          </cell>
          <cell r="O42">
            <v>0</v>
          </cell>
          <cell r="P42">
            <v>0</v>
          </cell>
          <cell r="S42">
            <v>0</v>
          </cell>
          <cell r="T42">
            <v>0</v>
          </cell>
          <cell r="AC42">
            <v>0</v>
          </cell>
          <cell r="AD42">
            <v>0</v>
          </cell>
        </row>
        <row r="43">
          <cell r="F43">
            <v>2985</v>
          </cell>
          <cell r="I43">
            <v>8431</v>
          </cell>
          <cell r="J43">
            <v>3256</v>
          </cell>
          <cell r="L43">
            <v>2299</v>
          </cell>
          <cell r="M43">
            <v>828</v>
          </cell>
          <cell r="O43">
            <v>0</v>
          </cell>
          <cell r="P43">
            <v>1078</v>
          </cell>
          <cell r="S43">
            <v>547</v>
          </cell>
          <cell r="T43">
            <v>423</v>
          </cell>
          <cell r="AC43">
            <v>246</v>
          </cell>
          <cell r="AD43">
            <v>42</v>
          </cell>
        </row>
        <row r="44">
          <cell r="F44">
            <v>0</v>
          </cell>
          <cell r="I44">
            <v>703</v>
          </cell>
          <cell r="J44">
            <v>703</v>
          </cell>
          <cell r="L44">
            <v>0</v>
          </cell>
          <cell r="M44">
            <v>0</v>
          </cell>
          <cell r="O44">
            <v>0</v>
          </cell>
          <cell r="P44">
            <v>0</v>
          </cell>
          <cell r="S44">
            <v>0</v>
          </cell>
          <cell r="T44">
            <v>0</v>
          </cell>
          <cell r="AC44">
            <v>0</v>
          </cell>
          <cell r="AD44">
            <v>0</v>
          </cell>
        </row>
        <row r="45">
          <cell r="F45">
            <v>0</v>
          </cell>
          <cell r="I45">
            <v>0</v>
          </cell>
          <cell r="J45">
            <v>0</v>
          </cell>
          <cell r="L45">
            <v>0</v>
          </cell>
          <cell r="M45">
            <v>0</v>
          </cell>
          <cell r="O45">
            <v>0</v>
          </cell>
          <cell r="P45">
            <v>0</v>
          </cell>
          <cell r="S45">
            <v>0</v>
          </cell>
          <cell r="T45">
            <v>0</v>
          </cell>
          <cell r="AC45">
            <v>0</v>
          </cell>
          <cell r="AD45">
            <v>0</v>
          </cell>
        </row>
        <row r="46">
          <cell r="F46">
            <v>0</v>
          </cell>
          <cell r="I46">
            <v>4841</v>
          </cell>
          <cell r="J46">
            <v>4841</v>
          </cell>
          <cell r="L46">
            <v>0</v>
          </cell>
          <cell r="M46">
            <v>0</v>
          </cell>
          <cell r="O46">
            <v>0</v>
          </cell>
          <cell r="P46">
            <v>0</v>
          </cell>
          <cell r="S46">
            <v>0</v>
          </cell>
          <cell r="T46">
            <v>0</v>
          </cell>
          <cell r="AC46">
            <v>0</v>
          </cell>
          <cell r="AD46">
            <v>0</v>
          </cell>
        </row>
        <row r="47">
          <cell r="F47">
            <v>3154</v>
          </cell>
          <cell r="I47">
            <v>1463</v>
          </cell>
          <cell r="J47">
            <v>79</v>
          </cell>
          <cell r="L47">
            <v>8</v>
          </cell>
          <cell r="M47">
            <v>1</v>
          </cell>
          <cell r="O47">
            <v>76</v>
          </cell>
          <cell r="P47">
            <v>559</v>
          </cell>
          <cell r="S47">
            <v>740</v>
          </cell>
          <cell r="T47">
            <v>0</v>
          </cell>
          <cell r="AC47">
            <v>0</v>
          </cell>
          <cell r="AD47">
            <v>0</v>
          </cell>
        </row>
        <row r="48">
          <cell r="F48">
            <v>0</v>
          </cell>
          <cell r="I48">
            <v>317</v>
          </cell>
          <cell r="J48">
            <v>23</v>
          </cell>
          <cell r="L48">
            <v>0</v>
          </cell>
          <cell r="M48">
            <v>0</v>
          </cell>
          <cell r="O48">
            <v>0</v>
          </cell>
          <cell r="P48">
            <v>0</v>
          </cell>
          <cell r="S48">
            <v>0</v>
          </cell>
          <cell r="T48">
            <v>294</v>
          </cell>
          <cell r="AC48">
            <v>0</v>
          </cell>
          <cell r="AD48">
            <v>0</v>
          </cell>
        </row>
        <row r="49">
          <cell r="AO49">
            <v>15</v>
          </cell>
        </row>
      </sheetData>
      <sheetData sheetId="2">
        <row r="9">
          <cell r="B9">
            <v>13744</v>
          </cell>
          <cell r="C9">
            <v>650</v>
          </cell>
          <cell r="D9">
            <v>11560.400000000001</v>
          </cell>
          <cell r="E9">
            <v>1885</v>
          </cell>
          <cell r="F9">
            <v>9675.4000000000015</v>
          </cell>
          <cell r="H9">
            <v>189.06666666666666</v>
          </cell>
          <cell r="I9">
            <v>212.13333333333335</v>
          </cell>
          <cell r="K9">
            <v>88</v>
          </cell>
          <cell r="L9">
            <v>298.39999999999998</v>
          </cell>
        </row>
        <row r="10">
          <cell r="D10">
            <v>5710.7333333333336</v>
          </cell>
        </row>
        <row r="11">
          <cell r="B11">
            <v>500</v>
          </cell>
          <cell r="C11">
            <v>0</v>
          </cell>
        </row>
        <row r="12">
          <cell r="B12">
            <v>450</v>
          </cell>
          <cell r="C12">
            <v>0</v>
          </cell>
        </row>
        <row r="13">
          <cell r="B13">
            <v>36</v>
          </cell>
          <cell r="C13">
            <v>0</v>
          </cell>
        </row>
        <row r="14">
          <cell r="B14">
            <v>40</v>
          </cell>
          <cell r="C14">
            <v>0</v>
          </cell>
        </row>
        <row r="15">
          <cell r="B15">
            <v>108</v>
          </cell>
          <cell r="C15">
            <v>0</v>
          </cell>
        </row>
        <row r="16">
          <cell r="B16">
            <v>68</v>
          </cell>
          <cell r="C16">
            <v>0</v>
          </cell>
        </row>
        <row r="17">
          <cell r="B17">
            <v>108</v>
          </cell>
          <cell r="C17">
            <v>0</v>
          </cell>
        </row>
        <row r="18">
          <cell r="B18">
            <v>705</v>
          </cell>
          <cell r="C18">
            <v>4</v>
          </cell>
        </row>
        <row r="19">
          <cell r="B19">
            <v>404</v>
          </cell>
          <cell r="C19">
            <v>2</v>
          </cell>
        </row>
        <row r="20">
          <cell r="B20">
            <v>292</v>
          </cell>
          <cell r="C20">
            <v>4</v>
          </cell>
        </row>
        <row r="21">
          <cell r="B21">
            <v>1414</v>
          </cell>
          <cell r="C21">
            <v>38</v>
          </cell>
        </row>
        <row r="22">
          <cell r="B22">
            <v>516</v>
          </cell>
          <cell r="C22">
            <v>47</v>
          </cell>
        </row>
        <row r="23">
          <cell r="B23">
            <v>248</v>
          </cell>
          <cell r="C23">
            <v>0</v>
          </cell>
        </row>
        <row r="24">
          <cell r="B24">
            <v>296</v>
          </cell>
          <cell r="C24">
            <v>9</v>
          </cell>
        </row>
        <row r="25">
          <cell r="B25">
            <v>516</v>
          </cell>
          <cell r="C25">
            <v>3</v>
          </cell>
        </row>
        <row r="26">
          <cell r="B26">
            <v>529</v>
          </cell>
          <cell r="C26">
            <v>27</v>
          </cell>
        </row>
        <row r="27">
          <cell r="B27">
            <v>476</v>
          </cell>
          <cell r="C27">
            <v>46</v>
          </cell>
        </row>
        <row r="28">
          <cell r="B28">
            <v>26</v>
          </cell>
          <cell r="C28">
            <v>0</v>
          </cell>
        </row>
        <row r="29">
          <cell r="D29">
            <v>5849.666666666667</v>
          </cell>
        </row>
        <row r="30">
          <cell r="B30">
            <v>534</v>
          </cell>
          <cell r="C30">
            <v>14</v>
          </cell>
        </row>
        <row r="31">
          <cell r="B31">
            <v>676</v>
          </cell>
          <cell r="C31">
            <v>4</v>
          </cell>
        </row>
        <row r="32">
          <cell r="B32">
            <v>280</v>
          </cell>
          <cell r="C32">
            <v>0</v>
          </cell>
        </row>
        <row r="33">
          <cell r="B33">
            <v>224</v>
          </cell>
          <cell r="C33">
            <v>2</v>
          </cell>
        </row>
        <row r="34">
          <cell r="B34">
            <v>192</v>
          </cell>
          <cell r="C34">
            <v>0</v>
          </cell>
        </row>
        <row r="35">
          <cell r="B35">
            <v>528</v>
          </cell>
          <cell r="C35">
            <v>14</v>
          </cell>
        </row>
        <row r="36">
          <cell r="B36">
            <v>246</v>
          </cell>
          <cell r="C36">
            <v>0</v>
          </cell>
        </row>
        <row r="37">
          <cell r="B37">
            <v>56</v>
          </cell>
          <cell r="C37">
            <v>0</v>
          </cell>
        </row>
        <row r="38">
          <cell r="B38">
            <v>420</v>
          </cell>
          <cell r="C38">
            <v>2</v>
          </cell>
        </row>
        <row r="39">
          <cell r="B39">
            <v>831</v>
          </cell>
          <cell r="C39">
            <v>254</v>
          </cell>
        </row>
        <row r="40">
          <cell r="B40">
            <v>486</v>
          </cell>
          <cell r="C40">
            <v>6</v>
          </cell>
        </row>
        <row r="41">
          <cell r="B41">
            <v>50</v>
          </cell>
          <cell r="C41">
            <v>0</v>
          </cell>
        </row>
        <row r="42">
          <cell r="B42">
            <v>546</v>
          </cell>
          <cell r="C42">
            <v>0</v>
          </cell>
        </row>
        <row r="43">
          <cell r="B43">
            <v>152</v>
          </cell>
          <cell r="C43">
            <v>0</v>
          </cell>
        </row>
        <row r="44">
          <cell r="B44">
            <v>908</v>
          </cell>
          <cell r="C44">
            <v>76</v>
          </cell>
        </row>
        <row r="45">
          <cell r="B45">
            <v>75</v>
          </cell>
          <cell r="C45">
            <v>0</v>
          </cell>
        </row>
        <row r="46">
          <cell r="B46">
            <v>0</v>
          </cell>
          <cell r="C46">
            <v>0</v>
          </cell>
        </row>
        <row r="47">
          <cell r="B47">
            <v>400</v>
          </cell>
          <cell r="C47">
            <v>50</v>
          </cell>
        </row>
        <row r="48">
          <cell r="B48">
            <v>384</v>
          </cell>
          <cell r="C48">
            <v>48</v>
          </cell>
        </row>
        <row r="49">
          <cell r="B49">
            <v>24</v>
          </cell>
          <cell r="C49">
            <v>0</v>
          </cell>
        </row>
      </sheetData>
      <sheetData sheetId="3"/>
      <sheetData sheetId="4"/>
      <sheetData sheetId="5">
        <row r="11">
          <cell r="P11" t="str">
            <v>SUM</v>
          </cell>
          <cell r="Q11" t="str">
            <v>SENT</v>
          </cell>
        </row>
        <row r="12">
          <cell r="P12">
            <v>1885</v>
          </cell>
          <cell r="Q12">
            <v>9675.4000000000015</v>
          </cell>
        </row>
        <row r="15">
          <cell r="P15" t="str">
            <v>SUM</v>
          </cell>
          <cell r="Q15" t="str">
            <v>SENT</v>
          </cell>
        </row>
        <row r="16">
          <cell r="P16">
            <v>88</v>
          </cell>
          <cell r="Q16">
            <v>298.39999999999998</v>
          </cell>
        </row>
        <row r="19">
          <cell r="P19" t="str">
            <v>SUM</v>
          </cell>
          <cell r="Q19" t="str">
            <v>SENT</v>
          </cell>
        </row>
        <row r="20">
          <cell r="P20">
            <v>189.06666666666666</v>
          </cell>
          <cell r="Q20">
            <v>212.13333333333335</v>
          </cell>
        </row>
        <row r="23">
          <cell r="P23" t="str">
            <v>ESTE</v>
          </cell>
          <cell r="Q23" t="str">
            <v>OESTE</v>
          </cell>
        </row>
        <row r="24">
          <cell r="P24">
            <v>5710.7333333333336</v>
          </cell>
          <cell r="Q24">
            <v>5849.666666666667</v>
          </cell>
        </row>
        <row r="27">
          <cell r="P27" t="str">
            <v>OCUPADA</v>
          </cell>
          <cell r="Q27" t="str">
            <v>NO OCUPADA</v>
          </cell>
        </row>
        <row r="28">
          <cell r="P28">
            <v>11560.400000000001</v>
          </cell>
          <cell r="Q28">
            <v>1533.5999999999985</v>
          </cell>
        </row>
        <row r="31">
          <cell r="P31" t="str">
            <v>HABITABLES</v>
          </cell>
          <cell r="Q31" t="str">
            <v>NO HABITABLES</v>
          </cell>
        </row>
        <row r="32">
          <cell r="P32">
            <v>13094</v>
          </cell>
          <cell r="Q32">
            <v>650</v>
          </cell>
        </row>
      </sheetData>
      <sheetData sheetId="6">
        <row r="9">
          <cell r="G9">
            <v>3579.5999999999995</v>
          </cell>
          <cell r="I9">
            <v>3465.4666666666667</v>
          </cell>
          <cell r="K9">
            <v>1971.2666666666669</v>
          </cell>
          <cell r="M9">
            <v>5.0666666666666664</v>
          </cell>
          <cell r="O9">
            <v>174.93333333333334</v>
          </cell>
          <cell r="Q9">
            <v>223.06666666666666</v>
          </cell>
          <cell r="S9">
            <v>256</v>
          </cell>
        </row>
        <row r="10">
          <cell r="G10">
            <v>1993.5333333333333</v>
          </cell>
          <cell r="I10">
            <v>1499.4666666666669</v>
          </cell>
          <cell r="K10">
            <v>1141.8</v>
          </cell>
          <cell r="M10">
            <v>0</v>
          </cell>
          <cell r="O10">
            <v>35.799999999999997</v>
          </cell>
          <cell r="Q10">
            <v>75.8</v>
          </cell>
          <cell r="S10">
            <v>154.06666666666666</v>
          </cell>
        </row>
        <row r="29">
          <cell r="G29">
            <v>1586.0666666666664</v>
          </cell>
          <cell r="I29">
            <v>1965.9999999999998</v>
          </cell>
          <cell r="K29">
            <v>829.46666666666681</v>
          </cell>
          <cell r="M29">
            <v>5.0666666666666664</v>
          </cell>
          <cell r="O29">
            <v>139.13333333333333</v>
          </cell>
          <cell r="Q29">
            <v>147.26666666666668</v>
          </cell>
          <cell r="S29">
            <v>101.93333333333334</v>
          </cell>
        </row>
      </sheetData>
      <sheetData sheetId="7">
        <row r="5">
          <cell r="N5" t="str">
            <v>PENDIENTE LIQUIDACIÓN</v>
          </cell>
          <cell r="O5">
            <v>174.93333333333334</v>
          </cell>
        </row>
        <row r="6">
          <cell r="N6" t="str">
            <v>CON LIQUIDACIÓN</v>
          </cell>
          <cell r="O6">
            <v>223.06666666666666</v>
          </cell>
        </row>
        <row r="7">
          <cell r="N7" t="str">
            <v>SIN SENTENCIA</v>
          </cell>
          <cell r="O7">
            <v>5.0666666666666664</v>
          </cell>
        </row>
        <row r="8">
          <cell r="N8" t="str">
            <v>PENSIÓN ALIMENTARIA</v>
          </cell>
          <cell r="O8">
            <v>256</v>
          </cell>
        </row>
        <row r="9">
          <cell r="N9" t="str">
            <v>MAXIMA</v>
          </cell>
          <cell r="O9">
            <v>1971.2666666666669</v>
          </cell>
        </row>
        <row r="10">
          <cell r="N10" t="str">
            <v>MINIMA</v>
          </cell>
          <cell r="O10">
            <v>3579.5999999999995</v>
          </cell>
        </row>
        <row r="11">
          <cell r="N11" t="str">
            <v>MEDIANA</v>
          </cell>
          <cell r="O11">
            <v>3465.4666666666667</v>
          </cell>
        </row>
        <row r="15">
          <cell r="N15" t="str">
            <v>PENDIENTE LIQUIDACIÓN</v>
          </cell>
          <cell r="O15">
            <v>35.799999999999997</v>
          </cell>
        </row>
        <row r="16">
          <cell r="N16" t="str">
            <v>CON LIQUIDACIÓN</v>
          </cell>
          <cell r="O16">
            <v>75.8</v>
          </cell>
        </row>
        <row r="17">
          <cell r="N17" t="str">
            <v>SIN SENTENCIA</v>
          </cell>
          <cell r="O17">
            <v>0</v>
          </cell>
        </row>
        <row r="18">
          <cell r="N18" t="str">
            <v>PENSIÓN ALIMENTARIA</v>
          </cell>
          <cell r="O18">
            <v>154.06666666666666</v>
          </cell>
        </row>
        <row r="19">
          <cell r="N19" t="str">
            <v>MAXIMA</v>
          </cell>
          <cell r="O19">
            <v>1141.8</v>
          </cell>
        </row>
        <row r="20">
          <cell r="N20" t="str">
            <v>MINIMA</v>
          </cell>
          <cell r="O20">
            <v>1993.5333333333333</v>
          </cell>
        </row>
        <row r="21">
          <cell r="N21" t="str">
            <v>MEDIANA</v>
          </cell>
          <cell r="O21">
            <v>1499.4666666666669</v>
          </cell>
        </row>
        <row r="25">
          <cell r="N25" t="str">
            <v>PENDIENTE LIQUIDACIÓN</v>
          </cell>
          <cell r="O25">
            <v>139.13333333333333</v>
          </cell>
        </row>
        <row r="26">
          <cell r="N26" t="str">
            <v>CON LIQUIDACIÓN</v>
          </cell>
          <cell r="O26">
            <v>147.26666666666668</v>
          </cell>
        </row>
        <row r="27">
          <cell r="N27" t="str">
            <v>SIN SENTENCIA</v>
          </cell>
          <cell r="O27">
            <v>5.0666666666666664</v>
          </cell>
        </row>
        <row r="28">
          <cell r="N28" t="str">
            <v>PENSIÓN ALIMENTARIA</v>
          </cell>
          <cell r="O28">
            <v>101.93333333333334</v>
          </cell>
        </row>
        <row r="29">
          <cell r="N29" t="str">
            <v>MAXIMA</v>
          </cell>
          <cell r="O29">
            <v>829.46666666666681</v>
          </cell>
        </row>
        <row r="30">
          <cell r="N30" t="str">
            <v>MINIMA</v>
          </cell>
          <cell r="O30">
            <v>1586.0666666666664</v>
          </cell>
        </row>
        <row r="31">
          <cell r="N31" t="str">
            <v>MEDIANA</v>
          </cell>
          <cell r="O31">
            <v>1965.9999999999998</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0"/>
      <sheetName val="PARA COMPLEJO PONCE"/>
      <sheetName val="FUGAS 2005-06 (2)"/>
      <sheetName val="POR TIPO DE INST."/>
      <sheetName val="AÑO NATURAL 2010"/>
      <sheetName val="AÑO NATURAL 2009"/>
      <sheetName val="AÑO NATURAL 2008"/>
      <sheetName val="AÑO NATURAL 2007)"/>
      <sheetName val="AÑO NATURAL 2006"/>
      <sheetName val="AÑO NATURAL 2005"/>
      <sheetName val="BAY 308"/>
      <sheetName val="FUGAS POR TIPO DE INST0203."/>
      <sheetName val="FUGAS MUJERES02-+07"/>
      <sheetName val="FUGAS TODOS LOS AÑOS"/>
      <sheetName val="FUGAS EN LOS HAS"/>
      <sheetName val="Algunas instituciones2004-09"/>
      <sheetName val="Algunas instituciones09"/>
      <sheetName val="FUGAS DESVIO 2011-12"/>
      <sheetName val="FUGAS 2011-12"/>
      <sheetName val="FUGAS DESVIO 2010-11"/>
      <sheetName val="FUGAS 2010-11 "/>
      <sheetName val="FUGAS DE ENERO10 A SEPT.10"/>
      <sheetName val="FUGAS DESVIO 2009-10"/>
      <sheetName val="FUGAS 2009-10"/>
      <sheetName val="FUGAS DESVIO 2008-09"/>
      <sheetName val="FUGAS 2008-09"/>
      <sheetName val="FUGAS 2007-08"/>
      <sheetName val="FUGAS DESVIO 2007-08 "/>
      <sheetName val="FUGAS 2006-07"/>
      <sheetName val="FUGAS DESVIO 2006-07"/>
      <sheetName val="FUGAS DESVIO 2005-06"/>
      <sheetName val="FUGAS 2005-06"/>
      <sheetName val="FUGAS 2004-05 "/>
      <sheetName val="FUGAS 2003-04"/>
      <sheetName val="2002-03"/>
      <sheetName val="2001-02"/>
      <sheetName val="2000-01"/>
      <sheetName val="1999-00"/>
      <sheetName val="1998-99"/>
      <sheetName val="1997-98"/>
      <sheetName val="1996-97"/>
      <sheetName val="1995-96"/>
      <sheetName val="1994-95"/>
      <sheetName val="INTENTOS DE FUGA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Q5" t="str">
            <v>REGULAR</v>
          </cell>
        </row>
        <row r="6">
          <cell r="P6" t="str">
            <v>JUL.</v>
          </cell>
          <cell r="Q6">
            <v>0</v>
          </cell>
        </row>
        <row r="7">
          <cell r="P7" t="str">
            <v>AGO.</v>
          </cell>
          <cell r="Q7">
            <v>0</v>
          </cell>
        </row>
        <row r="8">
          <cell r="P8" t="str">
            <v>SEP.</v>
          </cell>
          <cell r="Q8">
            <v>4</v>
          </cell>
        </row>
        <row r="9">
          <cell r="P9" t="str">
            <v>OCT</v>
          </cell>
          <cell r="Q9">
            <v>1</v>
          </cell>
        </row>
        <row r="10">
          <cell r="P10" t="str">
            <v>NOV.</v>
          </cell>
          <cell r="Q10">
            <v>0</v>
          </cell>
        </row>
        <row r="11">
          <cell r="P11" t="str">
            <v>DIC.</v>
          </cell>
          <cell r="Q11">
            <v>4</v>
          </cell>
        </row>
        <row r="12">
          <cell r="P12" t="str">
            <v>ENE.</v>
          </cell>
          <cell r="Q12">
            <v>0</v>
          </cell>
        </row>
        <row r="13">
          <cell r="P13" t="str">
            <v xml:space="preserve">FEB. </v>
          </cell>
          <cell r="Q13">
            <v>0</v>
          </cell>
        </row>
        <row r="14">
          <cell r="P14" t="str">
            <v>MAR.</v>
          </cell>
          <cell r="Q14">
            <v>0</v>
          </cell>
        </row>
        <row r="15">
          <cell r="P15" t="str">
            <v>ABR.</v>
          </cell>
          <cell r="Q15">
            <v>0</v>
          </cell>
        </row>
        <row r="16">
          <cell r="P16" t="str">
            <v>MAY.</v>
          </cell>
          <cell r="Q16">
            <v>0</v>
          </cell>
        </row>
        <row r="17">
          <cell r="P17" t="str">
            <v>JUN.</v>
          </cell>
          <cell r="Q17">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30"/>
  <sheetViews>
    <sheetView workbookViewId="0"/>
  </sheetViews>
  <sheetFormatPr defaultRowHeight="12.75"/>
  <cols>
    <col min="1" max="1" width="36.42578125" style="266" customWidth="1"/>
    <col min="2" max="2" width="47.7109375" style="266" customWidth="1"/>
    <col min="3" max="16384" width="9.140625" style="265"/>
  </cols>
  <sheetData>
    <row r="1" spans="1:2" ht="16.5" customHeight="1">
      <c r="A1" s="263" t="s">
        <v>284</v>
      </c>
      <c r="B1" s="264"/>
    </row>
    <row r="2" spans="1:2" ht="13.5" thickBot="1"/>
    <row r="3" spans="1:2" ht="26.25" thickTop="1">
      <c r="A3" s="267" t="s">
        <v>285</v>
      </c>
      <c r="B3" s="268" t="s">
        <v>286</v>
      </c>
    </row>
    <row r="4" spans="1:2">
      <c r="A4" s="269"/>
      <c r="B4" s="270"/>
    </row>
    <row r="5" spans="1:2" ht="27.75">
      <c r="A5" s="269" t="s">
        <v>287</v>
      </c>
      <c r="B5" s="270" t="s">
        <v>288</v>
      </c>
    </row>
    <row r="6" spans="1:2">
      <c r="A6" s="269"/>
      <c r="B6" s="270"/>
    </row>
    <row r="7" spans="1:2" ht="38.25">
      <c r="A7" s="269" t="s">
        <v>289</v>
      </c>
      <c r="B7" s="270" t="s">
        <v>290</v>
      </c>
    </row>
    <row r="8" spans="1:2">
      <c r="A8" s="269"/>
      <c r="B8" s="270"/>
    </row>
    <row r="9" spans="1:2" ht="38.25">
      <c r="A9" s="269" t="s">
        <v>291</v>
      </c>
      <c r="B9" s="270" t="s">
        <v>292</v>
      </c>
    </row>
    <row r="10" spans="1:2">
      <c r="A10" s="269"/>
      <c r="B10" s="270"/>
    </row>
    <row r="11" spans="1:2" ht="38.25">
      <c r="A11" s="269" t="s">
        <v>293</v>
      </c>
      <c r="B11" s="270" t="s">
        <v>294</v>
      </c>
    </row>
    <row r="12" spans="1:2">
      <c r="A12" s="269"/>
      <c r="B12" s="270"/>
    </row>
    <row r="13" spans="1:2" ht="51">
      <c r="A13" s="269" t="s">
        <v>295</v>
      </c>
      <c r="B13" s="270" t="s">
        <v>296</v>
      </c>
    </row>
    <row r="14" spans="1:2">
      <c r="A14" s="269"/>
      <c r="B14" s="270"/>
    </row>
    <row r="15" spans="1:2" ht="51">
      <c r="A15" s="269" t="s">
        <v>297</v>
      </c>
      <c r="B15" s="270" t="s">
        <v>298</v>
      </c>
    </row>
    <row r="16" spans="1:2">
      <c r="A16" s="269"/>
      <c r="B16" s="270"/>
    </row>
    <row r="17" spans="1:2" ht="25.5">
      <c r="A17" s="269" t="s">
        <v>299</v>
      </c>
      <c r="B17" s="270" t="s">
        <v>300</v>
      </c>
    </row>
    <row r="18" spans="1:2">
      <c r="A18" s="269"/>
      <c r="B18" s="270"/>
    </row>
    <row r="19" spans="1:2" ht="38.25">
      <c r="A19" s="271" t="s">
        <v>301</v>
      </c>
      <c r="B19" s="270" t="s">
        <v>302</v>
      </c>
    </row>
    <row r="20" spans="1:2">
      <c r="A20" s="269"/>
      <c r="B20" s="270"/>
    </row>
    <row r="21" spans="1:2" ht="38.25">
      <c r="A21" s="269" t="s">
        <v>303</v>
      </c>
      <c r="B21" s="270" t="s">
        <v>304</v>
      </c>
    </row>
    <row r="22" spans="1:2">
      <c r="A22" s="269"/>
      <c r="B22" s="270"/>
    </row>
    <row r="23" spans="1:2" ht="78" customHeight="1">
      <c r="A23" s="269" t="s">
        <v>305</v>
      </c>
      <c r="B23" s="270" t="s">
        <v>306</v>
      </c>
    </row>
    <row r="24" spans="1:2">
      <c r="A24" s="269"/>
      <c r="B24" s="270"/>
    </row>
    <row r="25" spans="1:2" ht="102">
      <c r="A25" s="269" t="s">
        <v>307</v>
      </c>
      <c r="B25" s="270" t="s">
        <v>308</v>
      </c>
    </row>
    <row r="26" spans="1:2" ht="20.25" customHeight="1">
      <c r="A26" s="269"/>
      <c r="B26" s="270"/>
    </row>
    <row r="27" spans="1:2" ht="89.25">
      <c r="A27" s="269" t="s">
        <v>309</v>
      </c>
      <c r="B27" s="270" t="s">
        <v>310</v>
      </c>
    </row>
    <row r="28" spans="1:2" ht="20.25" customHeight="1">
      <c r="A28" s="269"/>
      <c r="B28" s="270"/>
    </row>
    <row r="29" spans="1:2" ht="20.25" customHeight="1" thickBot="1">
      <c r="A29" s="272" t="s">
        <v>311</v>
      </c>
      <c r="B29" s="273" t="s">
        <v>312</v>
      </c>
    </row>
    <row r="30" spans="1:2" ht="13.5" thickTop="1"/>
  </sheetData>
  <pageMargins left="0.21" right="0.2"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D30"/>
  <sheetViews>
    <sheetView workbookViewId="0"/>
  </sheetViews>
  <sheetFormatPr defaultRowHeight="12.75"/>
  <cols>
    <col min="1" max="1" width="29" style="260" customWidth="1"/>
    <col min="2" max="2" width="21.28515625" style="262" customWidth="1"/>
    <col min="3" max="3" width="7.28515625" style="262" customWidth="1"/>
    <col min="4" max="4" width="41.85546875" style="262" customWidth="1"/>
    <col min="5" max="16384" width="9.140625" style="244"/>
  </cols>
  <sheetData>
    <row r="1" spans="1:4">
      <c r="A1" s="242"/>
      <c r="B1" s="243"/>
      <c r="C1" s="243"/>
      <c r="D1" s="243"/>
    </row>
    <row r="2" spans="1:4">
      <c r="A2" s="743" t="s">
        <v>251</v>
      </c>
      <c r="B2" s="245" t="s">
        <v>252</v>
      </c>
      <c r="C2" s="743" t="s">
        <v>253</v>
      </c>
      <c r="D2" s="246" t="s">
        <v>254</v>
      </c>
    </row>
    <row r="3" spans="1:4">
      <c r="A3" s="744"/>
      <c r="B3" s="247" t="s">
        <v>255</v>
      </c>
      <c r="C3" s="744"/>
      <c r="D3" s="248" t="s">
        <v>256</v>
      </c>
    </row>
    <row r="4" spans="1:4">
      <c r="A4" s="744"/>
      <c r="B4" s="274"/>
      <c r="C4" s="745"/>
      <c r="D4" s="249"/>
    </row>
    <row r="5" spans="1:4">
      <c r="A5" s="250" t="s">
        <v>257</v>
      </c>
      <c r="B5" s="746" t="s">
        <v>258</v>
      </c>
      <c r="C5" s="746"/>
      <c r="D5" s="747"/>
    </row>
    <row r="6" spans="1:4">
      <c r="A6" s="250" t="s">
        <v>259</v>
      </c>
      <c r="B6" s="746" t="s">
        <v>260</v>
      </c>
      <c r="C6" s="746"/>
      <c r="D6" s="747"/>
    </row>
    <row r="7" spans="1:4">
      <c r="A7" s="250" t="s">
        <v>261</v>
      </c>
      <c r="B7" s="247" t="s">
        <v>262</v>
      </c>
      <c r="C7" s="251" t="s">
        <v>263</v>
      </c>
      <c r="D7" s="251" t="s">
        <v>262</v>
      </c>
    </row>
    <row r="8" spans="1:4">
      <c r="A8" s="250" t="s">
        <v>264</v>
      </c>
      <c r="B8" s="746" t="s">
        <v>265</v>
      </c>
      <c r="C8" s="746"/>
      <c r="D8" s="747"/>
    </row>
    <row r="9" spans="1:4">
      <c r="A9" s="250"/>
      <c r="B9" s="243"/>
      <c r="C9" s="243"/>
      <c r="D9" s="252"/>
    </row>
    <row r="10" spans="1:4">
      <c r="A10" s="250" t="s">
        <v>266</v>
      </c>
      <c r="B10" s="748" t="s">
        <v>750</v>
      </c>
      <c r="C10" s="739"/>
      <c r="D10" s="740"/>
    </row>
    <row r="11" spans="1:4" ht="24">
      <c r="A11" s="250" t="s">
        <v>267</v>
      </c>
      <c r="B11" s="748"/>
      <c r="C11" s="739"/>
      <c r="D11" s="740"/>
    </row>
    <row r="12" spans="1:4" ht="24.75" customHeight="1">
      <c r="A12" s="250" t="s">
        <v>268</v>
      </c>
      <c r="B12" s="748" t="s">
        <v>751</v>
      </c>
      <c r="C12" s="739"/>
      <c r="D12" s="740"/>
    </row>
    <row r="13" spans="1:4">
      <c r="A13" s="250" t="s">
        <v>269</v>
      </c>
      <c r="B13" s="243"/>
      <c r="C13" s="243"/>
      <c r="D13" s="252"/>
    </row>
    <row r="14" spans="1:4">
      <c r="A14" s="250"/>
      <c r="B14" s="243"/>
      <c r="C14" s="243"/>
      <c r="D14" s="252"/>
    </row>
    <row r="15" spans="1:4" ht="24">
      <c r="A15" s="250" t="s">
        <v>270</v>
      </c>
      <c r="B15" s="243" t="s">
        <v>271</v>
      </c>
      <c r="C15" s="252" t="s">
        <v>272</v>
      </c>
      <c r="D15" s="252"/>
    </row>
    <row r="16" spans="1:4">
      <c r="A16" s="250"/>
      <c r="B16" s="243" t="s">
        <v>273</v>
      </c>
      <c r="C16" s="243"/>
      <c r="D16" s="252"/>
    </row>
    <row r="17" spans="1:4">
      <c r="A17" s="250"/>
      <c r="B17" s="253" t="s">
        <v>274</v>
      </c>
      <c r="C17" s="243"/>
      <c r="D17" s="252"/>
    </row>
    <row r="18" spans="1:4">
      <c r="A18" s="250"/>
      <c r="B18" s="243" t="s">
        <v>275</v>
      </c>
      <c r="C18" s="254"/>
      <c r="D18" s="255"/>
    </row>
    <row r="19" spans="1:4">
      <c r="A19" s="250"/>
      <c r="B19" s="253" t="s">
        <v>276</v>
      </c>
      <c r="C19" s="243"/>
      <c r="D19" s="252"/>
    </row>
    <row r="20" spans="1:4">
      <c r="A20" s="250"/>
      <c r="B20" s="736" t="s">
        <v>277</v>
      </c>
      <c r="C20" s="737"/>
      <c r="D20" s="738"/>
    </row>
    <row r="21" spans="1:4">
      <c r="A21" s="250"/>
      <c r="B21" s="736"/>
      <c r="C21" s="737"/>
      <c r="D21" s="738"/>
    </row>
    <row r="22" spans="1:4">
      <c r="A22" s="250"/>
      <c r="B22" s="256"/>
      <c r="C22" s="256"/>
      <c r="D22" s="257"/>
    </row>
    <row r="23" spans="1:4">
      <c r="A23" s="258"/>
      <c r="B23" s="243" t="s">
        <v>278</v>
      </c>
      <c r="C23" s="243"/>
      <c r="D23" s="252"/>
    </row>
    <row r="24" spans="1:4">
      <c r="A24" s="258"/>
      <c r="B24" s="243" t="s">
        <v>279</v>
      </c>
      <c r="C24" s="243"/>
      <c r="D24" s="252"/>
    </row>
    <row r="25" spans="1:4">
      <c r="A25" s="250"/>
      <c r="B25" s="243"/>
      <c r="C25" s="243"/>
      <c r="D25" s="252"/>
    </row>
    <row r="26" spans="1:4">
      <c r="A26" s="250" t="s">
        <v>280</v>
      </c>
      <c r="B26" s="739" t="s">
        <v>281</v>
      </c>
      <c r="C26" s="739"/>
      <c r="D26" s="740"/>
    </row>
    <row r="27" spans="1:4" ht="99" customHeight="1">
      <c r="A27" s="258"/>
      <c r="B27" s="739"/>
      <c r="C27" s="739"/>
      <c r="D27" s="740"/>
    </row>
    <row r="28" spans="1:4">
      <c r="A28" s="250" t="s">
        <v>282</v>
      </c>
      <c r="B28" s="739" t="s">
        <v>283</v>
      </c>
      <c r="C28" s="739"/>
      <c r="D28" s="740"/>
    </row>
    <row r="29" spans="1:4" ht="117.75" customHeight="1">
      <c r="A29" s="259"/>
      <c r="B29" s="741"/>
      <c r="C29" s="741"/>
      <c r="D29" s="742"/>
    </row>
    <row r="30" spans="1:4">
      <c r="B30" s="261"/>
      <c r="C30" s="261"/>
      <c r="D30" s="261"/>
    </row>
  </sheetData>
  <mergeCells count="11">
    <mergeCell ref="B20:D21"/>
    <mergeCell ref="B26:D27"/>
    <mergeCell ref="B28:D29"/>
    <mergeCell ref="A2:A4"/>
    <mergeCell ref="C2:C4"/>
    <mergeCell ref="B5:D5"/>
    <mergeCell ref="B6:D6"/>
    <mergeCell ref="B8:D8"/>
    <mergeCell ref="B12:D12"/>
    <mergeCell ref="B10:D10"/>
    <mergeCell ref="B11:D11"/>
  </mergeCells>
  <pageMargins left="0.21" right="0.2"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N153"/>
  <sheetViews>
    <sheetView tabSelected="1" zoomScale="110" zoomScaleNormal="110" workbookViewId="0"/>
  </sheetViews>
  <sheetFormatPr defaultRowHeight="15"/>
  <cols>
    <col min="1" max="1" width="37.42578125" customWidth="1"/>
    <col min="2" max="2" width="6.5703125" bestFit="1" customWidth="1"/>
    <col min="3" max="3" width="8.5703125" customWidth="1"/>
    <col min="4" max="4" width="7.140625" customWidth="1"/>
    <col min="5" max="6" width="7.5703125" customWidth="1"/>
    <col min="7" max="7" width="6.85546875" customWidth="1"/>
    <col min="8" max="10" width="6.140625" customWidth="1"/>
    <col min="11" max="12" width="6.28515625" customWidth="1"/>
  </cols>
  <sheetData>
    <row r="1" spans="1:14" ht="7.5" customHeight="1"/>
    <row r="2" spans="1:14">
      <c r="A2" s="1" t="s">
        <v>0</v>
      </c>
      <c r="B2" s="1"/>
      <c r="C2" s="1"/>
      <c r="D2" s="1"/>
      <c r="E2" s="1"/>
      <c r="F2" s="2"/>
      <c r="G2" s="2"/>
      <c r="H2" s="2"/>
      <c r="I2" s="2"/>
      <c r="J2" s="2"/>
      <c r="K2" s="2"/>
      <c r="L2" s="2"/>
    </row>
    <row r="3" spans="1:14">
      <c r="A3" s="1" t="s">
        <v>1</v>
      </c>
      <c r="B3" s="2"/>
      <c r="C3" s="2"/>
      <c r="D3" s="2"/>
      <c r="E3" s="2"/>
      <c r="F3" s="2"/>
      <c r="G3" s="2"/>
      <c r="H3" s="2"/>
      <c r="I3" s="2"/>
      <c r="J3" s="2"/>
      <c r="K3" s="2"/>
      <c r="L3" s="2"/>
    </row>
    <row r="4" spans="1:14" ht="18" customHeight="1">
      <c r="A4" s="305" t="s">
        <v>742</v>
      </c>
      <c r="B4" s="3"/>
      <c r="C4" s="3"/>
      <c r="D4" s="3"/>
      <c r="E4" s="3"/>
      <c r="F4" s="3"/>
      <c r="G4" s="3"/>
      <c r="H4" s="3"/>
      <c r="I4" s="3"/>
      <c r="J4" s="3"/>
      <c r="K4" s="3"/>
      <c r="L4" s="3"/>
    </row>
    <row r="5" spans="1:14" ht="7.5" customHeight="1" thickBot="1">
      <c r="A5" s="4" t="s">
        <v>226</v>
      </c>
      <c r="B5" s="5"/>
      <c r="C5" s="5"/>
      <c r="D5" s="5"/>
      <c r="E5" s="5"/>
      <c r="F5" s="5"/>
      <c r="G5" s="5"/>
      <c r="H5" s="5"/>
      <c r="I5" s="5"/>
      <c r="J5" s="5"/>
      <c r="K5" s="5"/>
      <c r="L5" s="5"/>
    </row>
    <row r="6" spans="1:14">
      <c r="A6" s="306"/>
      <c r="B6" s="749" t="s">
        <v>3</v>
      </c>
      <c r="C6" s="749" t="s">
        <v>4</v>
      </c>
      <c r="D6" s="749" t="s">
        <v>5</v>
      </c>
      <c r="E6" s="749" t="s">
        <v>6</v>
      </c>
      <c r="F6" s="749" t="s">
        <v>7</v>
      </c>
      <c r="G6" s="752" t="s">
        <v>8</v>
      </c>
      <c r="H6" s="752"/>
      <c r="I6" s="752"/>
      <c r="J6" s="752" t="s">
        <v>9</v>
      </c>
      <c r="K6" s="752"/>
      <c r="L6" s="753"/>
    </row>
    <row r="7" spans="1:14" ht="13.5" customHeight="1">
      <c r="A7" s="307" t="s">
        <v>2</v>
      </c>
      <c r="B7" s="750"/>
      <c r="C7" s="750"/>
      <c r="D7" s="750"/>
      <c r="E7" s="750"/>
      <c r="F7" s="750"/>
      <c r="G7" s="754" t="s">
        <v>10</v>
      </c>
      <c r="H7" s="754" t="s">
        <v>6</v>
      </c>
      <c r="I7" s="754" t="s">
        <v>7</v>
      </c>
      <c r="J7" s="754" t="s">
        <v>10</v>
      </c>
      <c r="K7" s="754" t="s">
        <v>6</v>
      </c>
      <c r="L7" s="756" t="s">
        <v>7</v>
      </c>
    </row>
    <row r="8" spans="1:14" ht="8.25" customHeight="1" thickBot="1">
      <c r="A8" s="308"/>
      <c r="B8" s="751"/>
      <c r="C8" s="751"/>
      <c r="D8" s="751"/>
      <c r="E8" s="751"/>
      <c r="F8" s="751"/>
      <c r="G8" s="755"/>
      <c r="H8" s="755"/>
      <c r="I8" s="755"/>
      <c r="J8" s="755"/>
      <c r="K8" s="755"/>
      <c r="L8" s="757"/>
    </row>
    <row r="9" spans="1:14" ht="18.75" customHeight="1" thickBot="1">
      <c r="A9" s="309" t="s">
        <v>11</v>
      </c>
      <c r="B9" s="310">
        <f>SUM(B10,B29)</f>
        <v>13744</v>
      </c>
      <c r="C9" s="310">
        <f>SUM(C10,C29)</f>
        <v>650</v>
      </c>
      <c r="D9" s="310">
        <f>SUM(D10,D29)</f>
        <v>11560.400000000001</v>
      </c>
      <c r="E9" s="310">
        <f t="shared" ref="E9:K9" si="0">SUM(E10,E29)</f>
        <v>1885</v>
      </c>
      <c r="F9" s="310">
        <f t="shared" si="0"/>
        <v>9675.4000000000015</v>
      </c>
      <c r="G9" s="310">
        <f t="shared" si="0"/>
        <v>401.19999999999993</v>
      </c>
      <c r="H9" s="310">
        <f t="shared" si="0"/>
        <v>189.06666666666666</v>
      </c>
      <c r="I9" s="310">
        <f t="shared" si="0"/>
        <v>212.13333333333335</v>
      </c>
      <c r="J9" s="310">
        <f t="shared" si="0"/>
        <v>386.4</v>
      </c>
      <c r="K9" s="310">
        <f t="shared" si="0"/>
        <v>88</v>
      </c>
      <c r="L9" s="311">
        <f>SUM(L10,L29)</f>
        <v>298.39999999999998</v>
      </c>
    </row>
    <row r="10" spans="1:14" ht="17.25" customHeight="1" thickBot="1">
      <c r="A10" s="289" t="s">
        <v>12</v>
      </c>
      <c r="B10" s="312">
        <f>SUM(B11:B28)</f>
        <v>6732</v>
      </c>
      <c r="C10" s="312">
        <f>SUM(C11:C28)</f>
        <v>180</v>
      </c>
      <c r="D10" s="312">
        <f>SUM(D11:D28)</f>
        <v>5710.7333333333336</v>
      </c>
      <c r="E10" s="312">
        <f>SUM(E11:E28)</f>
        <v>810.26666666666665</v>
      </c>
      <c r="F10" s="312">
        <f t="shared" ref="F10:K10" si="1">SUM(F11:F28)</f>
        <v>4900.4666666666662</v>
      </c>
      <c r="G10" s="312">
        <f t="shared" si="1"/>
        <v>114.46666666666667</v>
      </c>
      <c r="H10" s="312">
        <f t="shared" si="1"/>
        <v>84.4</v>
      </c>
      <c r="I10" s="312">
        <f t="shared" si="1"/>
        <v>30.066666666666666</v>
      </c>
      <c r="J10" s="312">
        <f t="shared" si="1"/>
        <v>386.4</v>
      </c>
      <c r="K10" s="312">
        <f t="shared" si="1"/>
        <v>88</v>
      </c>
      <c r="L10" s="313">
        <f>SUM(L11:L28)</f>
        <v>298.39999999999998</v>
      </c>
    </row>
    <row r="11" spans="1:14" ht="15.75" customHeight="1">
      <c r="A11" s="209" t="s">
        <v>13</v>
      </c>
      <c r="B11" s="214">
        <f>SUM('[1]INFORME POR DIA'!C1600)</f>
        <v>500</v>
      </c>
      <c r="C11" s="214">
        <f>SUM('[1]INFORME POR DIA'!D1600)</f>
        <v>0</v>
      </c>
      <c r="D11" s="214">
        <f>SUM(E11:F11)</f>
        <v>455.6</v>
      </c>
      <c r="E11" s="214">
        <f>[1]RESUMEN!F10/[1]RESUMEN!$AO$49</f>
        <v>0</v>
      </c>
      <c r="F11" s="214">
        <f>[1]RESUMEN!I10/[1]RESUMEN!$AO$49</f>
        <v>455.6</v>
      </c>
      <c r="G11" s="214">
        <f>SUM(H11:I11)</f>
        <v>0</v>
      </c>
      <c r="H11" s="214">
        <f>[1]RESUMEN!AC10/[1]RESUMEN!$AO$49</f>
        <v>0</v>
      </c>
      <c r="I11" s="214">
        <f>[1]RESUMEN!AD10/[1]RESUMEN!$AO$49</f>
        <v>0</v>
      </c>
      <c r="J11" s="214">
        <f>SUM(K11:L11)</f>
        <v>0</v>
      </c>
      <c r="K11" s="214">
        <v>0</v>
      </c>
      <c r="L11" s="314">
        <v>0</v>
      </c>
    </row>
    <row r="12" spans="1:14" ht="15.75" customHeight="1">
      <c r="A12" s="210" t="s">
        <v>201</v>
      </c>
      <c r="B12" s="214">
        <f>SUM('[1]INFORME POR DIA'!C1601)</f>
        <v>450</v>
      </c>
      <c r="C12" s="214">
        <f>SUM('[1]INFORME POR DIA'!D1601)</f>
        <v>0</v>
      </c>
      <c r="D12" s="214">
        <f t="shared" ref="D12:D14" si="2">SUM(E12:F12)</f>
        <v>436.66666666666669</v>
      </c>
      <c r="E12" s="214">
        <f>[1]RESUMEN!F11/[1]RESUMEN!$AO$49</f>
        <v>0</v>
      </c>
      <c r="F12" s="214">
        <f>[1]RESUMEN!I11/[1]RESUMEN!$AO$49</f>
        <v>436.66666666666669</v>
      </c>
      <c r="G12" s="214">
        <f t="shared" ref="G12:G28" si="3">SUM(H12:I12)</f>
        <v>0</v>
      </c>
      <c r="H12" s="214">
        <f>[1]RESUMEN!AC11/[1]RESUMEN!$AO$49</f>
        <v>0</v>
      </c>
      <c r="I12" s="214">
        <f>[1]RESUMEN!AD11/[1]RESUMEN!$AO$49</f>
        <v>0</v>
      </c>
      <c r="J12" s="214">
        <f t="shared" ref="J12:J28" si="4">SUM(K12:L12)</f>
        <v>0</v>
      </c>
      <c r="K12" s="214">
        <v>0</v>
      </c>
      <c r="L12" s="314">
        <v>0</v>
      </c>
    </row>
    <row r="13" spans="1:14" ht="15.75" customHeight="1">
      <c r="A13" s="210" t="s">
        <v>202</v>
      </c>
      <c r="B13" s="214">
        <f>SUM('[1]INFORME POR DIA'!C1602)</f>
        <v>36</v>
      </c>
      <c r="C13" s="214">
        <f>SUM('[1]INFORME POR DIA'!D1602)</f>
        <v>0</v>
      </c>
      <c r="D13" s="214">
        <f t="shared" si="2"/>
        <v>32.466666666666669</v>
      </c>
      <c r="E13" s="214">
        <f>[1]RESUMEN!F12/[1]RESUMEN!$AO$49</f>
        <v>0</v>
      </c>
      <c r="F13" s="214">
        <f>[1]RESUMEN!I12/[1]RESUMEN!$AO$49</f>
        <v>32.466666666666669</v>
      </c>
      <c r="G13" s="214">
        <f t="shared" si="3"/>
        <v>0</v>
      </c>
      <c r="H13" s="214">
        <f>[1]RESUMEN!AC12/[1]RESUMEN!$AO$49</f>
        <v>0</v>
      </c>
      <c r="I13" s="214">
        <f>[1]RESUMEN!AD12/[1]RESUMEN!$AO$49</f>
        <v>0</v>
      </c>
      <c r="J13" s="214">
        <f t="shared" si="4"/>
        <v>0</v>
      </c>
      <c r="K13" s="214">
        <v>0</v>
      </c>
      <c r="L13" s="314">
        <v>0</v>
      </c>
    </row>
    <row r="14" spans="1:14" ht="15.75" customHeight="1">
      <c r="A14" s="210" t="s">
        <v>203</v>
      </c>
      <c r="B14" s="214">
        <f>SUM('[1]INFORME POR DIA'!C1603)</f>
        <v>40</v>
      </c>
      <c r="C14" s="214">
        <f>SUM('[1]INFORME POR DIA'!D1603)</f>
        <v>0</v>
      </c>
      <c r="D14" s="214">
        <f t="shared" si="2"/>
        <v>27</v>
      </c>
      <c r="E14" s="214">
        <f>[1]RESUMEN!F13/[1]RESUMEN!$AO$49</f>
        <v>0</v>
      </c>
      <c r="F14" s="214">
        <f>[1]RESUMEN!I13/[1]RESUMEN!$AO$49</f>
        <v>27</v>
      </c>
      <c r="G14" s="214">
        <f t="shared" si="3"/>
        <v>0</v>
      </c>
      <c r="H14" s="214">
        <f>[1]RESUMEN!AC13/[1]RESUMEN!$AO$49</f>
        <v>0</v>
      </c>
      <c r="I14" s="214">
        <f>[1]RESUMEN!AD13/[1]RESUMEN!$AO$49</f>
        <v>0</v>
      </c>
      <c r="J14" s="214">
        <f t="shared" si="4"/>
        <v>27</v>
      </c>
      <c r="K14" s="315">
        <f>[1]RESUMEN!AM13/[1]RESUMEN!$AO$49</f>
        <v>0</v>
      </c>
      <c r="L14" s="316">
        <f>[1]RESUMEN!AN13/[1]RESUMEN!$AO$49</f>
        <v>27</v>
      </c>
      <c r="N14" s="17"/>
    </row>
    <row r="15" spans="1:14" ht="38.25">
      <c r="A15" s="724" t="s">
        <v>743</v>
      </c>
      <c r="B15" s="214">
        <f>SUM('[1]INFORME POR DIA'!C1604)</f>
        <v>108</v>
      </c>
      <c r="C15" s="214">
        <f>SUM('[1]INFORME POR DIA'!D1604)</f>
        <v>0</v>
      </c>
      <c r="D15" s="214">
        <f t="shared" ref="D15:D28" si="5">SUM(E15:F15)</f>
        <v>35.733333333333334</v>
      </c>
      <c r="E15" s="214">
        <f>[1]RESUMEN!F14/[1]RESUMEN!$AO$49</f>
        <v>0</v>
      </c>
      <c r="F15" s="214">
        <f>[1]RESUMEN!I14/[1]RESUMEN!$AO$49</f>
        <v>35.733333333333334</v>
      </c>
      <c r="G15" s="214">
        <f t="shared" si="3"/>
        <v>15.533333333333333</v>
      </c>
      <c r="H15" s="214">
        <f>[1]RESUMEN!AC14/[1]RESUMEN!$AO$49</f>
        <v>0</v>
      </c>
      <c r="I15" s="214">
        <f>[1]RESUMEN!AD14/[1]RESUMEN!$AO$49</f>
        <v>15.533333333333333</v>
      </c>
      <c r="J15" s="214">
        <f t="shared" si="4"/>
        <v>0</v>
      </c>
      <c r="K15" s="315">
        <f>[1]RESUMEN!AM14/[1]RESUMEN!$AO$49</f>
        <v>0</v>
      </c>
      <c r="L15" s="316">
        <f>[1]RESUMEN!AN14/[1]RESUMEN!$AO$49</f>
        <v>0</v>
      </c>
      <c r="N15" s="17"/>
    </row>
    <row r="16" spans="1:14" ht="15.75" customHeight="1">
      <c r="A16" s="210" t="s">
        <v>204</v>
      </c>
      <c r="B16" s="214">
        <f>SUM('[1]INFORME POR DIA'!C1605)</f>
        <v>68</v>
      </c>
      <c r="C16" s="214">
        <f>SUM('[1]INFORME POR DIA'!D1605)</f>
        <v>0</v>
      </c>
      <c r="D16" s="214">
        <f t="shared" si="5"/>
        <v>37.93333333333333</v>
      </c>
      <c r="E16" s="214">
        <f>[1]RESUMEN!F15/[1]RESUMEN!$AO$49</f>
        <v>0</v>
      </c>
      <c r="F16" s="214">
        <f>[1]RESUMEN!I15/[1]RESUMEN!$AO$49</f>
        <v>37.93333333333333</v>
      </c>
      <c r="G16" s="214">
        <f t="shared" si="3"/>
        <v>0</v>
      </c>
      <c r="H16" s="214">
        <f>[1]RESUMEN!AC15/[1]RESUMEN!$AO$49</f>
        <v>0</v>
      </c>
      <c r="I16" s="214">
        <f>[1]RESUMEN!AD15/[1]RESUMEN!$AO$49</f>
        <v>0</v>
      </c>
      <c r="J16" s="214">
        <f t="shared" si="4"/>
        <v>0</v>
      </c>
      <c r="K16" s="315">
        <f>[1]RESUMEN!AM15/[1]RESUMEN!$AO$49</f>
        <v>0</v>
      </c>
      <c r="L16" s="316">
        <f>[1]RESUMEN!AN15/[1]RESUMEN!$AO$49</f>
        <v>0</v>
      </c>
    </row>
    <row r="17" spans="1:12" ht="15.75" customHeight="1">
      <c r="A17" s="210" t="s">
        <v>205</v>
      </c>
      <c r="B17" s="214">
        <f>SUM('[1]INFORME POR DIA'!C1606)</f>
        <v>108</v>
      </c>
      <c r="C17" s="214">
        <f>SUM('[1]INFORME POR DIA'!D1606)</f>
        <v>0</v>
      </c>
      <c r="D17" s="214">
        <f t="shared" si="5"/>
        <v>42.466666666666669</v>
      </c>
      <c r="E17" s="214">
        <f>[1]RESUMEN!F16/[1]RESUMEN!$AO$49</f>
        <v>29.533333333333335</v>
      </c>
      <c r="F17" s="214">
        <f>[1]RESUMEN!I16/[1]RESUMEN!$AO$49</f>
        <v>12.933333333333334</v>
      </c>
      <c r="G17" s="214">
        <f t="shared" si="3"/>
        <v>1.4666666666666666</v>
      </c>
      <c r="H17" s="214">
        <f>[1]RESUMEN!AC16/[1]RESUMEN!$AO$49</f>
        <v>1.1333333333333333</v>
      </c>
      <c r="I17" s="214">
        <f>[1]RESUMEN!AD16/[1]RESUMEN!$AO$49</f>
        <v>0.33333333333333331</v>
      </c>
      <c r="J17" s="214">
        <f t="shared" si="4"/>
        <v>6.5333333333333332</v>
      </c>
      <c r="K17" s="315">
        <f>[1]RESUMEN!AM16/[1]RESUMEN!$AO$49</f>
        <v>5.4666666666666668</v>
      </c>
      <c r="L17" s="316">
        <f>[1]RESUMEN!AN16/[1]RESUMEN!$AO$49</f>
        <v>1.0666666666666667</v>
      </c>
    </row>
    <row r="18" spans="1:12">
      <c r="A18" s="210" t="s">
        <v>220</v>
      </c>
      <c r="B18" s="214">
        <f>SUM('[1]INFORME POR DIA'!C1607)</f>
        <v>705</v>
      </c>
      <c r="C18" s="214">
        <f>SUM('[1]INFORME POR DIA'!D1607)</f>
        <v>4</v>
      </c>
      <c r="D18" s="214">
        <f t="shared" si="5"/>
        <v>627.13333333333333</v>
      </c>
      <c r="E18" s="214">
        <f>[1]RESUMEN!F17/[1]RESUMEN!$AO$49</f>
        <v>416.86666666666667</v>
      </c>
      <c r="F18" s="214">
        <f>[1]RESUMEN!I17/[1]RESUMEN!$AO$49</f>
        <v>210.26666666666668</v>
      </c>
      <c r="G18" s="214">
        <f t="shared" si="3"/>
        <v>79.066666666666663</v>
      </c>
      <c r="H18" s="214">
        <f>[1]RESUMEN!AC17/[1]RESUMEN!$AO$49</f>
        <v>71.86666666666666</v>
      </c>
      <c r="I18" s="214">
        <f>[1]RESUMEN!AD17/[1]RESUMEN!$AO$49</f>
        <v>7.2</v>
      </c>
      <c r="J18" s="214">
        <f t="shared" si="4"/>
        <v>0</v>
      </c>
      <c r="K18" s="315">
        <f>[1]RESUMEN!AM17/[1]RESUMEN!$AO$49</f>
        <v>0</v>
      </c>
      <c r="L18" s="316">
        <f>[1]RESUMEN!AN17/[1]RESUMEN!$AO$49</f>
        <v>0</v>
      </c>
    </row>
    <row r="19" spans="1:12" ht="15.75" customHeight="1">
      <c r="A19" s="210" t="s">
        <v>313</v>
      </c>
      <c r="B19" s="214">
        <f>SUM('[1]INFORME POR DIA'!C1608)</f>
        <v>404</v>
      </c>
      <c r="C19" s="214">
        <f>SUM('[1]INFORME POR DIA'!D1608)</f>
        <v>2</v>
      </c>
      <c r="D19" s="214">
        <f t="shared" si="5"/>
        <v>306.06666666666666</v>
      </c>
      <c r="E19" s="214">
        <f>[1]RESUMEN!F18/[1]RESUMEN!$AO$49</f>
        <v>8.9333333333333336</v>
      </c>
      <c r="F19" s="214">
        <f>[1]RESUMEN!I18/[1]RESUMEN!$AO$49</f>
        <v>297.13333333333333</v>
      </c>
      <c r="G19" s="214">
        <f t="shared" si="3"/>
        <v>0</v>
      </c>
      <c r="H19" s="214">
        <f>[1]RESUMEN!AC18/[1]RESUMEN!$AO$49</f>
        <v>0</v>
      </c>
      <c r="I19" s="214">
        <f>[1]RESUMEN!AD18/[1]RESUMEN!$AO$49</f>
        <v>0</v>
      </c>
      <c r="J19" s="214">
        <f t="shared" si="4"/>
        <v>0</v>
      </c>
      <c r="K19" s="315">
        <f>[1]RESUMEN!AM18/[1]RESUMEN!$AO$49</f>
        <v>0</v>
      </c>
      <c r="L19" s="316">
        <f>[1]RESUMEN!AN18/[1]RESUMEN!$AO$49</f>
        <v>0</v>
      </c>
    </row>
    <row r="20" spans="1:12" ht="15.75" customHeight="1">
      <c r="A20" s="210" t="s">
        <v>221</v>
      </c>
      <c r="B20" s="214">
        <f>SUM('[1]INFORME POR DIA'!C1609)</f>
        <v>292</v>
      </c>
      <c r="C20" s="214">
        <f>SUM('[1]INFORME POR DIA'!D1609)</f>
        <v>4</v>
      </c>
      <c r="D20" s="214">
        <f t="shared" si="5"/>
        <v>285.60000000000002</v>
      </c>
      <c r="E20" s="214">
        <f>[1]RESUMEN!F19/[1]RESUMEN!$AO$49</f>
        <v>0</v>
      </c>
      <c r="F20" s="214">
        <f>[1]RESUMEN!I19/[1]RESUMEN!$AO$49</f>
        <v>285.60000000000002</v>
      </c>
      <c r="G20" s="214">
        <f t="shared" si="3"/>
        <v>0</v>
      </c>
      <c r="H20" s="214">
        <f>[1]RESUMEN!AC19/[1]RESUMEN!$AO$49</f>
        <v>0</v>
      </c>
      <c r="I20" s="214">
        <f>[1]RESUMEN!AD19/[1]RESUMEN!$AO$49</f>
        <v>0</v>
      </c>
      <c r="J20" s="214">
        <f t="shared" si="4"/>
        <v>0</v>
      </c>
      <c r="K20" s="315">
        <f>[1]RESUMEN!AM19/[1]RESUMEN!$AO$49</f>
        <v>0</v>
      </c>
      <c r="L20" s="316">
        <f>[1]RESUMEN!AN19/[1]RESUMEN!$AO$49</f>
        <v>0</v>
      </c>
    </row>
    <row r="21" spans="1:12" ht="15.75" customHeight="1">
      <c r="A21" s="210" t="s">
        <v>206</v>
      </c>
      <c r="B21" s="214">
        <f>SUM('[1]INFORME POR DIA'!C1610)</f>
        <v>1414</v>
      </c>
      <c r="C21" s="214">
        <f>SUM('[1]INFORME POR DIA'!D1610)</f>
        <v>38</v>
      </c>
      <c r="D21" s="214">
        <f t="shared" si="5"/>
        <v>1270.8</v>
      </c>
      <c r="E21" s="214">
        <f>[1]RESUMEN!F20/[1]RESUMEN!$AO$49</f>
        <v>271.2</v>
      </c>
      <c r="F21" s="214">
        <f>[1]RESUMEN!I20/[1]RESUMEN!$AO$49</f>
        <v>999.6</v>
      </c>
      <c r="G21" s="214">
        <f t="shared" si="3"/>
        <v>0</v>
      </c>
      <c r="H21" s="214">
        <f>[1]RESUMEN!AC20/[1]RESUMEN!$AO$49</f>
        <v>0</v>
      </c>
      <c r="I21" s="214">
        <f>[1]RESUMEN!AD20/[1]RESUMEN!$AO$49</f>
        <v>0</v>
      </c>
      <c r="J21" s="214">
        <f t="shared" si="4"/>
        <v>0</v>
      </c>
      <c r="K21" s="315">
        <f>[1]RESUMEN!AM20/[1]RESUMEN!$AO$49</f>
        <v>0</v>
      </c>
      <c r="L21" s="316">
        <f>[1]RESUMEN!AN20/[1]RESUMEN!$AO$49</f>
        <v>0</v>
      </c>
    </row>
    <row r="22" spans="1:12" ht="15.75" customHeight="1">
      <c r="A22" s="211" t="s">
        <v>14</v>
      </c>
      <c r="B22" s="214">
        <f>SUM('[1]INFORME POR DIA'!C1611)</f>
        <v>516</v>
      </c>
      <c r="C22" s="214">
        <f>SUM('[1]INFORME POR DIA'!D1611)</f>
        <v>47</v>
      </c>
      <c r="D22" s="214">
        <f t="shared" si="5"/>
        <v>450.8</v>
      </c>
      <c r="E22" s="214">
        <f>[1]RESUMEN!F21/[1]RESUMEN!$AO$49</f>
        <v>0</v>
      </c>
      <c r="F22" s="214">
        <f>[1]RESUMEN!I21/[1]RESUMEN!$AO$49</f>
        <v>450.8</v>
      </c>
      <c r="G22" s="214">
        <f t="shared" si="3"/>
        <v>0</v>
      </c>
      <c r="H22" s="214">
        <f>[1]RESUMEN!AC21/[1]RESUMEN!$AO$49</f>
        <v>0</v>
      </c>
      <c r="I22" s="214">
        <f>[1]RESUMEN!AD21/[1]RESUMEN!$AO$49</f>
        <v>0</v>
      </c>
      <c r="J22" s="214">
        <f t="shared" si="4"/>
        <v>0</v>
      </c>
      <c r="K22" s="315">
        <f>[1]RESUMEN!AM21/[1]RESUMEN!$AO$49</f>
        <v>0</v>
      </c>
      <c r="L22" s="316">
        <f>[1]RESUMEN!AN21/[1]RESUMEN!$AO$49</f>
        <v>0</v>
      </c>
    </row>
    <row r="23" spans="1:12" ht="15.75" customHeight="1">
      <c r="A23" s="211" t="s">
        <v>15</v>
      </c>
      <c r="B23" s="214">
        <f>SUM('[1]INFORME POR DIA'!C1612)</f>
        <v>248</v>
      </c>
      <c r="C23" s="214">
        <f>SUM('[1]INFORME POR DIA'!D1612)</f>
        <v>0</v>
      </c>
      <c r="D23" s="214">
        <f t="shared" si="5"/>
        <v>90.2</v>
      </c>
      <c r="E23" s="214">
        <f>[1]RESUMEN!F22/[1]RESUMEN!$AO$49</f>
        <v>0</v>
      </c>
      <c r="F23" s="214">
        <f>[1]RESUMEN!I22/[1]RESUMEN!$AO$49</f>
        <v>90.2</v>
      </c>
      <c r="G23" s="214">
        <f t="shared" si="3"/>
        <v>0</v>
      </c>
      <c r="H23" s="214">
        <f>[1]RESUMEN!AC22/[1]RESUMEN!$AO$49</f>
        <v>0</v>
      </c>
      <c r="I23" s="214">
        <f>[1]RESUMEN!AD22/[1]RESUMEN!$AO$49</f>
        <v>0</v>
      </c>
      <c r="J23" s="214">
        <f t="shared" si="4"/>
        <v>0</v>
      </c>
      <c r="K23" s="315">
        <f>[1]RESUMEN!AM22/[1]RESUMEN!$AO$49</f>
        <v>0</v>
      </c>
      <c r="L23" s="316">
        <f>[1]RESUMEN!AN22/[1]RESUMEN!$AO$49</f>
        <v>0</v>
      </c>
    </row>
    <row r="24" spans="1:12" ht="15.75" customHeight="1">
      <c r="A24" s="211" t="s">
        <v>16</v>
      </c>
      <c r="B24" s="214">
        <f>SUM('[1]INFORME POR DIA'!C1613)</f>
        <v>296</v>
      </c>
      <c r="C24" s="214">
        <f>SUM('[1]INFORME POR DIA'!D1613)</f>
        <v>9</v>
      </c>
      <c r="D24" s="214">
        <f t="shared" si="5"/>
        <v>282.60000000000002</v>
      </c>
      <c r="E24" s="214">
        <f>[1]RESUMEN!F23/[1]RESUMEN!$AO$49</f>
        <v>0</v>
      </c>
      <c r="F24" s="214">
        <f>[1]RESUMEN!I23/[1]RESUMEN!$AO$49</f>
        <v>282.60000000000002</v>
      </c>
      <c r="G24" s="214">
        <f t="shared" si="3"/>
        <v>0</v>
      </c>
      <c r="H24" s="214">
        <f>[1]RESUMEN!AC23/[1]RESUMEN!$AO$49</f>
        <v>0</v>
      </c>
      <c r="I24" s="214">
        <f>[1]RESUMEN!AD23/[1]RESUMEN!$AO$49</f>
        <v>0</v>
      </c>
      <c r="J24" s="214">
        <f t="shared" si="4"/>
        <v>0</v>
      </c>
      <c r="K24" s="315">
        <f>[1]RESUMEN!AM23/[1]RESUMEN!$AO$49</f>
        <v>0</v>
      </c>
      <c r="L24" s="316">
        <f>[1]RESUMEN!AN23/[1]RESUMEN!$AO$49</f>
        <v>0</v>
      </c>
    </row>
    <row r="25" spans="1:12" ht="15.75" customHeight="1">
      <c r="A25" s="212" t="s">
        <v>17</v>
      </c>
      <c r="B25" s="214">
        <f>SUM('[1]INFORME POR DIA'!C1614)</f>
        <v>516</v>
      </c>
      <c r="C25" s="214">
        <f>SUM('[1]INFORME POR DIA'!D1614)</f>
        <v>3</v>
      </c>
      <c r="D25" s="214">
        <f t="shared" si="5"/>
        <v>490.86666666666667</v>
      </c>
      <c r="E25" s="214">
        <f>[1]RESUMEN!F24/[1]RESUMEN!$AO$49</f>
        <v>1.2</v>
      </c>
      <c r="F25" s="214">
        <f>[1]RESUMEN!I24/[1]RESUMEN!$AO$49</f>
        <v>489.66666666666669</v>
      </c>
      <c r="G25" s="214">
        <f t="shared" si="3"/>
        <v>0</v>
      </c>
      <c r="H25" s="214">
        <f>[1]RESUMEN!AC24/[1]RESUMEN!$AO$49</f>
        <v>0</v>
      </c>
      <c r="I25" s="214">
        <f>[1]RESUMEN!AD24/[1]RESUMEN!$AO$49</f>
        <v>0</v>
      </c>
      <c r="J25" s="214">
        <f t="shared" si="4"/>
        <v>0</v>
      </c>
      <c r="K25" s="315">
        <f>[1]RESUMEN!AM24/[1]RESUMEN!$AO$49</f>
        <v>0</v>
      </c>
      <c r="L25" s="316">
        <f>[1]RESUMEN!AN24/[1]RESUMEN!$AO$49</f>
        <v>0</v>
      </c>
    </row>
    <row r="26" spans="1:12" ht="15.75" customHeight="1">
      <c r="A26" s="276" t="s">
        <v>316</v>
      </c>
      <c r="B26" s="214">
        <f>SUM('[1]INFORME POR DIA'!C1615)</f>
        <v>529</v>
      </c>
      <c r="C26" s="214">
        <f>SUM('[1]INFORME POR DIA'!D1615)</f>
        <v>27</v>
      </c>
      <c r="D26" s="214">
        <f t="shared" si="5"/>
        <v>476.93333333333334</v>
      </c>
      <c r="E26" s="214">
        <f>[1]RESUMEN!F25/[1]RESUMEN!$AO$49</f>
        <v>0</v>
      </c>
      <c r="F26" s="214">
        <f>[1]RESUMEN!I25/[1]RESUMEN!$AO$49</f>
        <v>476.93333333333334</v>
      </c>
      <c r="G26" s="214">
        <f t="shared" si="3"/>
        <v>0</v>
      </c>
      <c r="H26" s="214">
        <f>[1]RESUMEN!AC25/[1]RESUMEN!$AO$49</f>
        <v>0</v>
      </c>
      <c r="I26" s="214">
        <f>[1]RESUMEN!AD25/[1]RESUMEN!$AO$49</f>
        <v>0</v>
      </c>
      <c r="J26" s="214">
        <f t="shared" si="4"/>
        <v>0</v>
      </c>
      <c r="K26" s="315">
        <f>[1]RESUMEN!AM25/[1]RESUMEN!$AO$49</f>
        <v>0</v>
      </c>
      <c r="L26" s="316">
        <f>[1]RESUMEN!AN25/[1]RESUMEN!$AO$49</f>
        <v>0</v>
      </c>
    </row>
    <row r="27" spans="1:12" ht="15.75" customHeight="1">
      <c r="A27" s="277" t="s">
        <v>207</v>
      </c>
      <c r="B27" s="214">
        <f>SUM('[1]INFORME POR DIA'!C1616)</f>
        <v>476</v>
      </c>
      <c r="C27" s="214">
        <f>SUM('[1]INFORME POR DIA'!D1616)</f>
        <v>46</v>
      </c>
      <c r="D27" s="214">
        <f t="shared" si="5"/>
        <v>352.86666666666667</v>
      </c>
      <c r="E27" s="214">
        <f>[1]RESUMEN!F26/[1]RESUMEN!$AO$49</f>
        <v>82.533333333333331</v>
      </c>
      <c r="F27" s="214">
        <f>[1]RESUMEN!I26/[1]RESUMEN!$AO$49</f>
        <v>270.33333333333331</v>
      </c>
      <c r="G27" s="214">
        <f t="shared" si="3"/>
        <v>18.399999999999999</v>
      </c>
      <c r="H27" s="214">
        <f>[1]RESUMEN!AC26/[1]RESUMEN!$AO$49</f>
        <v>11.4</v>
      </c>
      <c r="I27" s="214">
        <f>[1]RESUMEN!AD26/[1]RESUMEN!$AO$49</f>
        <v>7</v>
      </c>
      <c r="J27" s="214">
        <f t="shared" si="4"/>
        <v>352.86666666666667</v>
      </c>
      <c r="K27" s="315">
        <f>[1]RESUMEN!AM26/[1]RESUMEN!$AO$49</f>
        <v>82.533333333333331</v>
      </c>
      <c r="L27" s="316">
        <f>[1]RESUMEN!AN26/[1]RESUMEN!$AO$49</f>
        <v>270.33333333333331</v>
      </c>
    </row>
    <row r="28" spans="1:12" ht="15.75" customHeight="1" thickBot="1">
      <c r="A28" s="210" t="s">
        <v>314</v>
      </c>
      <c r="B28" s="214">
        <f>SUM('[1]INFORME POR DIA'!C1617)</f>
        <v>26</v>
      </c>
      <c r="C28" s="214">
        <f>SUM('[1]INFORME POR DIA'!D1617)</f>
        <v>0</v>
      </c>
      <c r="D28" s="214">
        <f t="shared" si="5"/>
        <v>9</v>
      </c>
      <c r="E28" s="214">
        <f>[1]RESUMEN!F27/[1]RESUMEN!$AO$49</f>
        <v>0</v>
      </c>
      <c r="F28" s="214">
        <f>[1]RESUMEN!I27/[1]RESUMEN!$AO$49</f>
        <v>9</v>
      </c>
      <c r="G28" s="214">
        <f t="shared" si="3"/>
        <v>0</v>
      </c>
      <c r="H28" s="214">
        <f>[1]RESUMEN!AC27/[1]RESUMEN!$AO$49</f>
        <v>0</v>
      </c>
      <c r="I28" s="214">
        <f>[1]RESUMEN!AD27/[1]RESUMEN!$AO$49</f>
        <v>0</v>
      </c>
      <c r="J28" s="214">
        <f t="shared" si="4"/>
        <v>0</v>
      </c>
      <c r="K28" s="315">
        <f>[1]RESUMEN!AM27/[1]RESUMEN!$AO$49</f>
        <v>0</v>
      </c>
      <c r="L28" s="316">
        <f>[1]RESUMEN!AN27/[1]RESUMEN!$AO$49</f>
        <v>0</v>
      </c>
    </row>
    <row r="29" spans="1:12" ht="17.25" customHeight="1" thickBot="1">
      <c r="A29" s="289" t="s">
        <v>18</v>
      </c>
      <c r="B29" s="312">
        <f>SUM(B30:B49)</f>
        <v>7012</v>
      </c>
      <c r="C29" s="312">
        <f t="shared" ref="C29:L29" si="6">SUM(C30:C49)</f>
        <v>470</v>
      </c>
      <c r="D29" s="312">
        <f>SUM(D30:D49)</f>
        <v>5849.666666666667</v>
      </c>
      <c r="E29" s="312">
        <f>SUM(E30:E49)</f>
        <v>1074.7333333333333</v>
      </c>
      <c r="F29" s="312">
        <f t="shared" si="6"/>
        <v>4774.9333333333343</v>
      </c>
      <c r="G29" s="312">
        <f t="shared" si="6"/>
        <v>286.73333333333329</v>
      </c>
      <c r="H29" s="312">
        <f t="shared" si="6"/>
        <v>104.66666666666666</v>
      </c>
      <c r="I29" s="312">
        <f t="shared" si="6"/>
        <v>182.06666666666669</v>
      </c>
      <c r="J29" s="312">
        <f>SUM(J30:J49)</f>
        <v>0</v>
      </c>
      <c r="K29" s="312">
        <f t="shared" si="6"/>
        <v>0</v>
      </c>
      <c r="L29" s="313">
        <f t="shared" si="6"/>
        <v>0</v>
      </c>
    </row>
    <row r="30" spans="1:12" ht="15.75" customHeight="1">
      <c r="A30" s="211" t="s">
        <v>19</v>
      </c>
      <c r="B30" s="214">
        <f>SUM('[1]INFORME POR DIA'!C1619)</f>
        <v>534</v>
      </c>
      <c r="C30" s="214">
        <f>SUM('[1]INFORME POR DIA'!D1619)</f>
        <v>14</v>
      </c>
      <c r="D30" s="214">
        <f t="shared" ref="D30:D49" si="7">SUM(E30:F30)</f>
        <v>462.8</v>
      </c>
      <c r="E30" s="214">
        <f>[1]RESUMEN!F29/[1]RESUMEN!$AO$49</f>
        <v>0</v>
      </c>
      <c r="F30" s="214">
        <f>[1]RESUMEN!I29/[1]RESUMEN!$AO$49</f>
        <v>462.8</v>
      </c>
      <c r="G30" s="214">
        <f t="shared" ref="G30:G49" si="8">SUM(H30:I30)</f>
        <v>1.2</v>
      </c>
      <c r="H30" s="214">
        <f>[1]RESUMEN!AC29/[1]RESUMEN!$AO$49</f>
        <v>0</v>
      </c>
      <c r="I30" s="214">
        <f>[1]RESUMEN!AD29/[1]RESUMEN!$AO$49</f>
        <v>1.2</v>
      </c>
      <c r="J30" s="214">
        <f t="shared" ref="J30:J49" si="9">SUM(K30:L30)</f>
        <v>0</v>
      </c>
      <c r="K30" s="315">
        <f>[1]RESUMEN!AM29/[1]RESUMEN!$AO$49</f>
        <v>0</v>
      </c>
      <c r="L30" s="316">
        <f>[1]RESUMEN!AN29/[1]RESUMEN!$AO$49</f>
        <v>0</v>
      </c>
    </row>
    <row r="31" spans="1:12" ht="15.75" customHeight="1">
      <c r="A31" s="211" t="s">
        <v>20</v>
      </c>
      <c r="B31" s="214">
        <f>SUM('[1]INFORME POR DIA'!C1620)</f>
        <v>676</v>
      </c>
      <c r="C31" s="214">
        <f>SUM('[1]INFORME POR DIA'!D1620)</f>
        <v>4</v>
      </c>
      <c r="D31" s="214">
        <f t="shared" si="7"/>
        <v>572.40000000000009</v>
      </c>
      <c r="E31" s="214">
        <f>[1]RESUMEN!F30/[1]RESUMEN!$AO$49</f>
        <v>367.53333333333336</v>
      </c>
      <c r="F31" s="214">
        <f>[1]RESUMEN!I30/[1]RESUMEN!$AO$49</f>
        <v>204.86666666666667</v>
      </c>
      <c r="G31" s="214">
        <f t="shared" si="8"/>
        <v>10.4</v>
      </c>
      <c r="H31" s="214">
        <f>[1]RESUMEN!AC30/[1]RESUMEN!$AO$49</f>
        <v>10.333333333333334</v>
      </c>
      <c r="I31" s="214">
        <f>[1]RESUMEN!AD30/[1]RESUMEN!$AO$49</f>
        <v>6.6666666666666666E-2</v>
      </c>
      <c r="J31" s="214">
        <f t="shared" si="9"/>
        <v>0</v>
      </c>
      <c r="K31" s="315">
        <f>[1]RESUMEN!AM30/[1]RESUMEN!$AO$49</f>
        <v>0</v>
      </c>
      <c r="L31" s="316">
        <f>[1]RESUMEN!AN30/[1]RESUMEN!$AO$49</f>
        <v>0</v>
      </c>
    </row>
    <row r="32" spans="1:12" ht="15.75" customHeight="1">
      <c r="A32" s="211" t="s">
        <v>21</v>
      </c>
      <c r="B32" s="214">
        <f>SUM('[1]INFORME POR DIA'!C1621)</f>
        <v>280</v>
      </c>
      <c r="C32" s="214">
        <f>SUM('[1]INFORME POR DIA'!D1621)</f>
        <v>0</v>
      </c>
      <c r="D32" s="214">
        <f t="shared" si="7"/>
        <v>271.06666666666666</v>
      </c>
      <c r="E32" s="214">
        <f>[1]RESUMEN!F31/[1]RESUMEN!$AO$49</f>
        <v>0</v>
      </c>
      <c r="F32" s="214">
        <f>[1]RESUMEN!I31/[1]RESUMEN!$AO$49</f>
        <v>271.06666666666666</v>
      </c>
      <c r="G32" s="214">
        <f t="shared" si="8"/>
        <v>0</v>
      </c>
      <c r="H32" s="214">
        <f>[1]RESUMEN!AC31/[1]RESUMEN!$AO$49</f>
        <v>0</v>
      </c>
      <c r="I32" s="214">
        <f>[1]RESUMEN!AD31/[1]RESUMEN!$AO$49</f>
        <v>0</v>
      </c>
      <c r="J32" s="214">
        <f t="shared" si="9"/>
        <v>0</v>
      </c>
      <c r="K32" s="315">
        <f>[1]RESUMEN!AM31/[1]RESUMEN!$AO$49</f>
        <v>0</v>
      </c>
      <c r="L32" s="316">
        <f>[1]RESUMEN!AN31/[1]RESUMEN!$AO$49</f>
        <v>0</v>
      </c>
    </row>
    <row r="33" spans="1:12" ht="15.75" customHeight="1">
      <c r="A33" s="211" t="s">
        <v>22</v>
      </c>
      <c r="B33" s="214">
        <f>SUM('[1]INFORME POR DIA'!C1622)</f>
        <v>224</v>
      </c>
      <c r="C33" s="214">
        <f>SUM('[1]INFORME POR DIA'!D1622)</f>
        <v>2</v>
      </c>
      <c r="D33" s="214">
        <f t="shared" si="7"/>
        <v>207.93333333333334</v>
      </c>
      <c r="E33" s="214">
        <f>[1]RESUMEN!F32/[1]RESUMEN!$AO$49</f>
        <v>0</v>
      </c>
      <c r="F33" s="214">
        <f>[1]RESUMEN!I32/[1]RESUMEN!$AO$49</f>
        <v>207.93333333333334</v>
      </c>
      <c r="G33" s="214">
        <f t="shared" si="8"/>
        <v>0</v>
      </c>
      <c r="H33" s="214">
        <f>[1]RESUMEN!AC32/[1]RESUMEN!$AO$49</f>
        <v>0</v>
      </c>
      <c r="I33" s="214">
        <f>[1]RESUMEN!AD32/[1]RESUMEN!$AO$49</f>
        <v>0</v>
      </c>
      <c r="J33" s="214">
        <f t="shared" si="9"/>
        <v>0</v>
      </c>
      <c r="K33" s="315">
        <f>[1]RESUMEN!AM32/[1]RESUMEN!$AO$49</f>
        <v>0</v>
      </c>
      <c r="L33" s="316">
        <f>[1]RESUMEN!AN32/[1]RESUMEN!$AO$49</f>
        <v>0</v>
      </c>
    </row>
    <row r="34" spans="1:12" ht="15.75" customHeight="1">
      <c r="A34" s="210" t="s">
        <v>208</v>
      </c>
      <c r="B34" s="214">
        <f>SUM('[1]INFORME POR DIA'!C1623)</f>
        <v>192</v>
      </c>
      <c r="C34" s="214">
        <f>SUM('[1]INFORME POR DIA'!D1623)</f>
        <v>0</v>
      </c>
      <c r="D34" s="214">
        <f t="shared" si="7"/>
        <v>189.06666666666666</v>
      </c>
      <c r="E34" s="214">
        <f>[1]RESUMEN!F33/[1]RESUMEN!$AO$49</f>
        <v>0</v>
      </c>
      <c r="F34" s="214">
        <f>[1]RESUMEN!I33/[1]RESUMEN!$AO$49</f>
        <v>189.06666666666666</v>
      </c>
      <c r="G34" s="214">
        <f t="shared" si="8"/>
        <v>0</v>
      </c>
      <c r="H34" s="214">
        <f>[1]RESUMEN!AC33/[1]RESUMEN!$AO$49</f>
        <v>0</v>
      </c>
      <c r="I34" s="214">
        <f>[1]RESUMEN!AD33/[1]RESUMEN!$AO$49</f>
        <v>0</v>
      </c>
      <c r="J34" s="214">
        <f t="shared" si="9"/>
        <v>0</v>
      </c>
      <c r="K34" s="315">
        <f>[1]RESUMEN!AM33/[1]RESUMEN!$AO$49</f>
        <v>0</v>
      </c>
      <c r="L34" s="316">
        <f>[1]RESUMEN!AN33/[1]RESUMEN!$AO$49</f>
        <v>0</v>
      </c>
    </row>
    <row r="35" spans="1:12" ht="15.75" customHeight="1">
      <c r="A35" s="210" t="s">
        <v>319</v>
      </c>
      <c r="B35" s="214">
        <f>SUM('[1]INFORME POR DIA'!C1624)</f>
        <v>528</v>
      </c>
      <c r="C35" s="214">
        <f>SUM('[1]INFORME POR DIA'!D1624)</f>
        <v>14</v>
      </c>
      <c r="D35" s="214">
        <f t="shared" si="7"/>
        <v>466.6</v>
      </c>
      <c r="E35" s="214">
        <f>[1]RESUMEN!F34/[1]RESUMEN!$AO$49</f>
        <v>75.400000000000006</v>
      </c>
      <c r="F35" s="214">
        <f>[1]RESUMEN!I34/[1]RESUMEN!$AO$49</f>
        <v>391.2</v>
      </c>
      <c r="G35" s="214">
        <f t="shared" si="8"/>
        <v>251.53333333333333</v>
      </c>
      <c r="H35" s="214">
        <f>[1]RESUMEN!AC34/[1]RESUMEN!$AO$49</f>
        <v>75.400000000000006</v>
      </c>
      <c r="I35" s="214">
        <f>[1]RESUMEN!AD34/[1]RESUMEN!$AO$49</f>
        <v>176.13333333333333</v>
      </c>
      <c r="J35" s="214">
        <f t="shared" si="9"/>
        <v>0</v>
      </c>
      <c r="K35" s="315">
        <f>[1]RESUMEN!AM34/[1]RESUMEN!$AO$49</f>
        <v>0</v>
      </c>
      <c r="L35" s="316">
        <f>[1]RESUMEN!AN34/[1]RESUMEN!$AO$49</f>
        <v>0</v>
      </c>
    </row>
    <row r="36" spans="1:12" ht="15.75" customHeight="1">
      <c r="A36" s="211" t="s">
        <v>23</v>
      </c>
      <c r="B36" s="214">
        <f>SUM('[1]INFORME POR DIA'!C1625)</f>
        <v>246</v>
      </c>
      <c r="C36" s="214">
        <f>SUM('[1]INFORME POR DIA'!D1625)</f>
        <v>0</v>
      </c>
      <c r="D36" s="214">
        <f t="shared" si="7"/>
        <v>231.66666666666666</v>
      </c>
      <c r="E36" s="214">
        <f>[1]RESUMEN!F35/[1]RESUMEN!$AO$49</f>
        <v>205.73333333333332</v>
      </c>
      <c r="F36" s="214">
        <f>[1]RESUMEN!I35/[1]RESUMEN!$AO$49</f>
        <v>25.933333333333334</v>
      </c>
      <c r="G36" s="214">
        <f t="shared" si="8"/>
        <v>0</v>
      </c>
      <c r="H36" s="214">
        <f>[1]RESUMEN!AC35/[1]RESUMEN!$AO$49</f>
        <v>0</v>
      </c>
      <c r="I36" s="214">
        <f>[1]RESUMEN!AD35/[1]RESUMEN!$AO$49</f>
        <v>0</v>
      </c>
      <c r="J36" s="214">
        <f t="shared" si="9"/>
        <v>0</v>
      </c>
      <c r="K36" s="315">
        <f>[1]RESUMEN!AM35/[1]RESUMEN!$AO$49</f>
        <v>0</v>
      </c>
      <c r="L36" s="316">
        <f>[1]RESUMEN!AN35/[1]RESUMEN!$AO$49</f>
        <v>0</v>
      </c>
    </row>
    <row r="37" spans="1:12" ht="15.75" customHeight="1">
      <c r="A37" s="213" t="s">
        <v>24</v>
      </c>
      <c r="B37" s="214">
        <f>SUM('[1]INFORME POR DIA'!C1626)</f>
        <v>56</v>
      </c>
      <c r="C37" s="214">
        <f>SUM('[1]INFORME POR DIA'!D1626)</f>
        <v>0</v>
      </c>
      <c r="D37" s="214">
        <f t="shared" si="7"/>
        <v>36.533333333333331</v>
      </c>
      <c r="E37" s="214">
        <f>[1]RESUMEN!F36/[1]RESUMEN!$AO$49</f>
        <v>0</v>
      </c>
      <c r="F37" s="214">
        <f>[1]RESUMEN!I36/[1]RESUMEN!$AO$49</f>
        <v>36.533333333333331</v>
      </c>
      <c r="G37" s="214">
        <f t="shared" si="8"/>
        <v>0</v>
      </c>
      <c r="H37" s="214">
        <f>[1]RESUMEN!AC36/[1]RESUMEN!$AO$49</f>
        <v>0</v>
      </c>
      <c r="I37" s="214">
        <f>[1]RESUMEN!AD36/[1]RESUMEN!$AO$49</f>
        <v>0</v>
      </c>
      <c r="J37" s="214">
        <f t="shared" si="9"/>
        <v>0</v>
      </c>
      <c r="K37" s="315">
        <f>[1]RESUMEN!AM36/[1]RESUMEN!$AO$49</f>
        <v>0</v>
      </c>
      <c r="L37" s="316">
        <f>[1]RESUMEN!AN36/[1]RESUMEN!$AO$49</f>
        <v>0</v>
      </c>
    </row>
    <row r="38" spans="1:12" ht="15.75" customHeight="1">
      <c r="A38" s="210" t="s">
        <v>209</v>
      </c>
      <c r="B38" s="214">
        <f>SUM('[1]INFORME POR DIA'!C1627)</f>
        <v>420</v>
      </c>
      <c r="C38" s="214">
        <f>SUM('[1]INFORME POR DIA'!D1627)</f>
        <v>2</v>
      </c>
      <c r="D38" s="214">
        <f t="shared" si="7"/>
        <v>379.33333333333331</v>
      </c>
      <c r="E38" s="214">
        <f>[1]RESUMEN!F37/[1]RESUMEN!$AO$49</f>
        <v>2.2666666666666666</v>
      </c>
      <c r="F38" s="214">
        <f>[1]RESUMEN!I37/[1]RESUMEN!$AO$49</f>
        <v>377.06666666666666</v>
      </c>
      <c r="G38" s="214">
        <f t="shared" si="8"/>
        <v>0</v>
      </c>
      <c r="H38" s="214">
        <f>[1]RESUMEN!AC37/[1]RESUMEN!$AO$49</f>
        <v>0</v>
      </c>
      <c r="I38" s="214">
        <f>[1]RESUMEN!AD37/[1]RESUMEN!$AO$49</f>
        <v>0</v>
      </c>
      <c r="J38" s="214">
        <f t="shared" si="9"/>
        <v>0</v>
      </c>
      <c r="K38" s="315">
        <f>[1]RESUMEN!AM37/[1]RESUMEN!$AO$49</f>
        <v>0</v>
      </c>
      <c r="L38" s="316">
        <f>[1]RESUMEN!AN37/[1]RESUMEN!$AO$49</f>
        <v>0</v>
      </c>
    </row>
    <row r="39" spans="1:12" ht="15.75" customHeight="1">
      <c r="A39" s="210" t="s">
        <v>210</v>
      </c>
      <c r="B39" s="214">
        <f>SUM('[1]INFORME POR DIA'!C1628)</f>
        <v>831</v>
      </c>
      <c r="C39" s="214">
        <f>SUM('[1]INFORME POR DIA'!D1628)</f>
        <v>254</v>
      </c>
      <c r="D39" s="214">
        <f t="shared" si="7"/>
        <v>545.5333333333333</v>
      </c>
      <c r="E39" s="214">
        <f>[1]RESUMEN!F38/[1]RESUMEN!$AO$49</f>
        <v>0</v>
      </c>
      <c r="F39" s="214">
        <f>[1]RESUMEN!I38/[1]RESUMEN!$AO$49</f>
        <v>545.5333333333333</v>
      </c>
      <c r="G39" s="214">
        <f t="shared" si="8"/>
        <v>0</v>
      </c>
      <c r="H39" s="214">
        <f>[1]RESUMEN!AC38/[1]RESUMEN!$AO$49</f>
        <v>0</v>
      </c>
      <c r="I39" s="214">
        <f>[1]RESUMEN!AD38/[1]RESUMEN!$AO$49</f>
        <v>0</v>
      </c>
      <c r="J39" s="214">
        <f t="shared" si="9"/>
        <v>0</v>
      </c>
      <c r="K39" s="315">
        <f>[1]RESUMEN!AM38/[1]RESUMEN!$AO$49</f>
        <v>0</v>
      </c>
      <c r="L39" s="316">
        <f>[1]RESUMEN!AN38/[1]RESUMEN!$AO$49</f>
        <v>0</v>
      </c>
    </row>
    <row r="40" spans="1:12" ht="15.75" customHeight="1">
      <c r="A40" s="210" t="s">
        <v>326</v>
      </c>
      <c r="B40" s="214">
        <f>SUM('[1]INFORME POR DIA'!C1629)</f>
        <v>486</v>
      </c>
      <c r="C40" s="214">
        <f>SUM('[1]INFORME POR DIA'!D1629)</f>
        <v>6</v>
      </c>
      <c r="D40" s="214">
        <f t="shared" si="7"/>
        <v>363.66666666666669</v>
      </c>
      <c r="E40" s="214">
        <f>[1]RESUMEN!F39/[1]RESUMEN!$AO$49</f>
        <v>14.533333333333333</v>
      </c>
      <c r="F40" s="214">
        <f>[1]RESUMEN!I39/[1]RESUMEN!$AO$49</f>
        <v>349.13333333333333</v>
      </c>
      <c r="G40" s="214">
        <f t="shared" si="8"/>
        <v>4.4000000000000004</v>
      </c>
      <c r="H40" s="214">
        <f>[1]RESUMEN!AC39/[1]RESUMEN!$AO$49</f>
        <v>2.5333333333333332</v>
      </c>
      <c r="I40" s="214">
        <f>[1]RESUMEN!AD39/[1]RESUMEN!$AO$49</f>
        <v>1.8666666666666667</v>
      </c>
      <c r="J40" s="214">
        <f t="shared" si="9"/>
        <v>0</v>
      </c>
      <c r="K40" s="315">
        <f>[1]RESUMEN!AM39/[1]RESUMEN!$AO$49</f>
        <v>0</v>
      </c>
      <c r="L40" s="316">
        <f>[1]RESUMEN!AN39/[1]RESUMEN!$AO$49</f>
        <v>0</v>
      </c>
    </row>
    <row r="41" spans="1:12" ht="15.75" customHeight="1">
      <c r="A41" s="211" t="s">
        <v>25</v>
      </c>
      <c r="B41" s="214">
        <f>SUM('[1]INFORME POR DIA'!C1630)</f>
        <v>50</v>
      </c>
      <c r="C41" s="214">
        <f>SUM('[1]INFORME POR DIA'!D1630)</f>
        <v>0</v>
      </c>
      <c r="D41" s="214">
        <f t="shared" si="7"/>
        <v>24.6</v>
      </c>
      <c r="E41" s="214">
        <f>[1]RESUMEN!F40/[1]RESUMEN!$AO$49</f>
        <v>0</v>
      </c>
      <c r="F41" s="214">
        <f>[1]RESUMEN!I40/[1]RESUMEN!$AO$49</f>
        <v>24.6</v>
      </c>
      <c r="G41" s="214">
        <f t="shared" si="8"/>
        <v>0</v>
      </c>
      <c r="H41" s="214">
        <f>[1]RESUMEN!AC40/[1]RESUMEN!$AO$49</f>
        <v>0</v>
      </c>
      <c r="I41" s="214">
        <f>[1]RESUMEN!AD40/[1]RESUMEN!$AO$49</f>
        <v>0</v>
      </c>
      <c r="J41" s="214">
        <f t="shared" si="9"/>
        <v>0</v>
      </c>
      <c r="K41" s="315">
        <f>[1]RESUMEN!AM40/[1]RESUMEN!$AO$49</f>
        <v>0</v>
      </c>
      <c r="L41" s="316">
        <f>[1]RESUMEN!AN40/[1]RESUMEN!$AO$49</f>
        <v>0</v>
      </c>
    </row>
    <row r="42" spans="1:12" ht="15.75" customHeight="1">
      <c r="A42" s="210" t="s">
        <v>212</v>
      </c>
      <c r="B42" s="214">
        <f>SUM('[1]INFORME POR DIA'!C1631)</f>
        <v>546</v>
      </c>
      <c r="C42" s="214">
        <f>SUM('[1]INFORME POR DIA'!D1631)</f>
        <v>0</v>
      </c>
      <c r="D42" s="214">
        <f t="shared" si="7"/>
        <v>523.06666666666672</v>
      </c>
      <c r="E42" s="214">
        <f>[1]RESUMEN!F41/[1]RESUMEN!$AO$49</f>
        <v>0</v>
      </c>
      <c r="F42" s="214">
        <f>[1]RESUMEN!I41/[1]RESUMEN!$AO$49</f>
        <v>523.06666666666672</v>
      </c>
      <c r="G42" s="214">
        <f t="shared" si="8"/>
        <v>0</v>
      </c>
      <c r="H42" s="214">
        <f>[1]RESUMEN!AC41/[1]RESUMEN!$AO$49</f>
        <v>0</v>
      </c>
      <c r="I42" s="214">
        <f>[1]RESUMEN!AD41/[1]RESUMEN!$AO$49</f>
        <v>0</v>
      </c>
      <c r="J42" s="214">
        <f t="shared" si="9"/>
        <v>0</v>
      </c>
      <c r="K42" s="315">
        <f>[1]RESUMEN!AM41/[1]RESUMEN!$AO$49</f>
        <v>0</v>
      </c>
      <c r="L42" s="316">
        <f>[1]RESUMEN!AN41/[1]RESUMEN!$AO$49</f>
        <v>0</v>
      </c>
    </row>
    <row r="43" spans="1:12" ht="15.75" customHeight="1">
      <c r="A43" s="211" t="s">
        <v>26</v>
      </c>
      <c r="B43" s="214">
        <f>SUM('[1]INFORME POR DIA'!C1632)</f>
        <v>152</v>
      </c>
      <c r="C43" s="214">
        <f>SUM('[1]INFORME POR DIA'!D1632)</f>
        <v>0</v>
      </c>
      <c r="D43" s="214">
        <f t="shared" si="7"/>
        <v>115.8</v>
      </c>
      <c r="E43" s="214">
        <f>[1]RESUMEN!F42/[1]RESUMEN!$AO$49</f>
        <v>0</v>
      </c>
      <c r="F43" s="214">
        <f>[1]RESUMEN!I42/[1]RESUMEN!$AO$49</f>
        <v>115.8</v>
      </c>
      <c r="G43" s="214">
        <f t="shared" si="8"/>
        <v>0</v>
      </c>
      <c r="H43" s="214">
        <f>[1]RESUMEN!AC42/[1]RESUMEN!$AO$49</f>
        <v>0</v>
      </c>
      <c r="I43" s="214">
        <f>[1]RESUMEN!AD42/[1]RESUMEN!$AO$49</f>
        <v>0</v>
      </c>
      <c r="J43" s="214">
        <f t="shared" si="9"/>
        <v>0</v>
      </c>
      <c r="K43" s="315">
        <f>[1]RESUMEN!AM42/[1]RESUMEN!$AO$49</f>
        <v>0</v>
      </c>
      <c r="L43" s="316">
        <f>[1]RESUMEN!AN42/[1]RESUMEN!$AO$49</f>
        <v>0</v>
      </c>
    </row>
    <row r="44" spans="1:12" ht="15.75" customHeight="1">
      <c r="A44" s="210" t="s">
        <v>213</v>
      </c>
      <c r="B44" s="214">
        <f>SUM('[1]INFORME POR DIA'!C1633)</f>
        <v>908</v>
      </c>
      <c r="C44" s="214">
        <f>SUM('[1]INFORME POR DIA'!D1633)</f>
        <v>76</v>
      </c>
      <c r="D44" s="214">
        <f t="shared" si="7"/>
        <v>761.06666666666672</v>
      </c>
      <c r="E44" s="214">
        <f>[1]RESUMEN!F43/[1]RESUMEN!$AO$49</f>
        <v>199</v>
      </c>
      <c r="F44" s="214">
        <f>[1]RESUMEN!I43/[1]RESUMEN!$AO$49</f>
        <v>562.06666666666672</v>
      </c>
      <c r="G44" s="214">
        <f t="shared" si="8"/>
        <v>19.2</v>
      </c>
      <c r="H44" s="214">
        <f>[1]RESUMEN!AC43/[1]RESUMEN!$AO$49</f>
        <v>16.399999999999999</v>
      </c>
      <c r="I44" s="214">
        <f>[1]RESUMEN!AD43/[1]RESUMEN!$AO$49</f>
        <v>2.8</v>
      </c>
      <c r="J44" s="214">
        <f t="shared" si="9"/>
        <v>0</v>
      </c>
      <c r="K44" s="315">
        <f>[1]RESUMEN!AM43/[1]RESUMEN!$AO$49</f>
        <v>0</v>
      </c>
      <c r="L44" s="316">
        <f>[1]RESUMEN!AN43/[1]RESUMEN!$AO$49</f>
        <v>0</v>
      </c>
    </row>
    <row r="45" spans="1:12" ht="15.75" customHeight="1">
      <c r="A45" s="210" t="s">
        <v>214</v>
      </c>
      <c r="B45" s="214">
        <f>SUM('[1]INFORME POR DIA'!C1634)</f>
        <v>75</v>
      </c>
      <c r="C45" s="214">
        <f>SUM('[1]INFORME POR DIA'!D1634)</f>
        <v>0</v>
      </c>
      <c r="D45" s="214">
        <f t="shared" si="7"/>
        <v>46.866666666666667</v>
      </c>
      <c r="E45" s="214">
        <f>[1]RESUMEN!F44/[1]RESUMEN!$AO$49</f>
        <v>0</v>
      </c>
      <c r="F45" s="214">
        <f>[1]RESUMEN!I44/[1]RESUMEN!$AO$49</f>
        <v>46.866666666666667</v>
      </c>
      <c r="G45" s="214">
        <f t="shared" si="8"/>
        <v>0</v>
      </c>
      <c r="H45" s="214">
        <f>[1]RESUMEN!AC44/[1]RESUMEN!$AO$49</f>
        <v>0</v>
      </c>
      <c r="I45" s="214">
        <f>[1]RESUMEN!AD44/[1]RESUMEN!$AO$49</f>
        <v>0</v>
      </c>
      <c r="J45" s="214">
        <f t="shared" si="9"/>
        <v>0</v>
      </c>
      <c r="K45" s="315">
        <f>[1]RESUMEN!AM44/[1]RESUMEN!$AO$49</f>
        <v>0</v>
      </c>
      <c r="L45" s="316">
        <f>[1]RESUMEN!AN44/[1]RESUMEN!$AO$49</f>
        <v>0</v>
      </c>
    </row>
    <row r="46" spans="1:12" ht="15.75" customHeight="1">
      <c r="A46" s="210" t="s">
        <v>223</v>
      </c>
      <c r="B46" s="214">
        <f>SUM('[1]INFORME POR DIA'!C1635)</f>
        <v>0</v>
      </c>
      <c r="C46" s="214">
        <f>SUM('[1]INFORME POR DIA'!D1635)</f>
        <v>0</v>
      </c>
      <c r="D46" s="214">
        <f t="shared" si="7"/>
        <v>0</v>
      </c>
      <c r="E46" s="214">
        <f>[1]RESUMEN!F45/[1]RESUMEN!$AO$49</f>
        <v>0</v>
      </c>
      <c r="F46" s="214">
        <f>[1]RESUMEN!I45/[1]RESUMEN!$AO$49</f>
        <v>0</v>
      </c>
      <c r="G46" s="214">
        <f t="shared" si="8"/>
        <v>0</v>
      </c>
      <c r="H46" s="214">
        <f>[1]RESUMEN!AC45/[1]RESUMEN!$AO$49</f>
        <v>0</v>
      </c>
      <c r="I46" s="214">
        <f>[1]RESUMEN!AD45/[1]RESUMEN!$AO$49</f>
        <v>0</v>
      </c>
      <c r="J46" s="214">
        <f t="shared" si="9"/>
        <v>0</v>
      </c>
      <c r="K46" s="315">
        <f>[1]RESUMEN!AM45/[1]RESUMEN!$AO$49</f>
        <v>0</v>
      </c>
      <c r="L46" s="316">
        <f>[1]RESUMEN!AN45/[1]RESUMEN!$AO$49</f>
        <v>0</v>
      </c>
    </row>
    <row r="47" spans="1:12" ht="15.75" customHeight="1">
      <c r="A47" s="211" t="s">
        <v>27</v>
      </c>
      <c r="B47" s="214">
        <f>SUM('[1]INFORME POR DIA'!C1636)</f>
        <v>400</v>
      </c>
      <c r="C47" s="214">
        <f>SUM('[1]INFORME POR DIA'!D1636)</f>
        <v>50</v>
      </c>
      <c r="D47" s="214">
        <f t="shared" si="7"/>
        <v>322.73333333333335</v>
      </c>
      <c r="E47" s="214">
        <f>[1]RESUMEN!F46/[1]RESUMEN!$AO$49</f>
        <v>0</v>
      </c>
      <c r="F47" s="214">
        <f>[1]RESUMEN!I46/[1]RESUMEN!$AO$49</f>
        <v>322.73333333333335</v>
      </c>
      <c r="G47" s="214">
        <f t="shared" si="8"/>
        <v>0</v>
      </c>
      <c r="H47" s="214">
        <f>[1]RESUMEN!AC46/[1]RESUMEN!$AO$49</f>
        <v>0</v>
      </c>
      <c r="I47" s="214">
        <f>[1]RESUMEN!AD46/[1]RESUMEN!$AO$49</f>
        <v>0</v>
      </c>
      <c r="J47" s="214">
        <f t="shared" si="9"/>
        <v>0</v>
      </c>
      <c r="K47" s="315">
        <f>[1]RESUMEN!AM46/[1]RESUMEN!$AO$49</f>
        <v>0</v>
      </c>
      <c r="L47" s="316">
        <f>[1]RESUMEN!AN46/[1]RESUMEN!$AO$49</f>
        <v>0</v>
      </c>
    </row>
    <row r="48" spans="1:12" ht="15.75" customHeight="1">
      <c r="A48" s="211" t="s">
        <v>28</v>
      </c>
      <c r="B48" s="214">
        <f>SUM('[1]INFORME POR DIA'!C1637)</f>
        <v>384</v>
      </c>
      <c r="C48" s="214">
        <f>SUM('[1]INFORME POR DIA'!D1637)</f>
        <v>48</v>
      </c>
      <c r="D48" s="214">
        <f t="shared" si="7"/>
        <v>307.8</v>
      </c>
      <c r="E48" s="214">
        <f>[1]RESUMEN!F47/[1]RESUMEN!$AO$49</f>
        <v>210.26666666666668</v>
      </c>
      <c r="F48" s="214">
        <f>[1]RESUMEN!I47/[1]RESUMEN!$AO$49</f>
        <v>97.533333333333331</v>
      </c>
      <c r="G48" s="214">
        <f t="shared" si="8"/>
        <v>0</v>
      </c>
      <c r="H48" s="214">
        <f>[1]RESUMEN!AC47/[1]RESUMEN!$AO$49</f>
        <v>0</v>
      </c>
      <c r="I48" s="214">
        <f>[1]RESUMEN!AD47/[1]RESUMEN!$AO$49</f>
        <v>0</v>
      </c>
      <c r="J48" s="214">
        <f t="shared" si="9"/>
        <v>0</v>
      </c>
      <c r="K48" s="315">
        <f>[1]RESUMEN!AM47/[1]RESUMEN!$AO$49</f>
        <v>0</v>
      </c>
      <c r="L48" s="316">
        <f>[1]RESUMEN!AN47/[1]RESUMEN!$AO$49</f>
        <v>0</v>
      </c>
    </row>
    <row r="49" spans="1:12" ht="15.75" customHeight="1" thickBot="1">
      <c r="A49" s="278" t="s">
        <v>215</v>
      </c>
      <c r="B49" s="317">
        <f>SUM('[1]INFORME POR DIA'!C1638)</f>
        <v>24</v>
      </c>
      <c r="C49" s="317">
        <f>SUM('[1]INFORME POR DIA'!D1638)</f>
        <v>0</v>
      </c>
      <c r="D49" s="279">
        <f t="shared" si="7"/>
        <v>21.133333333333333</v>
      </c>
      <c r="E49" s="279">
        <f>[1]RESUMEN!F48/[1]RESUMEN!$AO$49</f>
        <v>0</v>
      </c>
      <c r="F49" s="279">
        <f>[1]RESUMEN!I48/[1]RESUMEN!$AO$49</f>
        <v>21.133333333333333</v>
      </c>
      <c r="G49" s="279">
        <f t="shared" si="8"/>
        <v>0</v>
      </c>
      <c r="H49" s="279">
        <f>[1]RESUMEN!AC48/[1]RESUMEN!$AO$49</f>
        <v>0</v>
      </c>
      <c r="I49" s="279">
        <f>[1]RESUMEN!AD48/[1]RESUMEN!$AO$49</f>
        <v>0</v>
      </c>
      <c r="J49" s="279">
        <f t="shared" si="9"/>
        <v>0</v>
      </c>
      <c r="K49" s="317">
        <f>[1]RESUMEN!AM48/[1]RESUMEN!$AO$49</f>
        <v>0</v>
      </c>
      <c r="L49" s="318">
        <f>[1]RESUMEN!AN48/[1]RESUMEN!$AO$49</f>
        <v>0</v>
      </c>
    </row>
    <row r="50" spans="1:12" ht="11.25" customHeight="1">
      <c r="A50" s="758" t="s">
        <v>216</v>
      </c>
      <c r="B50" s="758"/>
      <c r="C50" s="758"/>
      <c r="D50" s="319" t="s">
        <v>320</v>
      </c>
      <c r="E50" s="319"/>
      <c r="F50" s="319"/>
    </row>
    <row r="51" spans="1:12" ht="11.25" customHeight="1">
      <c r="A51" s="721" t="s">
        <v>29</v>
      </c>
      <c r="B51" s="721"/>
      <c r="C51" s="721"/>
      <c r="D51" s="321" t="s">
        <v>744</v>
      </c>
      <c r="E51" s="721"/>
      <c r="F51" s="721"/>
    </row>
    <row r="52" spans="1:12" s="6" customFormat="1" ht="11.25" customHeight="1">
      <c r="A52" s="320" t="s">
        <v>224</v>
      </c>
      <c r="B52" s="721"/>
      <c r="D52" s="322" t="s">
        <v>327</v>
      </c>
      <c r="E52" s="321"/>
      <c r="F52" s="321"/>
    </row>
    <row r="53" spans="1:12" ht="11.25" customHeight="1">
      <c r="A53" s="725" t="s">
        <v>745</v>
      </c>
      <c r="B53" s="319"/>
      <c r="C53" s="319"/>
      <c r="D53" s="320" t="s">
        <v>746</v>
      </c>
      <c r="E53" s="319"/>
      <c r="F53" s="319"/>
    </row>
    <row r="54" spans="1:12" ht="13.5" customHeight="1">
      <c r="B54" s="319"/>
      <c r="C54" s="319"/>
      <c r="D54" s="319"/>
      <c r="E54" s="319"/>
      <c r="F54" s="319"/>
    </row>
    <row r="55" spans="1:12" ht="17.25" customHeight="1">
      <c r="A55" s="7" t="s">
        <v>747</v>
      </c>
    </row>
    <row r="56" spans="1:12" ht="17.25" customHeight="1" thickBot="1">
      <c r="A56" s="7"/>
    </row>
    <row r="57" spans="1:12">
      <c r="A57" s="323" t="s">
        <v>2</v>
      </c>
      <c r="B57" s="749" t="s">
        <v>3</v>
      </c>
      <c r="C57" s="749" t="s">
        <v>4</v>
      </c>
      <c r="D57" s="749" t="s">
        <v>5</v>
      </c>
      <c r="E57" s="749" t="s">
        <v>6</v>
      </c>
      <c r="F57" s="749" t="s">
        <v>7</v>
      </c>
      <c r="G57" s="752" t="s">
        <v>8</v>
      </c>
      <c r="H57" s="752"/>
      <c r="I57" s="752"/>
      <c r="J57" s="752" t="s">
        <v>9</v>
      </c>
      <c r="K57" s="752"/>
      <c r="L57" s="753"/>
    </row>
    <row r="58" spans="1:12">
      <c r="A58" s="324"/>
      <c r="B58" s="750"/>
      <c r="C58" s="750"/>
      <c r="D58" s="750"/>
      <c r="E58" s="750"/>
      <c r="F58" s="750"/>
      <c r="G58" s="754" t="s">
        <v>10</v>
      </c>
      <c r="H58" s="754" t="s">
        <v>6</v>
      </c>
      <c r="I58" s="754" t="s">
        <v>7</v>
      </c>
      <c r="J58" s="754" t="s">
        <v>10</v>
      </c>
      <c r="K58" s="754" t="s">
        <v>6</v>
      </c>
      <c r="L58" s="756" t="s">
        <v>7</v>
      </c>
    </row>
    <row r="59" spans="1:12" ht="15.75" thickBot="1">
      <c r="A59" s="325"/>
      <c r="B59" s="751"/>
      <c r="C59" s="751"/>
      <c r="D59" s="751"/>
      <c r="E59" s="751"/>
      <c r="F59" s="751"/>
      <c r="G59" s="755"/>
      <c r="H59" s="755"/>
      <c r="I59" s="755"/>
      <c r="J59" s="755"/>
      <c r="K59" s="755"/>
      <c r="L59" s="757"/>
    </row>
    <row r="60" spans="1:12" ht="18" customHeight="1" thickBot="1">
      <c r="A60" s="309" t="s">
        <v>11</v>
      </c>
      <c r="B60" s="310">
        <f t="shared" ref="B60:L60" si="10">SUM(B61,B80)</f>
        <v>13744</v>
      </c>
      <c r="C60" s="310">
        <f t="shared" si="10"/>
        <v>651</v>
      </c>
      <c r="D60" s="310">
        <f t="shared" si="10"/>
        <v>11462</v>
      </c>
      <c r="E60" s="310">
        <f t="shared" si="10"/>
        <v>1839</v>
      </c>
      <c r="F60" s="310">
        <f t="shared" si="10"/>
        <v>9623</v>
      </c>
      <c r="G60" s="310">
        <f t="shared" si="10"/>
        <v>393</v>
      </c>
      <c r="H60" s="310">
        <f t="shared" si="10"/>
        <v>194</v>
      </c>
      <c r="I60" s="310">
        <f t="shared" si="10"/>
        <v>199</v>
      </c>
      <c r="J60" s="310">
        <f t="shared" si="10"/>
        <v>383</v>
      </c>
      <c r="K60" s="310">
        <f t="shared" si="10"/>
        <v>89</v>
      </c>
      <c r="L60" s="311">
        <f t="shared" si="10"/>
        <v>294</v>
      </c>
    </row>
    <row r="61" spans="1:12" ht="18.75" customHeight="1" thickBot="1">
      <c r="A61" s="289" t="s">
        <v>12</v>
      </c>
      <c r="B61" s="312">
        <f>SUM(B62:B79)</f>
        <v>6732</v>
      </c>
      <c r="C61" s="312">
        <f t="shared" ref="C61:L61" si="11">SUM(C62:C79)</f>
        <v>176</v>
      </c>
      <c r="D61" s="312">
        <f t="shared" si="11"/>
        <v>5638</v>
      </c>
      <c r="E61" s="312">
        <f t="shared" si="11"/>
        <v>775</v>
      </c>
      <c r="F61" s="312">
        <f t="shared" si="11"/>
        <v>4863</v>
      </c>
      <c r="G61" s="312">
        <f t="shared" si="11"/>
        <v>115</v>
      </c>
      <c r="H61" s="312">
        <f t="shared" si="11"/>
        <v>99</v>
      </c>
      <c r="I61" s="312">
        <f t="shared" si="11"/>
        <v>16</v>
      </c>
      <c r="J61" s="312">
        <f t="shared" si="11"/>
        <v>383</v>
      </c>
      <c r="K61" s="312">
        <f t="shared" si="11"/>
        <v>89</v>
      </c>
      <c r="L61" s="313">
        <f t="shared" si="11"/>
        <v>294</v>
      </c>
    </row>
    <row r="62" spans="1:12" ht="15.75" customHeight="1">
      <c r="A62" s="209" t="s">
        <v>13</v>
      </c>
      <c r="B62" s="214">
        <f>SUM('[1]INFORME POR DIA'!C434)</f>
        <v>500</v>
      </c>
      <c r="C62" s="214">
        <f>SUM('[1]INFORME POR DIA'!D434)</f>
        <v>0</v>
      </c>
      <c r="D62" s="214">
        <f t="shared" ref="D62:D79" si="12">SUM(E62:F62)</f>
        <v>458</v>
      </c>
      <c r="E62" s="214">
        <f>SUM('[1]INFORME POR DIA'!F434)</f>
        <v>0</v>
      </c>
      <c r="F62" s="214">
        <f>SUM('[1]INFORME POR DIA'!I434)</f>
        <v>458</v>
      </c>
      <c r="G62" s="214">
        <f t="shared" ref="G62:G79" si="13">SUM(H62:I62)</f>
        <v>0</v>
      </c>
      <c r="H62" s="214">
        <f>SUM('[1]INFORME POR DIA'!AC434)</f>
        <v>0</v>
      </c>
      <c r="I62" s="214">
        <f>SUM('[1]INFORME POR DIA'!AD434)</f>
        <v>0</v>
      </c>
      <c r="J62" s="214">
        <f t="shared" ref="J62:J79" si="14">SUM(K62:L62)</f>
        <v>0</v>
      </c>
      <c r="K62" s="214">
        <f>SUM('[1]INFORME POR DIA'!AM434)</f>
        <v>0</v>
      </c>
      <c r="L62" s="326">
        <f>SUM('[1]INFORME POR DIA'!AN434)</f>
        <v>0</v>
      </c>
    </row>
    <row r="63" spans="1:12" ht="15.75" customHeight="1">
      <c r="A63" s="210" t="s">
        <v>201</v>
      </c>
      <c r="B63" s="214">
        <f>SUM('[1]INFORME POR DIA'!C435)</f>
        <v>450</v>
      </c>
      <c r="C63" s="214">
        <f>SUM('[1]INFORME POR DIA'!D435)</f>
        <v>0</v>
      </c>
      <c r="D63" s="214">
        <f t="shared" si="12"/>
        <v>433</v>
      </c>
      <c r="E63" s="214">
        <f>SUM('[1]INFORME POR DIA'!F435)</f>
        <v>0</v>
      </c>
      <c r="F63" s="214">
        <f>SUM('[1]INFORME POR DIA'!I435)</f>
        <v>433</v>
      </c>
      <c r="G63" s="214">
        <f t="shared" si="13"/>
        <v>0</v>
      </c>
      <c r="H63" s="214">
        <f>SUM('[1]INFORME POR DIA'!AC435)</f>
        <v>0</v>
      </c>
      <c r="I63" s="214">
        <f>SUM('[1]INFORME POR DIA'!AD435)</f>
        <v>0</v>
      </c>
      <c r="J63" s="214">
        <f t="shared" si="14"/>
        <v>0</v>
      </c>
      <c r="K63" s="214">
        <f>SUM('[1]INFORME POR DIA'!AM435)</f>
        <v>0</v>
      </c>
      <c r="L63" s="316">
        <f>SUM('[1]INFORME POR DIA'!AN435)</f>
        <v>0</v>
      </c>
    </row>
    <row r="64" spans="1:12" ht="15.75" customHeight="1">
      <c r="A64" s="210" t="s">
        <v>202</v>
      </c>
      <c r="B64" s="214">
        <f>SUM('[1]INFORME POR DIA'!C436)</f>
        <v>36</v>
      </c>
      <c r="C64" s="214">
        <f>SUM('[1]INFORME POR DIA'!D436)</f>
        <v>0</v>
      </c>
      <c r="D64" s="214">
        <f t="shared" si="12"/>
        <v>33</v>
      </c>
      <c r="E64" s="214">
        <f>SUM('[1]INFORME POR DIA'!F436)</f>
        <v>0</v>
      </c>
      <c r="F64" s="214">
        <f>SUM('[1]INFORME POR DIA'!I436)</f>
        <v>33</v>
      </c>
      <c r="G64" s="214">
        <f t="shared" si="13"/>
        <v>0</v>
      </c>
      <c r="H64" s="214">
        <f>SUM('[1]INFORME POR DIA'!AC436)</f>
        <v>0</v>
      </c>
      <c r="I64" s="214">
        <f>SUM('[1]INFORME POR DIA'!AD436)</f>
        <v>0</v>
      </c>
      <c r="J64" s="214">
        <f t="shared" si="14"/>
        <v>0</v>
      </c>
      <c r="K64" s="214">
        <f>SUM('[1]INFORME POR DIA'!AM436)</f>
        <v>0</v>
      </c>
      <c r="L64" s="316">
        <f>SUM('[1]INFORME POR DIA'!AN436)</f>
        <v>0</v>
      </c>
    </row>
    <row r="65" spans="1:12" ht="15.75" customHeight="1">
      <c r="A65" s="210" t="s">
        <v>203</v>
      </c>
      <c r="B65" s="214">
        <f>SUM('[1]INFORME POR DIA'!C437)</f>
        <v>40</v>
      </c>
      <c r="C65" s="214">
        <f>SUM('[1]INFORME POR DIA'!D437)</f>
        <v>0</v>
      </c>
      <c r="D65" s="214">
        <f t="shared" si="12"/>
        <v>27</v>
      </c>
      <c r="E65" s="214">
        <f>SUM('[1]INFORME POR DIA'!F437)</f>
        <v>0</v>
      </c>
      <c r="F65" s="214">
        <f>SUM('[1]INFORME POR DIA'!I437)</f>
        <v>27</v>
      </c>
      <c r="G65" s="214">
        <f t="shared" si="13"/>
        <v>0</v>
      </c>
      <c r="H65" s="214">
        <f>SUM('[1]INFORME POR DIA'!AC437)</f>
        <v>0</v>
      </c>
      <c r="I65" s="214">
        <f>SUM('[1]INFORME POR DIA'!AD437)</f>
        <v>0</v>
      </c>
      <c r="J65" s="214">
        <f t="shared" si="14"/>
        <v>27</v>
      </c>
      <c r="K65" s="214">
        <f>SUM('[1]INFORME POR DIA'!AM437)</f>
        <v>0</v>
      </c>
      <c r="L65" s="316">
        <f>SUM('[1]INFORME POR DIA'!AN437)</f>
        <v>27</v>
      </c>
    </row>
    <row r="66" spans="1:12" ht="38.25">
      <c r="A66" s="726" t="s">
        <v>743</v>
      </c>
      <c r="B66" s="214">
        <f>SUM('[1]INFORME POR DIA'!C438)</f>
        <v>108</v>
      </c>
      <c r="C66" s="214">
        <f>SUM('[1]INFORME POR DIA'!D438)</f>
        <v>0</v>
      </c>
      <c r="D66" s="214">
        <f t="shared" si="12"/>
        <v>19</v>
      </c>
      <c r="E66" s="214">
        <f>SUM('[1]INFORME POR DIA'!F438)</f>
        <v>0</v>
      </c>
      <c r="F66" s="214">
        <f>SUM('[1]INFORME POR DIA'!I438)</f>
        <v>19</v>
      </c>
      <c r="G66" s="214">
        <f t="shared" si="13"/>
        <v>0</v>
      </c>
      <c r="H66" s="214">
        <f>SUM('[1]INFORME POR DIA'!AC438)</f>
        <v>0</v>
      </c>
      <c r="I66" s="214">
        <f>SUM('[1]INFORME POR DIA'!AD438)</f>
        <v>0</v>
      </c>
      <c r="J66" s="214">
        <f t="shared" si="14"/>
        <v>0</v>
      </c>
      <c r="K66" s="214">
        <f>SUM('[1]INFORME POR DIA'!AM438)</f>
        <v>0</v>
      </c>
      <c r="L66" s="316">
        <f>SUM('[1]INFORME POR DIA'!AN438)</f>
        <v>0</v>
      </c>
    </row>
    <row r="67" spans="1:12" ht="15.75" customHeight="1">
      <c r="A67" s="210" t="s">
        <v>204</v>
      </c>
      <c r="B67" s="214">
        <f>SUM('[1]INFORME POR DIA'!C439)</f>
        <v>68</v>
      </c>
      <c r="C67" s="214">
        <f>SUM('[1]INFORME POR DIA'!D439)</f>
        <v>0</v>
      </c>
      <c r="D67" s="214">
        <f t="shared" si="12"/>
        <v>40</v>
      </c>
      <c r="E67" s="214">
        <f>SUM('[1]INFORME POR DIA'!F439)</f>
        <v>0</v>
      </c>
      <c r="F67" s="214">
        <f>SUM('[1]INFORME POR DIA'!I439)</f>
        <v>40</v>
      </c>
      <c r="G67" s="214">
        <f t="shared" si="13"/>
        <v>0</v>
      </c>
      <c r="H67" s="214">
        <f>SUM('[1]INFORME POR DIA'!AC439)</f>
        <v>0</v>
      </c>
      <c r="I67" s="214">
        <f>SUM('[1]INFORME POR DIA'!AD439)</f>
        <v>0</v>
      </c>
      <c r="J67" s="214">
        <f t="shared" si="14"/>
        <v>0</v>
      </c>
      <c r="K67" s="214">
        <f>SUM('[1]INFORME POR DIA'!AM439)</f>
        <v>0</v>
      </c>
      <c r="L67" s="316">
        <f>SUM('[1]INFORME POR DIA'!AN439)</f>
        <v>0</v>
      </c>
    </row>
    <row r="68" spans="1:12" ht="15.75" customHeight="1">
      <c r="A68" s="210" t="s">
        <v>205</v>
      </c>
      <c r="B68" s="214">
        <f>SUM('[1]INFORME POR DIA'!C440)</f>
        <v>108</v>
      </c>
      <c r="C68" s="214">
        <f>SUM('[1]INFORME POR DIA'!D440)</f>
        <v>0</v>
      </c>
      <c r="D68" s="214">
        <f t="shared" si="12"/>
        <v>36</v>
      </c>
      <c r="E68" s="214">
        <f>SUM('[1]INFORME POR DIA'!F440)</f>
        <v>25</v>
      </c>
      <c r="F68" s="214">
        <f>SUM('[1]INFORME POR DIA'!I440)</f>
        <v>11</v>
      </c>
      <c r="G68" s="214">
        <f t="shared" si="13"/>
        <v>3</v>
      </c>
      <c r="H68" s="214">
        <f>SUM('[1]INFORME POR DIA'!AC440)</f>
        <v>2</v>
      </c>
      <c r="I68" s="214">
        <f>SUM('[1]INFORME POR DIA'!AD440)</f>
        <v>1</v>
      </c>
      <c r="J68" s="214">
        <f t="shared" si="14"/>
        <v>6</v>
      </c>
      <c r="K68" s="214">
        <f>SUM('[1]INFORME POR DIA'!AM440)</f>
        <v>5</v>
      </c>
      <c r="L68" s="316">
        <f>SUM('[1]INFORME POR DIA'!AN440)</f>
        <v>1</v>
      </c>
    </row>
    <row r="69" spans="1:12" ht="15.75" customHeight="1">
      <c r="A69" s="210" t="s">
        <v>220</v>
      </c>
      <c r="B69" s="214">
        <f>SUM('[1]INFORME POR DIA'!C441)</f>
        <v>705</v>
      </c>
      <c r="C69" s="214">
        <f>SUM('[1]INFORME POR DIA'!D441)</f>
        <v>6</v>
      </c>
      <c r="D69" s="214">
        <f t="shared" si="12"/>
        <v>600</v>
      </c>
      <c r="E69" s="214">
        <f>SUM('[1]INFORME POR DIA'!F441)</f>
        <v>401</v>
      </c>
      <c r="F69" s="214">
        <f>SUM('[1]INFORME POR DIA'!I441)</f>
        <v>199</v>
      </c>
      <c r="G69" s="214">
        <f t="shared" si="13"/>
        <v>91</v>
      </c>
      <c r="H69" s="214">
        <f>SUM('[1]INFORME POR DIA'!AC441)</f>
        <v>82</v>
      </c>
      <c r="I69" s="214">
        <f>SUM('[1]INFORME POR DIA'!AD441)</f>
        <v>9</v>
      </c>
      <c r="J69" s="214">
        <f t="shared" si="14"/>
        <v>0</v>
      </c>
      <c r="K69" s="214">
        <f>SUM('[1]INFORME POR DIA'!AM441)</f>
        <v>0</v>
      </c>
      <c r="L69" s="316">
        <f>SUM('[1]INFORME POR DIA'!AN441)</f>
        <v>0</v>
      </c>
    </row>
    <row r="70" spans="1:12" ht="15.75" customHeight="1">
      <c r="A70" s="210" t="s">
        <v>313</v>
      </c>
      <c r="B70" s="214">
        <f>SUM('[1]INFORME POR DIA'!C442)</f>
        <v>404</v>
      </c>
      <c r="C70" s="214">
        <f>SUM('[1]INFORME POR DIA'!D442)</f>
        <v>2</v>
      </c>
      <c r="D70" s="214">
        <f t="shared" si="12"/>
        <v>302</v>
      </c>
      <c r="E70" s="214">
        <f>SUM('[1]INFORME POR DIA'!F442)</f>
        <v>9</v>
      </c>
      <c r="F70" s="214">
        <f>SUM('[1]INFORME POR DIA'!I442)</f>
        <v>293</v>
      </c>
      <c r="G70" s="214">
        <f t="shared" si="13"/>
        <v>0</v>
      </c>
      <c r="H70" s="214">
        <f>SUM('[1]INFORME POR DIA'!AC442)</f>
        <v>0</v>
      </c>
      <c r="I70" s="214">
        <f>SUM('[1]INFORME POR DIA'!AD442)</f>
        <v>0</v>
      </c>
      <c r="J70" s="214">
        <f t="shared" si="14"/>
        <v>0</v>
      </c>
      <c r="K70" s="214">
        <f>SUM('[1]INFORME POR DIA'!AM442)</f>
        <v>0</v>
      </c>
      <c r="L70" s="316">
        <f>SUM('[1]INFORME POR DIA'!AN442)</f>
        <v>0</v>
      </c>
    </row>
    <row r="71" spans="1:12" ht="15.75" customHeight="1">
      <c r="A71" s="210" t="s">
        <v>221</v>
      </c>
      <c r="B71" s="214">
        <f>SUM('[1]INFORME POR DIA'!C443)</f>
        <v>292</v>
      </c>
      <c r="C71" s="214">
        <f>SUM('[1]INFORME POR DIA'!D443)</f>
        <v>4</v>
      </c>
      <c r="D71" s="214">
        <f t="shared" si="12"/>
        <v>286</v>
      </c>
      <c r="E71" s="214">
        <f>SUM('[1]INFORME POR DIA'!F443)</f>
        <v>0</v>
      </c>
      <c r="F71" s="214">
        <f>SUM('[1]INFORME POR DIA'!I443)</f>
        <v>286</v>
      </c>
      <c r="G71" s="214">
        <f t="shared" si="13"/>
        <v>0</v>
      </c>
      <c r="H71" s="214">
        <f>SUM('[1]INFORME POR DIA'!AC443)</f>
        <v>0</v>
      </c>
      <c r="I71" s="214">
        <f>SUM('[1]INFORME POR DIA'!AD443)</f>
        <v>0</v>
      </c>
      <c r="J71" s="214">
        <f t="shared" si="14"/>
        <v>0</v>
      </c>
      <c r="K71" s="214">
        <f>SUM('[1]INFORME POR DIA'!AM443)</f>
        <v>0</v>
      </c>
      <c r="L71" s="316">
        <f>SUM('[1]INFORME POR DIA'!AN443)</f>
        <v>0</v>
      </c>
    </row>
    <row r="72" spans="1:12" ht="15.75" customHeight="1">
      <c r="A72" s="210" t="s">
        <v>206</v>
      </c>
      <c r="B72" s="214">
        <f>SUM('[1]INFORME POR DIA'!C444)</f>
        <v>1414</v>
      </c>
      <c r="C72" s="214">
        <f>SUM('[1]INFORME POR DIA'!D444)</f>
        <v>38</v>
      </c>
      <c r="D72" s="214">
        <f t="shared" si="12"/>
        <v>1252</v>
      </c>
      <c r="E72" s="214">
        <f>SUM('[1]INFORME POR DIA'!F444)</f>
        <v>256</v>
      </c>
      <c r="F72" s="214">
        <f>SUM('[1]INFORME POR DIA'!I444)</f>
        <v>996</v>
      </c>
      <c r="G72" s="214">
        <f t="shared" si="13"/>
        <v>0</v>
      </c>
      <c r="H72" s="214">
        <f>SUM('[1]INFORME POR DIA'!AC444)</f>
        <v>0</v>
      </c>
      <c r="I72" s="214">
        <f>SUM('[1]INFORME POR DIA'!AD444)</f>
        <v>0</v>
      </c>
      <c r="J72" s="214">
        <f t="shared" si="14"/>
        <v>0</v>
      </c>
      <c r="K72" s="214">
        <f>SUM('[1]INFORME POR DIA'!AM444)</f>
        <v>0</v>
      </c>
      <c r="L72" s="316">
        <f>SUM('[1]INFORME POR DIA'!AN444)</f>
        <v>0</v>
      </c>
    </row>
    <row r="73" spans="1:12" ht="15.75" customHeight="1">
      <c r="A73" s="211" t="s">
        <v>14</v>
      </c>
      <c r="B73" s="214">
        <f>SUM('[1]INFORME POR DIA'!C445)</f>
        <v>516</v>
      </c>
      <c r="C73" s="214">
        <f>SUM('[1]INFORME POR DIA'!D445)</f>
        <v>48</v>
      </c>
      <c r="D73" s="214">
        <f t="shared" si="12"/>
        <v>450</v>
      </c>
      <c r="E73" s="214">
        <f>SUM('[1]INFORME POR DIA'!F445)</f>
        <v>0</v>
      </c>
      <c r="F73" s="214">
        <f>SUM('[1]INFORME POR DIA'!I445)</f>
        <v>450</v>
      </c>
      <c r="G73" s="214">
        <f t="shared" si="13"/>
        <v>0</v>
      </c>
      <c r="H73" s="214">
        <f>SUM('[1]INFORME POR DIA'!AC445)</f>
        <v>0</v>
      </c>
      <c r="I73" s="214">
        <f>SUM('[1]INFORME POR DIA'!AD445)</f>
        <v>0</v>
      </c>
      <c r="J73" s="214">
        <f t="shared" si="14"/>
        <v>0</v>
      </c>
      <c r="K73" s="214">
        <f>SUM('[1]INFORME POR DIA'!AM445)</f>
        <v>0</v>
      </c>
      <c r="L73" s="316">
        <f>SUM('[1]INFORME POR DIA'!AN445)</f>
        <v>0</v>
      </c>
    </row>
    <row r="74" spans="1:12" ht="15.75" customHeight="1">
      <c r="A74" s="211" t="s">
        <v>15</v>
      </c>
      <c r="B74" s="214">
        <f>SUM('[1]INFORME POR DIA'!C446)</f>
        <v>248</v>
      </c>
      <c r="C74" s="214">
        <f>SUM('[1]INFORME POR DIA'!D446)</f>
        <v>0</v>
      </c>
      <c r="D74" s="214">
        <f t="shared" si="12"/>
        <v>96</v>
      </c>
      <c r="E74" s="214">
        <f>SUM('[1]INFORME POR DIA'!F446)</f>
        <v>0</v>
      </c>
      <c r="F74" s="214">
        <f>SUM('[1]INFORME POR DIA'!I446)</f>
        <v>96</v>
      </c>
      <c r="G74" s="214">
        <f t="shared" si="13"/>
        <v>0</v>
      </c>
      <c r="H74" s="214">
        <f>SUM('[1]INFORME POR DIA'!AC446)</f>
        <v>0</v>
      </c>
      <c r="I74" s="214">
        <f>SUM('[1]INFORME POR DIA'!AD446)</f>
        <v>0</v>
      </c>
      <c r="J74" s="214">
        <f t="shared" si="14"/>
        <v>0</v>
      </c>
      <c r="K74" s="214">
        <f>SUM('[1]INFORME POR DIA'!AM446)</f>
        <v>0</v>
      </c>
      <c r="L74" s="316">
        <f>SUM('[1]INFORME POR DIA'!AN446)</f>
        <v>0</v>
      </c>
    </row>
    <row r="75" spans="1:12" ht="15.75" customHeight="1">
      <c r="A75" s="211" t="s">
        <v>16</v>
      </c>
      <c r="B75" s="214">
        <f>SUM('[1]INFORME POR DIA'!C447)</f>
        <v>296</v>
      </c>
      <c r="C75" s="214">
        <f>SUM('[1]INFORME POR DIA'!D447)</f>
        <v>9</v>
      </c>
      <c r="D75" s="214">
        <f t="shared" si="12"/>
        <v>281</v>
      </c>
      <c r="E75" s="214">
        <f>SUM('[1]INFORME POR DIA'!F447)</f>
        <v>0</v>
      </c>
      <c r="F75" s="214">
        <f>SUM('[1]INFORME POR DIA'!I447)</f>
        <v>281</v>
      </c>
      <c r="G75" s="214">
        <f t="shared" si="13"/>
        <v>0</v>
      </c>
      <c r="H75" s="214">
        <f>SUM('[1]INFORME POR DIA'!AC447)</f>
        <v>0</v>
      </c>
      <c r="I75" s="214">
        <f>SUM('[1]INFORME POR DIA'!AD447)</f>
        <v>0</v>
      </c>
      <c r="J75" s="214">
        <f t="shared" si="14"/>
        <v>0</v>
      </c>
      <c r="K75" s="214">
        <f>SUM('[1]INFORME POR DIA'!AM447)</f>
        <v>0</v>
      </c>
      <c r="L75" s="316">
        <f>SUM('[1]INFORME POR DIA'!AN447)</f>
        <v>0</v>
      </c>
    </row>
    <row r="76" spans="1:12" ht="15.75" customHeight="1">
      <c r="A76" s="212" t="s">
        <v>17</v>
      </c>
      <c r="B76" s="214">
        <f>SUM('[1]INFORME POR DIA'!C448)</f>
        <v>516</v>
      </c>
      <c r="C76" s="214">
        <f>SUM('[1]INFORME POR DIA'!D448)</f>
        <v>2</v>
      </c>
      <c r="D76" s="214">
        <f t="shared" si="12"/>
        <v>490</v>
      </c>
      <c r="E76" s="214">
        <f>SUM('[1]INFORME POR DIA'!F448)</f>
        <v>0</v>
      </c>
      <c r="F76" s="214">
        <f>SUM('[1]INFORME POR DIA'!I448)</f>
        <v>490</v>
      </c>
      <c r="G76" s="214">
        <f t="shared" si="13"/>
        <v>0</v>
      </c>
      <c r="H76" s="214">
        <f>SUM('[1]INFORME POR DIA'!AC448)</f>
        <v>0</v>
      </c>
      <c r="I76" s="214">
        <f>SUM('[1]INFORME POR DIA'!AD448)</f>
        <v>0</v>
      </c>
      <c r="J76" s="214">
        <f t="shared" si="14"/>
        <v>0</v>
      </c>
      <c r="K76" s="214">
        <f>SUM('[1]INFORME POR DIA'!AM448)</f>
        <v>0</v>
      </c>
      <c r="L76" s="316">
        <f>SUM('[1]INFORME POR DIA'!AN448)</f>
        <v>0</v>
      </c>
    </row>
    <row r="77" spans="1:12" ht="15.75" customHeight="1">
      <c r="A77" s="276" t="s">
        <v>316</v>
      </c>
      <c r="B77" s="214">
        <f>SUM('[1]INFORME POR DIA'!C449)</f>
        <v>529</v>
      </c>
      <c r="C77" s="214">
        <f>SUM('[1]INFORME POR DIA'!D449)</f>
        <v>27</v>
      </c>
      <c r="D77" s="214">
        <f t="shared" si="12"/>
        <v>476</v>
      </c>
      <c r="E77" s="214">
        <f>SUM('[1]INFORME POR DIA'!F449)</f>
        <v>0</v>
      </c>
      <c r="F77" s="214">
        <f>SUM('[1]INFORME POR DIA'!I449)</f>
        <v>476</v>
      </c>
      <c r="G77" s="214">
        <f t="shared" si="13"/>
        <v>0</v>
      </c>
      <c r="H77" s="214">
        <f>SUM('[1]INFORME POR DIA'!AC449)</f>
        <v>0</v>
      </c>
      <c r="I77" s="214">
        <f>SUM('[1]INFORME POR DIA'!AD449)</f>
        <v>0</v>
      </c>
      <c r="J77" s="214">
        <f t="shared" si="14"/>
        <v>0</v>
      </c>
      <c r="K77" s="214">
        <f>SUM('[1]INFORME POR DIA'!AM449)</f>
        <v>0</v>
      </c>
      <c r="L77" s="316">
        <f>SUM('[1]INFORME POR DIA'!AN449)</f>
        <v>0</v>
      </c>
    </row>
    <row r="78" spans="1:12" ht="15.75" customHeight="1">
      <c r="A78" s="277" t="s">
        <v>207</v>
      </c>
      <c r="B78" s="214">
        <f>SUM('[1]INFORME POR DIA'!C450)</f>
        <v>476</v>
      </c>
      <c r="C78" s="214">
        <f>SUM('[1]INFORME POR DIA'!D450)</f>
        <v>40</v>
      </c>
      <c r="D78" s="214">
        <f t="shared" si="12"/>
        <v>350</v>
      </c>
      <c r="E78" s="214">
        <f>SUM('[1]INFORME POR DIA'!F450)</f>
        <v>84</v>
      </c>
      <c r="F78" s="214">
        <f>SUM('[1]INFORME POR DIA'!I450)</f>
        <v>266</v>
      </c>
      <c r="G78" s="214">
        <f t="shared" si="13"/>
        <v>21</v>
      </c>
      <c r="H78" s="214">
        <f>SUM('[1]INFORME POR DIA'!AC450)</f>
        <v>15</v>
      </c>
      <c r="I78" s="214">
        <f>SUM('[1]INFORME POR DIA'!AD450)</f>
        <v>6</v>
      </c>
      <c r="J78" s="214">
        <f t="shared" si="14"/>
        <v>350</v>
      </c>
      <c r="K78" s="214">
        <f>SUM('[1]INFORME POR DIA'!AM450)</f>
        <v>84</v>
      </c>
      <c r="L78" s="316">
        <f>SUM('[1]INFORME POR DIA'!AN450)</f>
        <v>266</v>
      </c>
    </row>
    <row r="79" spans="1:12" ht="15.75" customHeight="1" thickBot="1">
      <c r="A79" s="210" t="s">
        <v>314</v>
      </c>
      <c r="B79" s="214">
        <f>SUM('[1]INFORME POR DIA'!C451)</f>
        <v>26</v>
      </c>
      <c r="C79" s="214">
        <f>SUM('[1]INFORME POR DIA'!D451)</f>
        <v>0</v>
      </c>
      <c r="D79" s="214">
        <f t="shared" si="12"/>
        <v>9</v>
      </c>
      <c r="E79" s="214">
        <f>SUM('[1]INFORME POR DIA'!F451)</f>
        <v>0</v>
      </c>
      <c r="F79" s="214">
        <f>SUM('[1]INFORME POR DIA'!I451)</f>
        <v>9</v>
      </c>
      <c r="G79" s="214">
        <f t="shared" si="13"/>
        <v>0</v>
      </c>
      <c r="H79" s="214">
        <f>SUM('[1]INFORME POR DIA'!AC451)</f>
        <v>0</v>
      </c>
      <c r="I79" s="214">
        <f>SUM('[1]INFORME POR DIA'!AD451)</f>
        <v>0</v>
      </c>
      <c r="J79" s="214">
        <f t="shared" si="14"/>
        <v>0</v>
      </c>
      <c r="K79" s="214">
        <f>SUM('[1]INFORME POR DIA'!AM451)</f>
        <v>0</v>
      </c>
      <c r="L79" s="327">
        <f>SUM('[1]INFORME POR DIA'!AN451)</f>
        <v>0</v>
      </c>
    </row>
    <row r="80" spans="1:12" ht="18" customHeight="1" thickBot="1">
      <c r="A80" s="289" t="s">
        <v>18</v>
      </c>
      <c r="B80" s="312">
        <f>SUM(B81:B100)</f>
        <v>7012</v>
      </c>
      <c r="C80" s="312">
        <f t="shared" ref="C80:L80" si="15">SUM(C81:C100)</f>
        <v>475</v>
      </c>
      <c r="D80" s="312">
        <f t="shared" si="15"/>
        <v>5824</v>
      </c>
      <c r="E80" s="312">
        <f t="shared" si="15"/>
        <v>1064</v>
      </c>
      <c r="F80" s="312">
        <f t="shared" si="15"/>
        <v>4760</v>
      </c>
      <c r="G80" s="312">
        <f t="shared" si="15"/>
        <v>278</v>
      </c>
      <c r="H80" s="312">
        <f t="shared" si="15"/>
        <v>95</v>
      </c>
      <c r="I80" s="312">
        <f t="shared" si="15"/>
        <v>183</v>
      </c>
      <c r="J80" s="312">
        <f t="shared" si="15"/>
        <v>0</v>
      </c>
      <c r="K80" s="312">
        <f t="shared" si="15"/>
        <v>0</v>
      </c>
      <c r="L80" s="313">
        <f t="shared" si="15"/>
        <v>0</v>
      </c>
    </row>
    <row r="81" spans="1:12" ht="15.75" customHeight="1">
      <c r="A81" s="211" t="s">
        <v>19</v>
      </c>
      <c r="B81" s="214">
        <f>SUM('[1]INFORME POR DIA'!C453)</f>
        <v>534</v>
      </c>
      <c r="C81" s="214">
        <f>SUM('[1]INFORME POR DIA'!D453)</f>
        <v>13</v>
      </c>
      <c r="D81" s="214">
        <f t="shared" ref="D81:D100" si="16">SUM(E81:F81)</f>
        <v>468</v>
      </c>
      <c r="E81" s="214">
        <f>SUM('[1]INFORME POR DIA'!F453)</f>
        <v>0</v>
      </c>
      <c r="F81" s="214">
        <f>SUM('[1]INFORME POR DIA'!I453)</f>
        <v>468</v>
      </c>
      <c r="G81" s="214">
        <f t="shared" ref="G81:G100" si="17">SUM(H81:I81)</f>
        <v>0</v>
      </c>
      <c r="H81" s="214">
        <f>SUM('[1]INFORME POR DIA'!AC453)</f>
        <v>0</v>
      </c>
      <c r="I81" s="214">
        <f>SUM('[1]INFORME POR DIA'!AD453)</f>
        <v>0</v>
      </c>
      <c r="J81" s="214">
        <f t="shared" ref="J81:J100" si="18">SUM(K81:L81)</f>
        <v>0</v>
      </c>
      <c r="K81" s="214">
        <f>SUM('[1]INFORME POR DIA'!AM453)</f>
        <v>0</v>
      </c>
      <c r="L81" s="316">
        <f>SUM('[1]INFORME POR DIA'!AN453)</f>
        <v>0</v>
      </c>
    </row>
    <row r="82" spans="1:12" ht="15.75" customHeight="1">
      <c r="A82" s="211" t="s">
        <v>20</v>
      </c>
      <c r="B82" s="214">
        <f>SUM('[1]INFORME POR DIA'!C454)</f>
        <v>676</v>
      </c>
      <c r="C82" s="214">
        <f>SUM('[1]INFORME POR DIA'!D454)</f>
        <v>4</v>
      </c>
      <c r="D82" s="214">
        <f t="shared" si="16"/>
        <v>521</v>
      </c>
      <c r="E82" s="214">
        <f>SUM('[1]INFORME POR DIA'!F454)</f>
        <v>325</v>
      </c>
      <c r="F82" s="214">
        <f>SUM('[1]INFORME POR DIA'!I454)</f>
        <v>196</v>
      </c>
      <c r="G82" s="214">
        <f t="shared" si="17"/>
        <v>7</v>
      </c>
      <c r="H82" s="214">
        <f>SUM('[1]INFORME POR DIA'!AC454)</f>
        <v>7</v>
      </c>
      <c r="I82" s="214">
        <f>SUM('[1]INFORME POR DIA'!AD454)</f>
        <v>0</v>
      </c>
      <c r="J82" s="214">
        <f t="shared" si="18"/>
        <v>0</v>
      </c>
      <c r="K82" s="214">
        <f>SUM('[1]INFORME POR DIA'!AM454)</f>
        <v>0</v>
      </c>
      <c r="L82" s="316">
        <f>SUM('[1]INFORME POR DIA'!AN454)</f>
        <v>0</v>
      </c>
    </row>
    <row r="83" spans="1:12" ht="15.75" customHeight="1">
      <c r="A83" s="211" t="s">
        <v>21</v>
      </c>
      <c r="B83" s="214">
        <f>SUM('[1]INFORME POR DIA'!C455)</f>
        <v>280</v>
      </c>
      <c r="C83" s="214">
        <f>SUM('[1]INFORME POR DIA'!D455)</f>
        <v>0</v>
      </c>
      <c r="D83" s="214">
        <f t="shared" si="16"/>
        <v>271</v>
      </c>
      <c r="E83" s="214">
        <f>SUM('[1]INFORME POR DIA'!F455)</f>
        <v>0</v>
      </c>
      <c r="F83" s="214">
        <f>SUM('[1]INFORME POR DIA'!I455)</f>
        <v>271</v>
      </c>
      <c r="G83" s="214">
        <f t="shared" si="17"/>
        <v>0</v>
      </c>
      <c r="H83" s="214">
        <f>SUM('[1]INFORME POR DIA'!AC455)</f>
        <v>0</v>
      </c>
      <c r="I83" s="214">
        <f>SUM('[1]INFORME POR DIA'!AD455)</f>
        <v>0</v>
      </c>
      <c r="J83" s="214">
        <f t="shared" si="18"/>
        <v>0</v>
      </c>
      <c r="K83" s="214">
        <f>SUM('[1]INFORME POR DIA'!AM455)</f>
        <v>0</v>
      </c>
      <c r="L83" s="316">
        <f>SUM('[1]INFORME POR DIA'!AN455)</f>
        <v>0</v>
      </c>
    </row>
    <row r="84" spans="1:12" ht="15.75" customHeight="1">
      <c r="A84" s="211" t="s">
        <v>22</v>
      </c>
      <c r="B84" s="214">
        <f>SUM('[1]INFORME POR DIA'!C456)</f>
        <v>224</v>
      </c>
      <c r="C84" s="214">
        <f>SUM('[1]INFORME POR DIA'!D456)</f>
        <v>2</v>
      </c>
      <c r="D84" s="214">
        <f t="shared" si="16"/>
        <v>216</v>
      </c>
      <c r="E84" s="214">
        <f>SUM('[1]INFORME POR DIA'!F456)</f>
        <v>0</v>
      </c>
      <c r="F84" s="214">
        <f>SUM('[1]INFORME POR DIA'!I456)</f>
        <v>216</v>
      </c>
      <c r="G84" s="214">
        <f t="shared" si="17"/>
        <v>0</v>
      </c>
      <c r="H84" s="214">
        <f>SUM('[1]INFORME POR DIA'!AC456)</f>
        <v>0</v>
      </c>
      <c r="I84" s="214">
        <f>SUM('[1]INFORME POR DIA'!AD456)</f>
        <v>0</v>
      </c>
      <c r="J84" s="214">
        <f t="shared" si="18"/>
        <v>0</v>
      </c>
      <c r="K84" s="214">
        <f>SUM('[1]INFORME POR DIA'!AM456)</f>
        <v>0</v>
      </c>
      <c r="L84" s="316">
        <f>SUM('[1]INFORME POR DIA'!AN456)</f>
        <v>0</v>
      </c>
    </row>
    <row r="85" spans="1:12" ht="15.75" customHeight="1">
      <c r="A85" s="210" t="s">
        <v>208</v>
      </c>
      <c r="B85" s="214">
        <f>SUM('[1]INFORME POR DIA'!C457)</f>
        <v>192</v>
      </c>
      <c r="C85" s="214">
        <f>SUM('[1]INFORME POR DIA'!D457)</f>
        <v>0</v>
      </c>
      <c r="D85" s="214">
        <f t="shared" si="16"/>
        <v>191</v>
      </c>
      <c r="E85" s="214">
        <f>SUM('[1]INFORME POR DIA'!F457)</f>
        <v>0</v>
      </c>
      <c r="F85" s="214">
        <f>SUM('[1]INFORME POR DIA'!I457)</f>
        <v>191</v>
      </c>
      <c r="G85" s="214">
        <f t="shared" si="17"/>
        <v>0</v>
      </c>
      <c r="H85" s="214">
        <f>SUM('[1]INFORME POR DIA'!AC457)</f>
        <v>0</v>
      </c>
      <c r="I85" s="214">
        <f>SUM('[1]INFORME POR DIA'!AD457)</f>
        <v>0</v>
      </c>
      <c r="J85" s="214">
        <f t="shared" si="18"/>
        <v>0</v>
      </c>
      <c r="K85" s="214">
        <f>SUM('[1]INFORME POR DIA'!AM457)</f>
        <v>0</v>
      </c>
      <c r="L85" s="316">
        <f>SUM('[1]INFORME POR DIA'!AN457)</f>
        <v>0</v>
      </c>
    </row>
    <row r="86" spans="1:12" ht="15.75" customHeight="1">
      <c r="A86" s="210" t="s">
        <v>222</v>
      </c>
      <c r="B86" s="214">
        <f>SUM('[1]INFORME POR DIA'!C458)</f>
        <v>528</v>
      </c>
      <c r="C86" s="214">
        <f>SUM('[1]INFORME POR DIA'!D458)</f>
        <v>14</v>
      </c>
      <c r="D86" s="214">
        <f t="shared" si="16"/>
        <v>466</v>
      </c>
      <c r="E86" s="214">
        <f>SUM('[1]INFORME POR DIA'!F458)</f>
        <v>72</v>
      </c>
      <c r="F86" s="214">
        <f>SUM('[1]INFORME POR DIA'!I458)</f>
        <v>394</v>
      </c>
      <c r="G86" s="214">
        <f t="shared" si="17"/>
        <v>251</v>
      </c>
      <c r="H86" s="214">
        <f>SUM('[1]INFORME POR DIA'!AC458)</f>
        <v>72</v>
      </c>
      <c r="I86" s="214">
        <f>SUM('[1]INFORME POR DIA'!AD458)</f>
        <v>179</v>
      </c>
      <c r="J86" s="214">
        <f t="shared" si="18"/>
        <v>0</v>
      </c>
      <c r="K86" s="214">
        <f>SUM('[1]INFORME POR DIA'!AM458)</f>
        <v>0</v>
      </c>
      <c r="L86" s="316">
        <f>SUM('[1]INFORME POR DIA'!AN458)</f>
        <v>0</v>
      </c>
    </row>
    <row r="87" spans="1:12" ht="15.75" customHeight="1">
      <c r="A87" s="211" t="s">
        <v>23</v>
      </c>
      <c r="B87" s="214">
        <f>SUM('[1]INFORME POR DIA'!C459)</f>
        <v>246</v>
      </c>
      <c r="C87" s="214">
        <f>SUM('[1]INFORME POR DIA'!D459)</f>
        <v>0</v>
      </c>
      <c r="D87" s="214">
        <f t="shared" si="16"/>
        <v>230</v>
      </c>
      <c r="E87" s="214">
        <f>SUM('[1]INFORME POR DIA'!F459)</f>
        <v>206</v>
      </c>
      <c r="F87" s="214">
        <f>SUM('[1]INFORME POR DIA'!I459)</f>
        <v>24</v>
      </c>
      <c r="G87" s="214">
        <f t="shared" si="17"/>
        <v>0</v>
      </c>
      <c r="H87" s="214">
        <f>SUM('[1]INFORME POR DIA'!AC459)</f>
        <v>0</v>
      </c>
      <c r="I87" s="214">
        <f>SUM('[1]INFORME POR DIA'!AD459)</f>
        <v>0</v>
      </c>
      <c r="J87" s="214">
        <f t="shared" si="18"/>
        <v>0</v>
      </c>
      <c r="K87" s="214">
        <f>SUM('[1]INFORME POR DIA'!AM459)</f>
        <v>0</v>
      </c>
      <c r="L87" s="316">
        <f>SUM('[1]INFORME POR DIA'!AN459)</f>
        <v>0</v>
      </c>
    </row>
    <row r="88" spans="1:12" ht="15.75" customHeight="1">
      <c r="A88" s="213" t="s">
        <v>24</v>
      </c>
      <c r="B88" s="214">
        <f>SUM('[1]INFORME POR DIA'!C460)</f>
        <v>56</v>
      </c>
      <c r="C88" s="214">
        <f>SUM('[1]INFORME POR DIA'!D460)</f>
        <v>0</v>
      </c>
      <c r="D88" s="214">
        <f t="shared" si="16"/>
        <v>46</v>
      </c>
      <c r="E88" s="214">
        <f>SUM('[1]INFORME POR DIA'!F460)</f>
        <v>0</v>
      </c>
      <c r="F88" s="214">
        <f>SUM('[1]INFORME POR DIA'!I460)</f>
        <v>46</v>
      </c>
      <c r="G88" s="214">
        <f t="shared" si="17"/>
        <v>0</v>
      </c>
      <c r="H88" s="214">
        <f>SUM('[1]INFORME POR DIA'!AC460)</f>
        <v>0</v>
      </c>
      <c r="I88" s="214">
        <f>SUM('[1]INFORME POR DIA'!AD460)</f>
        <v>0</v>
      </c>
      <c r="J88" s="214">
        <f t="shared" si="18"/>
        <v>0</v>
      </c>
      <c r="K88" s="214">
        <f>SUM('[1]INFORME POR DIA'!AM460)</f>
        <v>0</v>
      </c>
      <c r="L88" s="316">
        <f>SUM('[1]INFORME POR DIA'!AN460)</f>
        <v>0</v>
      </c>
    </row>
    <row r="89" spans="1:12" ht="15.75" customHeight="1">
      <c r="A89" s="210" t="s">
        <v>209</v>
      </c>
      <c r="B89" s="214">
        <f>SUM('[1]INFORME POR DIA'!C461)</f>
        <v>420</v>
      </c>
      <c r="C89" s="214">
        <f>SUM('[1]INFORME POR DIA'!D461)</f>
        <v>2</v>
      </c>
      <c r="D89" s="214">
        <f t="shared" si="16"/>
        <v>380</v>
      </c>
      <c r="E89" s="214">
        <f>SUM('[1]INFORME POR DIA'!F461)</f>
        <v>3</v>
      </c>
      <c r="F89" s="214">
        <f>SUM('[1]INFORME POR DIA'!I461)</f>
        <v>377</v>
      </c>
      <c r="G89" s="214">
        <f t="shared" si="17"/>
        <v>0</v>
      </c>
      <c r="H89" s="214">
        <f>SUM('[1]INFORME POR DIA'!AC461)</f>
        <v>0</v>
      </c>
      <c r="I89" s="214">
        <f>SUM('[1]INFORME POR DIA'!AD461)</f>
        <v>0</v>
      </c>
      <c r="J89" s="214">
        <f t="shared" si="18"/>
        <v>0</v>
      </c>
      <c r="K89" s="214">
        <f>SUM('[1]INFORME POR DIA'!AM461)</f>
        <v>0</v>
      </c>
      <c r="L89" s="316">
        <f>SUM('[1]INFORME POR DIA'!AN461)</f>
        <v>0</v>
      </c>
    </row>
    <row r="90" spans="1:12" ht="15.75" customHeight="1">
      <c r="A90" s="210" t="s">
        <v>210</v>
      </c>
      <c r="B90" s="214">
        <f>SUM('[1]INFORME POR DIA'!C462)</f>
        <v>831</v>
      </c>
      <c r="C90" s="214">
        <f>SUM('[1]INFORME POR DIA'!D462)</f>
        <v>254</v>
      </c>
      <c r="D90" s="214">
        <f t="shared" si="16"/>
        <v>550</v>
      </c>
      <c r="E90" s="214">
        <f>SUM('[1]INFORME POR DIA'!F462)</f>
        <v>0</v>
      </c>
      <c r="F90" s="214">
        <f>SUM('[1]INFORME POR DIA'!I462)</f>
        <v>550</v>
      </c>
      <c r="G90" s="214">
        <f t="shared" si="17"/>
        <v>0</v>
      </c>
      <c r="H90" s="214">
        <f>SUM('[1]INFORME POR DIA'!AC462)</f>
        <v>0</v>
      </c>
      <c r="I90" s="214">
        <f>SUM('[1]INFORME POR DIA'!AD462)</f>
        <v>0</v>
      </c>
      <c r="J90" s="214">
        <f t="shared" si="18"/>
        <v>0</v>
      </c>
      <c r="K90" s="214">
        <f>SUM('[1]INFORME POR DIA'!AM462)</f>
        <v>0</v>
      </c>
      <c r="L90" s="316">
        <f>SUM('[1]INFORME POR DIA'!AN462)</f>
        <v>0</v>
      </c>
    </row>
    <row r="91" spans="1:12" ht="15.75" customHeight="1">
      <c r="A91" s="210" t="s">
        <v>211</v>
      </c>
      <c r="B91" s="214">
        <f>SUM('[1]INFORME POR DIA'!C463)</f>
        <v>486</v>
      </c>
      <c r="C91" s="214">
        <f>SUM('[1]INFORME POR DIA'!D463)</f>
        <v>6</v>
      </c>
      <c r="D91" s="214">
        <f t="shared" si="16"/>
        <v>362</v>
      </c>
      <c r="E91" s="214">
        <f>SUM('[1]INFORME POR DIA'!F463)</f>
        <v>14</v>
      </c>
      <c r="F91" s="214">
        <f>SUM('[1]INFORME POR DIA'!I463)</f>
        <v>348</v>
      </c>
      <c r="G91" s="214">
        <f t="shared" si="17"/>
        <v>3</v>
      </c>
      <c r="H91" s="214">
        <f>SUM('[1]INFORME POR DIA'!AC463)</f>
        <v>2</v>
      </c>
      <c r="I91" s="214">
        <f>SUM('[1]INFORME POR DIA'!AD463)</f>
        <v>1</v>
      </c>
      <c r="J91" s="214">
        <f t="shared" si="18"/>
        <v>0</v>
      </c>
      <c r="K91" s="214">
        <f>SUM('[1]INFORME POR DIA'!AM463)</f>
        <v>0</v>
      </c>
      <c r="L91" s="316">
        <f>SUM('[1]INFORME POR DIA'!AN463)</f>
        <v>0</v>
      </c>
    </row>
    <row r="92" spans="1:12" ht="15.75" customHeight="1">
      <c r="A92" s="211" t="s">
        <v>25</v>
      </c>
      <c r="B92" s="214">
        <f>SUM('[1]INFORME POR DIA'!C464)</f>
        <v>50</v>
      </c>
      <c r="C92" s="214">
        <f>SUM('[1]INFORME POR DIA'!D464)</f>
        <v>0</v>
      </c>
      <c r="D92" s="214">
        <f t="shared" si="16"/>
        <v>24</v>
      </c>
      <c r="E92" s="214">
        <f>SUM('[1]INFORME POR DIA'!F464)</f>
        <v>0</v>
      </c>
      <c r="F92" s="214">
        <f>SUM('[1]INFORME POR DIA'!I464)</f>
        <v>24</v>
      </c>
      <c r="G92" s="214">
        <f t="shared" si="17"/>
        <v>0</v>
      </c>
      <c r="H92" s="214">
        <f>SUM('[1]INFORME POR DIA'!AC464)</f>
        <v>0</v>
      </c>
      <c r="I92" s="214">
        <f>SUM('[1]INFORME POR DIA'!AD464)</f>
        <v>0</v>
      </c>
      <c r="J92" s="214">
        <f t="shared" si="18"/>
        <v>0</v>
      </c>
      <c r="K92" s="214">
        <f>SUM('[1]INFORME POR DIA'!AM464)</f>
        <v>0</v>
      </c>
      <c r="L92" s="316">
        <f>SUM('[1]INFORME POR DIA'!AN464)</f>
        <v>0</v>
      </c>
    </row>
    <row r="93" spans="1:12" ht="15.75" customHeight="1">
      <c r="A93" s="210" t="s">
        <v>212</v>
      </c>
      <c r="B93" s="214">
        <f>SUM('[1]INFORME POR DIA'!C465)</f>
        <v>546</v>
      </c>
      <c r="C93" s="214">
        <f>SUM('[1]INFORME POR DIA'!D465)</f>
        <v>0</v>
      </c>
      <c r="D93" s="214">
        <f t="shared" si="16"/>
        <v>522</v>
      </c>
      <c r="E93" s="214">
        <f>SUM('[1]INFORME POR DIA'!F465)</f>
        <v>0</v>
      </c>
      <c r="F93" s="214">
        <f>SUM('[1]INFORME POR DIA'!I465)</f>
        <v>522</v>
      </c>
      <c r="G93" s="214">
        <f t="shared" si="17"/>
        <v>0</v>
      </c>
      <c r="H93" s="214">
        <f>SUM('[1]INFORME POR DIA'!AC465)</f>
        <v>0</v>
      </c>
      <c r="I93" s="214">
        <f>SUM('[1]INFORME POR DIA'!AD465)</f>
        <v>0</v>
      </c>
      <c r="J93" s="214">
        <f t="shared" si="18"/>
        <v>0</v>
      </c>
      <c r="K93" s="214">
        <f>SUM('[1]INFORME POR DIA'!AM465)</f>
        <v>0</v>
      </c>
      <c r="L93" s="316">
        <f>SUM('[1]INFORME POR DIA'!AN465)</f>
        <v>0</v>
      </c>
    </row>
    <row r="94" spans="1:12" ht="15.75" customHeight="1">
      <c r="A94" s="211" t="s">
        <v>26</v>
      </c>
      <c r="B94" s="214">
        <f>SUM('[1]INFORME POR DIA'!C466)</f>
        <v>152</v>
      </c>
      <c r="C94" s="214">
        <f>SUM('[1]INFORME POR DIA'!D466)</f>
        <v>0</v>
      </c>
      <c r="D94" s="214">
        <f t="shared" si="16"/>
        <v>126</v>
      </c>
      <c r="E94" s="214">
        <f>SUM('[1]INFORME POR DIA'!F466)</f>
        <v>0</v>
      </c>
      <c r="F94" s="214">
        <f>SUM('[1]INFORME POR DIA'!I466)</f>
        <v>126</v>
      </c>
      <c r="G94" s="214">
        <f t="shared" si="17"/>
        <v>0</v>
      </c>
      <c r="H94" s="214">
        <f>SUM('[1]INFORME POR DIA'!AC466)</f>
        <v>0</v>
      </c>
      <c r="I94" s="214">
        <f>SUM('[1]INFORME POR DIA'!AD466)</f>
        <v>0</v>
      </c>
      <c r="J94" s="214">
        <f t="shared" si="18"/>
        <v>0</v>
      </c>
      <c r="K94" s="214">
        <f>SUM('[1]INFORME POR DIA'!AM466)</f>
        <v>0</v>
      </c>
      <c r="L94" s="316">
        <f>SUM('[1]INFORME POR DIA'!AN466)</f>
        <v>0</v>
      </c>
    </row>
    <row r="95" spans="1:12" ht="15.75" customHeight="1">
      <c r="A95" s="210" t="s">
        <v>213</v>
      </c>
      <c r="B95" s="214">
        <f>SUM('[1]INFORME POR DIA'!C467)</f>
        <v>908</v>
      </c>
      <c r="C95" s="214">
        <f>SUM('[1]INFORME POR DIA'!D467)</f>
        <v>82</v>
      </c>
      <c r="D95" s="214">
        <f t="shared" si="16"/>
        <v>755</v>
      </c>
      <c r="E95" s="214">
        <f>SUM('[1]INFORME POR DIA'!F467)</f>
        <v>225</v>
      </c>
      <c r="F95" s="214">
        <f>SUM('[1]INFORME POR DIA'!I467)</f>
        <v>530</v>
      </c>
      <c r="G95" s="214">
        <f t="shared" si="17"/>
        <v>17</v>
      </c>
      <c r="H95" s="214">
        <f>SUM('[1]INFORME POR DIA'!AC467)</f>
        <v>14</v>
      </c>
      <c r="I95" s="214">
        <f>SUM('[1]INFORME POR DIA'!AD467)</f>
        <v>3</v>
      </c>
      <c r="J95" s="214">
        <f t="shared" si="18"/>
        <v>0</v>
      </c>
      <c r="K95" s="214">
        <f>SUM('[1]INFORME POR DIA'!AM467)</f>
        <v>0</v>
      </c>
      <c r="L95" s="316">
        <f>SUM('[1]INFORME POR DIA'!AN467)</f>
        <v>0</v>
      </c>
    </row>
    <row r="96" spans="1:12" ht="15.75" customHeight="1">
      <c r="A96" s="210" t="s">
        <v>214</v>
      </c>
      <c r="B96" s="214">
        <f>SUM('[1]INFORME POR DIA'!C468)</f>
        <v>75</v>
      </c>
      <c r="C96" s="214">
        <f>SUM('[1]INFORME POR DIA'!D468)</f>
        <v>0</v>
      </c>
      <c r="D96" s="214">
        <f t="shared" si="16"/>
        <v>44</v>
      </c>
      <c r="E96" s="214">
        <f>SUM('[1]INFORME POR DIA'!F468)</f>
        <v>0</v>
      </c>
      <c r="F96" s="214">
        <f>SUM('[1]INFORME POR DIA'!I468)</f>
        <v>44</v>
      </c>
      <c r="G96" s="214">
        <f t="shared" si="17"/>
        <v>0</v>
      </c>
      <c r="H96" s="214">
        <f>SUM('[1]INFORME POR DIA'!AC468)</f>
        <v>0</v>
      </c>
      <c r="I96" s="214">
        <f>SUM('[1]INFORME POR DIA'!AD468)</f>
        <v>0</v>
      </c>
      <c r="J96" s="214">
        <f t="shared" si="18"/>
        <v>0</v>
      </c>
      <c r="K96" s="214">
        <f>SUM('[1]INFORME POR DIA'!AM468)</f>
        <v>0</v>
      </c>
      <c r="L96" s="316">
        <f>SUM('[1]INFORME POR DIA'!AN468)</f>
        <v>0</v>
      </c>
    </row>
    <row r="97" spans="1:14" ht="15.75" customHeight="1">
      <c r="A97" s="210" t="s">
        <v>223</v>
      </c>
      <c r="B97" s="214">
        <f>SUM('[1]INFORME POR DIA'!C469)</f>
        <v>0</v>
      </c>
      <c r="C97" s="214">
        <f>SUM('[1]INFORME POR DIA'!D469)</f>
        <v>0</v>
      </c>
      <c r="D97" s="214">
        <f t="shared" si="16"/>
        <v>0</v>
      </c>
      <c r="E97" s="214">
        <f>SUM('[1]INFORME POR DIA'!F469)</f>
        <v>0</v>
      </c>
      <c r="F97" s="214">
        <f>SUM('[1]INFORME POR DIA'!I469)</f>
        <v>0</v>
      </c>
      <c r="G97" s="214">
        <f t="shared" si="17"/>
        <v>0</v>
      </c>
      <c r="H97" s="214">
        <f>SUM('[1]INFORME POR DIA'!AC469)</f>
        <v>0</v>
      </c>
      <c r="I97" s="214">
        <f>SUM('[1]INFORME POR DIA'!AD469)</f>
        <v>0</v>
      </c>
      <c r="J97" s="214">
        <f t="shared" si="18"/>
        <v>0</v>
      </c>
      <c r="K97" s="214">
        <f>SUM('[1]INFORME POR DIA'!AM469)</f>
        <v>0</v>
      </c>
      <c r="L97" s="316">
        <f>SUM('[1]INFORME POR DIA'!AN469)</f>
        <v>0</v>
      </c>
    </row>
    <row r="98" spans="1:14" ht="15.75" customHeight="1">
      <c r="A98" s="211" t="s">
        <v>27</v>
      </c>
      <c r="B98" s="214">
        <f>SUM('[1]INFORME POR DIA'!C470)</f>
        <v>400</v>
      </c>
      <c r="C98" s="214">
        <f>SUM('[1]INFORME POR DIA'!D470)</f>
        <v>50</v>
      </c>
      <c r="D98" s="214">
        <f t="shared" si="16"/>
        <v>328</v>
      </c>
      <c r="E98" s="214">
        <f>SUM('[1]INFORME POR DIA'!F470)</f>
        <v>0</v>
      </c>
      <c r="F98" s="214">
        <f>SUM('[1]INFORME POR DIA'!I470)</f>
        <v>328</v>
      </c>
      <c r="G98" s="214">
        <f t="shared" si="17"/>
        <v>0</v>
      </c>
      <c r="H98" s="214">
        <f>SUM('[1]INFORME POR DIA'!AC470)</f>
        <v>0</v>
      </c>
      <c r="I98" s="214">
        <f>SUM('[1]INFORME POR DIA'!AD470)</f>
        <v>0</v>
      </c>
      <c r="J98" s="214">
        <f t="shared" si="18"/>
        <v>0</v>
      </c>
      <c r="K98" s="214">
        <f>SUM('[1]INFORME POR DIA'!AM470)</f>
        <v>0</v>
      </c>
      <c r="L98" s="316">
        <f>SUM('[1]INFORME POR DIA'!AN470)</f>
        <v>0</v>
      </c>
    </row>
    <row r="99" spans="1:14" ht="15.75" customHeight="1">
      <c r="A99" s="211" t="s">
        <v>28</v>
      </c>
      <c r="B99" s="214">
        <f>SUM('[1]INFORME POR DIA'!C471)</f>
        <v>384</v>
      </c>
      <c r="C99" s="214">
        <f>SUM('[1]INFORME POR DIA'!D471)</f>
        <v>48</v>
      </c>
      <c r="D99" s="214">
        <f t="shared" si="16"/>
        <v>305</v>
      </c>
      <c r="E99" s="214">
        <f>SUM('[1]INFORME POR DIA'!F471)</f>
        <v>219</v>
      </c>
      <c r="F99" s="214">
        <f>SUM('[1]INFORME POR DIA'!I471)</f>
        <v>86</v>
      </c>
      <c r="G99" s="214">
        <f t="shared" si="17"/>
        <v>0</v>
      </c>
      <c r="H99" s="214">
        <f>SUM('[1]INFORME POR DIA'!AC471)</f>
        <v>0</v>
      </c>
      <c r="I99" s="214">
        <f>SUM('[1]INFORME POR DIA'!AD471)</f>
        <v>0</v>
      </c>
      <c r="J99" s="214">
        <f t="shared" si="18"/>
        <v>0</v>
      </c>
      <c r="K99" s="214">
        <f>SUM('[1]INFORME POR DIA'!AM471)</f>
        <v>0</v>
      </c>
      <c r="L99" s="316">
        <f>SUM('[1]INFORME POR DIA'!AN471)</f>
        <v>0</v>
      </c>
    </row>
    <row r="100" spans="1:14" ht="15.75" customHeight="1" thickBot="1">
      <c r="A100" s="278" t="s">
        <v>215</v>
      </c>
      <c r="B100" s="317">
        <f>SUM('[1]INFORME POR DIA'!C472)</f>
        <v>24</v>
      </c>
      <c r="C100" s="317">
        <f>SUM('[1]INFORME POR DIA'!D472)</f>
        <v>0</v>
      </c>
      <c r="D100" s="317">
        <f t="shared" si="16"/>
        <v>19</v>
      </c>
      <c r="E100" s="317">
        <f>SUM('[1]INFORME POR DIA'!F472)</f>
        <v>0</v>
      </c>
      <c r="F100" s="317">
        <f>SUM('[1]INFORME POR DIA'!I472)</f>
        <v>19</v>
      </c>
      <c r="G100" s="317">
        <f t="shared" si="17"/>
        <v>0</v>
      </c>
      <c r="H100" s="317">
        <f>SUM('[1]INFORME POR DIA'!AC472)</f>
        <v>0</v>
      </c>
      <c r="I100" s="317">
        <f>SUM('[1]INFORME POR DIA'!AD472)</f>
        <v>0</v>
      </c>
      <c r="J100" s="317">
        <f t="shared" si="18"/>
        <v>0</v>
      </c>
      <c r="K100" s="317">
        <f>SUM('[1]INFORME POR DIA'!AM472)</f>
        <v>0</v>
      </c>
      <c r="L100" s="318">
        <f>SUM('[1]INFORME POR DIA'!AN472)</f>
        <v>0</v>
      </c>
    </row>
    <row r="101" spans="1:14">
      <c r="A101" s="328"/>
      <c r="B101" s="328"/>
      <c r="C101" s="328"/>
      <c r="D101" s="8"/>
      <c r="E101" s="8"/>
      <c r="F101" s="8"/>
    </row>
    <row r="102" spans="1:14">
      <c r="A102" s="328" t="s">
        <v>29</v>
      </c>
      <c r="B102" s="328"/>
      <c r="C102" s="328"/>
      <c r="D102" s="328"/>
      <c r="E102" s="328"/>
      <c r="F102" s="328"/>
    </row>
    <row r="103" spans="1:14">
      <c r="A103" s="290" t="s">
        <v>227</v>
      </c>
      <c r="B103" s="328"/>
      <c r="C103" s="328"/>
      <c r="D103" s="8"/>
      <c r="E103" s="8"/>
      <c r="F103" s="8"/>
    </row>
    <row r="104" spans="1:14" ht="20.25" customHeight="1">
      <c r="A104" s="7" t="s">
        <v>748</v>
      </c>
    </row>
    <row r="105" spans="1:14" ht="15.75" thickBot="1">
      <c r="A105" s="7"/>
    </row>
    <row r="106" spans="1:14">
      <c r="A106" s="323" t="s">
        <v>2</v>
      </c>
      <c r="B106" s="749" t="s">
        <v>3</v>
      </c>
      <c r="C106" s="749" t="s">
        <v>4</v>
      </c>
      <c r="D106" s="749" t="s">
        <v>5</v>
      </c>
      <c r="E106" s="749" t="s">
        <v>6</v>
      </c>
      <c r="F106" s="749" t="s">
        <v>7</v>
      </c>
      <c r="G106" s="752" t="s">
        <v>8</v>
      </c>
      <c r="H106" s="752"/>
      <c r="I106" s="752"/>
      <c r="J106" s="752" t="s">
        <v>9</v>
      </c>
      <c r="K106" s="752"/>
      <c r="L106" s="753"/>
    </row>
    <row r="107" spans="1:14">
      <c r="A107" s="324"/>
      <c r="B107" s="750"/>
      <c r="C107" s="750"/>
      <c r="D107" s="750"/>
      <c r="E107" s="750"/>
      <c r="F107" s="750"/>
      <c r="G107" s="754" t="s">
        <v>10</v>
      </c>
      <c r="H107" s="754" t="s">
        <v>6</v>
      </c>
      <c r="I107" s="754" t="s">
        <v>7</v>
      </c>
      <c r="J107" s="754" t="s">
        <v>10</v>
      </c>
      <c r="K107" s="754" t="s">
        <v>6</v>
      </c>
      <c r="L107" s="756" t="s">
        <v>7</v>
      </c>
    </row>
    <row r="108" spans="1:14" ht="15.75" thickBot="1">
      <c r="A108" s="325"/>
      <c r="B108" s="751"/>
      <c r="C108" s="751"/>
      <c r="D108" s="751"/>
      <c r="E108" s="751"/>
      <c r="F108" s="751"/>
      <c r="G108" s="755"/>
      <c r="H108" s="755"/>
      <c r="I108" s="755"/>
      <c r="J108" s="755"/>
      <c r="K108" s="755"/>
      <c r="L108" s="757"/>
    </row>
    <row r="109" spans="1:14" ht="18.75" customHeight="1" thickBot="1">
      <c r="A109" s="309" t="s">
        <v>11</v>
      </c>
      <c r="B109" s="310">
        <f t="shared" ref="B109:L109" si="19">SUM(B110,B129)</f>
        <v>13744</v>
      </c>
      <c r="C109" s="310">
        <f t="shared" si="19"/>
        <v>650</v>
      </c>
      <c r="D109" s="310">
        <f t="shared" si="19"/>
        <v>11620</v>
      </c>
      <c r="E109" s="310">
        <f t="shared" si="19"/>
        <v>1916</v>
      </c>
      <c r="F109" s="310">
        <f t="shared" si="19"/>
        <v>9704</v>
      </c>
      <c r="G109" s="310">
        <f t="shared" si="19"/>
        <v>418</v>
      </c>
      <c r="H109" s="310">
        <f t="shared" si="19"/>
        <v>206</v>
      </c>
      <c r="I109" s="310">
        <f t="shared" si="19"/>
        <v>212</v>
      </c>
      <c r="J109" s="310">
        <f t="shared" si="19"/>
        <v>395</v>
      </c>
      <c r="K109" s="310">
        <f t="shared" si="19"/>
        <v>95</v>
      </c>
      <c r="L109" s="311">
        <f t="shared" si="19"/>
        <v>300</v>
      </c>
      <c r="N109" s="17"/>
    </row>
    <row r="110" spans="1:14" ht="18.75" customHeight="1" thickBot="1">
      <c r="A110" s="289" t="s">
        <v>12</v>
      </c>
      <c r="B110" s="312">
        <f>SUM(B111:B128)</f>
        <v>6732</v>
      </c>
      <c r="C110" s="312">
        <f>SUM(C111:C128)</f>
        <v>180</v>
      </c>
      <c r="D110" s="312">
        <f>SUM(D111:D128)</f>
        <v>5768</v>
      </c>
      <c r="E110" s="312">
        <f>SUM(E111:E128)</f>
        <v>843</v>
      </c>
      <c r="F110" s="312">
        <f>SUM(F111:F128)</f>
        <v>4925</v>
      </c>
      <c r="G110" s="312">
        <f t="shared" ref="G110:L110" si="20">SUM(G111:G128)</f>
        <v>114</v>
      </c>
      <c r="H110" s="312">
        <f t="shared" si="20"/>
        <v>82</v>
      </c>
      <c r="I110" s="312">
        <f t="shared" si="20"/>
        <v>32</v>
      </c>
      <c r="J110" s="312">
        <f t="shared" si="20"/>
        <v>395</v>
      </c>
      <c r="K110" s="312">
        <f t="shared" si="20"/>
        <v>95</v>
      </c>
      <c r="L110" s="313">
        <f t="shared" si="20"/>
        <v>300</v>
      </c>
    </row>
    <row r="111" spans="1:14" ht="15.75" customHeight="1">
      <c r="A111" s="209" t="s">
        <v>13</v>
      </c>
      <c r="B111" s="329">
        <f>SUM('[1]INFORME POR DIA'!C1600)</f>
        <v>500</v>
      </c>
      <c r="C111" s="329">
        <f>SUM('[1]INFORME POR DIA'!D1600)</f>
        <v>0</v>
      </c>
      <c r="D111" s="214">
        <f t="shared" ref="D111:D126" si="21">SUM(E111:F111)</f>
        <v>442</v>
      </c>
      <c r="E111" s="214">
        <f>SUM('[1]INFORME POR DIA'!F1600)</f>
        <v>0</v>
      </c>
      <c r="F111" s="214">
        <f>SUM('[1]INFORME POR DIA'!I1600)</f>
        <v>442</v>
      </c>
      <c r="G111" s="214">
        <f t="shared" ref="G111:G126" si="22">SUM(H111:I111)</f>
        <v>0</v>
      </c>
      <c r="H111" s="214">
        <f>SUM('[1]INFORME POR DIA'!AC1600)</f>
        <v>0</v>
      </c>
      <c r="I111" s="214">
        <f>SUM('[1]INFORME POR DIA'!AD1600)</f>
        <v>0</v>
      </c>
      <c r="J111" s="214">
        <f t="shared" ref="J111:J126" si="23">SUM(K111:L111)</f>
        <v>0</v>
      </c>
      <c r="K111" s="214">
        <f>SUM('[1]INFORME POR DIA'!AM1600)</f>
        <v>0</v>
      </c>
      <c r="L111" s="330">
        <f>SUM('[1]INFORME POR DIA'!AN1600)</f>
        <v>0</v>
      </c>
    </row>
    <row r="112" spans="1:14" ht="15.75" customHeight="1">
      <c r="A112" s="210" t="s">
        <v>201</v>
      </c>
      <c r="B112" s="329">
        <f>SUM('[1]INFORME POR DIA'!C1601)</f>
        <v>450</v>
      </c>
      <c r="C112" s="329">
        <f>SUM('[1]INFORME POR DIA'!D1601)</f>
        <v>0</v>
      </c>
      <c r="D112" s="214">
        <f t="shared" si="21"/>
        <v>437</v>
      </c>
      <c r="E112" s="214">
        <f>SUM('[1]INFORME POR DIA'!F1601)</f>
        <v>0</v>
      </c>
      <c r="F112" s="214">
        <f>SUM('[1]INFORME POR DIA'!I1601)</f>
        <v>437</v>
      </c>
      <c r="G112" s="214">
        <f t="shared" si="22"/>
        <v>0</v>
      </c>
      <c r="H112" s="214">
        <f>SUM('[1]INFORME POR DIA'!AC1601)</f>
        <v>0</v>
      </c>
      <c r="I112" s="214">
        <f>SUM('[1]INFORME POR DIA'!AD1601)</f>
        <v>0</v>
      </c>
      <c r="J112" s="214">
        <f t="shared" si="23"/>
        <v>0</v>
      </c>
      <c r="K112" s="214">
        <f>SUM('[1]INFORME POR DIA'!AM1601)</f>
        <v>0</v>
      </c>
      <c r="L112" s="331">
        <f>SUM('[1]INFORME POR DIA'!AN1601)</f>
        <v>0</v>
      </c>
    </row>
    <row r="113" spans="1:12" ht="15.75" customHeight="1">
      <c r="A113" s="210" t="s">
        <v>202</v>
      </c>
      <c r="B113" s="329">
        <f>SUM('[1]INFORME POR DIA'!C1602)</f>
        <v>36</v>
      </c>
      <c r="C113" s="329">
        <f>SUM('[1]INFORME POR DIA'!D1602)</f>
        <v>0</v>
      </c>
      <c r="D113" s="214">
        <f t="shared" si="21"/>
        <v>34</v>
      </c>
      <c r="E113" s="214">
        <f>SUM('[1]INFORME POR DIA'!F1602)</f>
        <v>0</v>
      </c>
      <c r="F113" s="214">
        <f>SUM('[1]INFORME POR DIA'!I1602)</f>
        <v>34</v>
      </c>
      <c r="G113" s="214">
        <f t="shared" si="22"/>
        <v>0</v>
      </c>
      <c r="H113" s="214">
        <f>SUM('[1]INFORME POR DIA'!AC1602)</f>
        <v>0</v>
      </c>
      <c r="I113" s="214">
        <f>SUM('[1]INFORME POR DIA'!AD1602)</f>
        <v>0</v>
      </c>
      <c r="J113" s="214">
        <f t="shared" si="23"/>
        <v>0</v>
      </c>
      <c r="K113" s="214">
        <f>SUM('[1]INFORME POR DIA'!AM1602)</f>
        <v>0</v>
      </c>
      <c r="L113" s="331">
        <f>SUM('[1]INFORME POR DIA'!AN1602)</f>
        <v>0</v>
      </c>
    </row>
    <row r="114" spans="1:12" ht="15.75" customHeight="1">
      <c r="A114" s="210" t="s">
        <v>203</v>
      </c>
      <c r="B114" s="329">
        <f>SUM('[1]INFORME POR DIA'!C1603)</f>
        <v>40</v>
      </c>
      <c r="C114" s="329">
        <f>SUM('[1]INFORME POR DIA'!D1603)</f>
        <v>0</v>
      </c>
      <c r="D114" s="214">
        <f t="shared" si="21"/>
        <v>27</v>
      </c>
      <c r="E114" s="214">
        <f>SUM('[1]INFORME POR DIA'!F1603)</f>
        <v>0</v>
      </c>
      <c r="F114" s="214">
        <f>SUM('[1]INFORME POR DIA'!I1603)</f>
        <v>27</v>
      </c>
      <c r="G114" s="214">
        <f t="shared" si="22"/>
        <v>0</v>
      </c>
      <c r="H114" s="214">
        <f>SUM('[1]INFORME POR DIA'!AC1603)</f>
        <v>0</v>
      </c>
      <c r="I114" s="214">
        <f>SUM('[1]INFORME POR DIA'!AD1603)</f>
        <v>0</v>
      </c>
      <c r="J114" s="214">
        <f t="shared" si="23"/>
        <v>27</v>
      </c>
      <c r="K114" s="214">
        <f>SUM('[1]INFORME POR DIA'!AM1603)</f>
        <v>0</v>
      </c>
      <c r="L114" s="331">
        <f>SUM('[1]INFORME POR DIA'!AN1603)</f>
        <v>27</v>
      </c>
    </row>
    <row r="115" spans="1:12" ht="38.25">
      <c r="A115" s="726" t="s">
        <v>743</v>
      </c>
      <c r="B115" s="329">
        <f>SUM('[1]INFORME POR DIA'!C1604)</f>
        <v>108</v>
      </c>
      <c r="C115" s="329">
        <f>SUM('[1]INFORME POR DIA'!D1604)</f>
        <v>0</v>
      </c>
      <c r="D115" s="214">
        <f t="shared" si="21"/>
        <v>37</v>
      </c>
      <c r="E115" s="214">
        <f>SUM('[1]INFORME POR DIA'!F1604)</f>
        <v>0</v>
      </c>
      <c r="F115" s="214">
        <f>SUM('[1]INFORME POR DIA'!I1604)</f>
        <v>37</v>
      </c>
      <c r="G115" s="214">
        <f t="shared" si="22"/>
        <v>18</v>
      </c>
      <c r="H115" s="214">
        <f>SUM('[1]INFORME POR DIA'!AC1604)</f>
        <v>0</v>
      </c>
      <c r="I115" s="214">
        <f>SUM('[1]INFORME POR DIA'!AD1604)</f>
        <v>18</v>
      </c>
      <c r="J115" s="214"/>
      <c r="K115" s="214">
        <f>SUM('[1]INFORME POR DIA'!AM1604)</f>
        <v>0</v>
      </c>
      <c r="L115" s="331">
        <f>SUM('[1]INFORME POR DIA'!AN1604)</f>
        <v>0</v>
      </c>
    </row>
    <row r="116" spans="1:12" ht="15.75" customHeight="1">
      <c r="A116" s="210" t="s">
        <v>204</v>
      </c>
      <c r="B116" s="329">
        <f>SUM('[1]INFORME POR DIA'!C1605)</f>
        <v>68</v>
      </c>
      <c r="C116" s="329">
        <f>SUM('[1]INFORME POR DIA'!D1605)</f>
        <v>0</v>
      </c>
      <c r="D116" s="214">
        <f t="shared" si="21"/>
        <v>36</v>
      </c>
      <c r="E116" s="214">
        <f>SUM('[1]INFORME POR DIA'!F1605)</f>
        <v>0</v>
      </c>
      <c r="F116" s="214">
        <f>SUM('[1]INFORME POR DIA'!I1605)</f>
        <v>36</v>
      </c>
      <c r="G116" s="214">
        <f t="shared" si="22"/>
        <v>0</v>
      </c>
      <c r="H116" s="214">
        <f>SUM('[1]INFORME POR DIA'!AC1605)</f>
        <v>0</v>
      </c>
      <c r="I116" s="214">
        <f>SUM('[1]INFORME POR DIA'!AD1605)</f>
        <v>0</v>
      </c>
      <c r="J116" s="214">
        <f t="shared" si="23"/>
        <v>0</v>
      </c>
      <c r="K116" s="214">
        <f>SUM('[1]INFORME POR DIA'!AM1605)</f>
        <v>0</v>
      </c>
      <c r="L116" s="331">
        <f>SUM('[1]INFORME POR DIA'!AN1605)</f>
        <v>0</v>
      </c>
    </row>
    <row r="117" spans="1:12" ht="15.75" customHeight="1">
      <c r="A117" s="210" t="s">
        <v>205</v>
      </c>
      <c r="B117" s="329">
        <f>SUM('[1]INFORME POR DIA'!C1606)</f>
        <v>108</v>
      </c>
      <c r="C117" s="329">
        <f>SUM('[1]INFORME POR DIA'!D1606)</f>
        <v>0</v>
      </c>
      <c r="D117" s="214">
        <f t="shared" si="21"/>
        <v>53</v>
      </c>
      <c r="E117" s="214">
        <f>SUM('[1]INFORME POR DIA'!F1606)</f>
        <v>37</v>
      </c>
      <c r="F117" s="214">
        <f>SUM('[1]INFORME POR DIA'!I1606)</f>
        <v>16</v>
      </c>
      <c r="G117" s="214">
        <f t="shared" si="22"/>
        <v>2</v>
      </c>
      <c r="H117" s="214">
        <f>SUM('[1]INFORME POR DIA'!AC1606)</f>
        <v>1</v>
      </c>
      <c r="I117" s="214">
        <f>SUM('[1]INFORME POR DIA'!AD1606)</f>
        <v>1</v>
      </c>
      <c r="J117" s="214">
        <f t="shared" si="23"/>
        <v>8</v>
      </c>
      <c r="K117" s="214">
        <f>SUM('[1]INFORME POR DIA'!AM1606)</f>
        <v>8</v>
      </c>
      <c r="L117" s="331">
        <f>SUM('[1]INFORME POR DIA'!AN1606)</f>
        <v>0</v>
      </c>
    </row>
    <row r="118" spans="1:12" ht="15.75" customHeight="1">
      <c r="A118" s="210" t="s">
        <v>220</v>
      </c>
      <c r="B118" s="329">
        <f>SUM('[1]INFORME POR DIA'!C1607)</f>
        <v>705</v>
      </c>
      <c r="C118" s="329">
        <f>SUM('[1]INFORME POR DIA'!D1607)</f>
        <v>4</v>
      </c>
      <c r="D118" s="214">
        <f t="shared" si="21"/>
        <v>663</v>
      </c>
      <c r="E118" s="214">
        <f>SUM('[1]INFORME POR DIA'!F1607)</f>
        <v>432</v>
      </c>
      <c r="F118" s="214">
        <f>SUM('[1]INFORME POR DIA'!I1607)</f>
        <v>231</v>
      </c>
      <c r="G118" s="214">
        <f t="shared" si="22"/>
        <v>83</v>
      </c>
      <c r="H118" s="214">
        <f>SUM('[1]INFORME POR DIA'!AC1607)</f>
        <v>76</v>
      </c>
      <c r="I118" s="214">
        <f>SUM('[1]INFORME POR DIA'!AD1607)</f>
        <v>7</v>
      </c>
      <c r="J118" s="214">
        <f t="shared" si="23"/>
        <v>0</v>
      </c>
      <c r="K118" s="214">
        <f>SUM('[1]INFORME POR DIA'!AM1607)</f>
        <v>0</v>
      </c>
      <c r="L118" s="331">
        <f>SUM('[1]INFORME POR DIA'!AN1607)</f>
        <v>0</v>
      </c>
    </row>
    <row r="119" spans="1:12" ht="15.75" customHeight="1">
      <c r="A119" s="210" t="s">
        <v>313</v>
      </c>
      <c r="B119" s="329">
        <f>SUM('[1]INFORME POR DIA'!C1608)</f>
        <v>404</v>
      </c>
      <c r="C119" s="329">
        <f>SUM('[1]INFORME POR DIA'!D1608)</f>
        <v>2</v>
      </c>
      <c r="D119" s="214">
        <f t="shared" si="21"/>
        <v>307</v>
      </c>
      <c r="E119" s="214">
        <f>SUM('[1]INFORME POR DIA'!F1608)</f>
        <v>10</v>
      </c>
      <c r="F119" s="214">
        <f>SUM('[1]INFORME POR DIA'!I1608)</f>
        <v>297</v>
      </c>
      <c r="G119" s="214">
        <f t="shared" si="22"/>
        <v>0</v>
      </c>
      <c r="H119" s="214">
        <f>SUM('[1]INFORME POR DIA'!AC1608)</f>
        <v>0</v>
      </c>
      <c r="I119" s="214">
        <f>SUM('[1]INFORME POR DIA'!AD1608)</f>
        <v>0</v>
      </c>
      <c r="J119" s="214">
        <f t="shared" si="23"/>
        <v>0</v>
      </c>
      <c r="K119" s="214">
        <f>SUM('[1]INFORME POR DIA'!AM1608)</f>
        <v>0</v>
      </c>
      <c r="L119" s="331">
        <f>SUM('[1]INFORME POR DIA'!AN1608)</f>
        <v>0</v>
      </c>
    </row>
    <row r="120" spans="1:12" ht="15.75" customHeight="1">
      <c r="A120" s="210" t="s">
        <v>221</v>
      </c>
      <c r="B120" s="329">
        <f>SUM('[1]INFORME POR DIA'!C1609)</f>
        <v>292</v>
      </c>
      <c r="C120" s="329">
        <f>SUM('[1]INFORME POR DIA'!D1609)</f>
        <v>4</v>
      </c>
      <c r="D120" s="214">
        <f t="shared" si="21"/>
        <v>287</v>
      </c>
      <c r="E120" s="214">
        <f>SUM('[1]INFORME POR DIA'!F1609)</f>
        <v>0</v>
      </c>
      <c r="F120" s="214">
        <f>SUM('[1]INFORME POR DIA'!I1609)</f>
        <v>287</v>
      </c>
      <c r="G120" s="214">
        <f t="shared" si="22"/>
        <v>0</v>
      </c>
      <c r="H120" s="214">
        <f>SUM('[1]INFORME POR DIA'!AC1609)</f>
        <v>0</v>
      </c>
      <c r="I120" s="214">
        <f>SUM('[1]INFORME POR DIA'!AD1609)</f>
        <v>0</v>
      </c>
      <c r="J120" s="214">
        <f t="shared" si="23"/>
        <v>0</v>
      </c>
      <c r="K120" s="214">
        <f>SUM('[1]INFORME POR DIA'!AM1609)</f>
        <v>0</v>
      </c>
      <c r="L120" s="331">
        <f>SUM('[1]INFORME POR DIA'!AN1609)</f>
        <v>0</v>
      </c>
    </row>
    <row r="121" spans="1:12" ht="15.75" customHeight="1">
      <c r="A121" s="210" t="s">
        <v>206</v>
      </c>
      <c r="B121" s="329">
        <f>SUM('[1]INFORME POR DIA'!C1610)</f>
        <v>1414</v>
      </c>
      <c r="C121" s="329">
        <f>SUM('[1]INFORME POR DIA'!D1610)</f>
        <v>38</v>
      </c>
      <c r="D121" s="214">
        <f t="shared" si="21"/>
        <v>1281</v>
      </c>
      <c r="E121" s="214">
        <f>SUM('[1]INFORME POR DIA'!F1610)</f>
        <v>275</v>
      </c>
      <c r="F121" s="214">
        <f>SUM('[1]INFORME POR DIA'!I1610)</f>
        <v>1006</v>
      </c>
      <c r="G121" s="214">
        <f t="shared" si="22"/>
        <v>0</v>
      </c>
      <c r="H121" s="214">
        <f>SUM('[1]INFORME POR DIA'!AC1610)</f>
        <v>0</v>
      </c>
      <c r="I121" s="214">
        <f>SUM('[1]INFORME POR DIA'!AD1610)</f>
        <v>0</v>
      </c>
      <c r="J121" s="214">
        <f t="shared" si="23"/>
        <v>0</v>
      </c>
      <c r="K121" s="214">
        <f>SUM('[1]INFORME POR DIA'!AM1610)</f>
        <v>0</v>
      </c>
      <c r="L121" s="331">
        <f>SUM('[1]INFORME POR DIA'!AN1610)</f>
        <v>0</v>
      </c>
    </row>
    <row r="122" spans="1:12" ht="15.75" customHeight="1">
      <c r="A122" s="211" t="s">
        <v>14</v>
      </c>
      <c r="B122" s="329">
        <f>SUM('[1]INFORME POR DIA'!C1611)</f>
        <v>516</v>
      </c>
      <c r="C122" s="329">
        <f>SUM('[1]INFORME POR DIA'!D1611)</f>
        <v>47</v>
      </c>
      <c r="D122" s="214">
        <f t="shared" si="21"/>
        <v>454</v>
      </c>
      <c r="E122" s="214">
        <f>SUM('[1]INFORME POR DIA'!F1611)</f>
        <v>0</v>
      </c>
      <c r="F122" s="214">
        <f>SUM('[1]INFORME POR DIA'!I1611)</f>
        <v>454</v>
      </c>
      <c r="G122" s="214">
        <f t="shared" si="22"/>
        <v>0</v>
      </c>
      <c r="H122" s="214">
        <f>SUM('[1]INFORME POR DIA'!AC1611)</f>
        <v>0</v>
      </c>
      <c r="I122" s="214">
        <f>SUM('[1]INFORME POR DIA'!AD1611)</f>
        <v>0</v>
      </c>
      <c r="J122" s="214">
        <f t="shared" si="23"/>
        <v>0</v>
      </c>
      <c r="K122" s="214">
        <f>SUM('[1]INFORME POR DIA'!AM1611)</f>
        <v>0</v>
      </c>
      <c r="L122" s="331">
        <f>SUM('[1]INFORME POR DIA'!AN1611)</f>
        <v>0</v>
      </c>
    </row>
    <row r="123" spans="1:12" ht="15.75" customHeight="1">
      <c r="A123" s="211" t="s">
        <v>15</v>
      </c>
      <c r="B123" s="329">
        <f>SUM('[1]INFORME POR DIA'!C1612)</f>
        <v>248</v>
      </c>
      <c r="C123" s="329">
        <f>SUM('[1]INFORME POR DIA'!D1612)</f>
        <v>0</v>
      </c>
      <c r="D123" s="214">
        <f t="shared" si="21"/>
        <v>84</v>
      </c>
      <c r="E123" s="214">
        <f>SUM('[1]INFORME POR DIA'!F1612)</f>
        <v>0</v>
      </c>
      <c r="F123" s="214">
        <f>SUM('[1]INFORME POR DIA'!I1612)</f>
        <v>84</v>
      </c>
      <c r="G123" s="214">
        <f t="shared" si="22"/>
        <v>0</v>
      </c>
      <c r="H123" s="214">
        <f>SUM('[1]INFORME POR DIA'!AC1612)</f>
        <v>0</v>
      </c>
      <c r="I123" s="214">
        <f>SUM('[1]INFORME POR DIA'!AD1612)</f>
        <v>0</v>
      </c>
      <c r="J123" s="214">
        <f t="shared" si="23"/>
        <v>0</v>
      </c>
      <c r="K123" s="214">
        <f>SUM('[1]INFORME POR DIA'!AM1612)</f>
        <v>0</v>
      </c>
      <c r="L123" s="331">
        <f>SUM('[1]INFORME POR DIA'!AN1612)</f>
        <v>0</v>
      </c>
    </row>
    <row r="124" spans="1:12" ht="15.75" customHeight="1">
      <c r="A124" s="211" t="s">
        <v>16</v>
      </c>
      <c r="B124" s="329">
        <f>SUM('[1]INFORME POR DIA'!C1613)</f>
        <v>296</v>
      </c>
      <c r="C124" s="329">
        <f>SUM('[1]INFORME POR DIA'!D1613)</f>
        <v>9</v>
      </c>
      <c r="D124" s="214">
        <f t="shared" si="21"/>
        <v>284</v>
      </c>
      <c r="E124" s="214">
        <f>SUM('[1]INFORME POR DIA'!F1613)</f>
        <v>0</v>
      </c>
      <c r="F124" s="214">
        <f>SUM('[1]INFORME POR DIA'!I1613)</f>
        <v>284</v>
      </c>
      <c r="G124" s="214">
        <f t="shared" si="22"/>
        <v>0</v>
      </c>
      <c r="H124" s="214">
        <f>SUM('[1]INFORME POR DIA'!AC1613)</f>
        <v>0</v>
      </c>
      <c r="I124" s="214">
        <f>SUM('[1]INFORME POR DIA'!AD1613)</f>
        <v>0</v>
      </c>
      <c r="J124" s="214">
        <f t="shared" si="23"/>
        <v>0</v>
      </c>
      <c r="K124" s="214">
        <f>SUM('[1]INFORME POR DIA'!AM1613)</f>
        <v>0</v>
      </c>
      <c r="L124" s="331">
        <f>SUM('[1]INFORME POR DIA'!AN1613)</f>
        <v>0</v>
      </c>
    </row>
    <row r="125" spans="1:12" ht="15.75" customHeight="1">
      <c r="A125" s="212" t="s">
        <v>17</v>
      </c>
      <c r="B125" s="329">
        <f>SUM('[1]INFORME POR DIA'!C1614)</f>
        <v>516</v>
      </c>
      <c r="C125" s="329">
        <f>SUM('[1]INFORME POR DIA'!D1614)</f>
        <v>3</v>
      </c>
      <c r="D125" s="217">
        <f t="shared" si="21"/>
        <v>493</v>
      </c>
      <c r="E125" s="214">
        <f>SUM('[1]INFORME POR DIA'!F1614)</f>
        <v>2</v>
      </c>
      <c r="F125" s="214">
        <f>SUM('[1]INFORME POR DIA'!I1614)</f>
        <v>491</v>
      </c>
      <c r="G125" s="217">
        <f t="shared" si="22"/>
        <v>0</v>
      </c>
      <c r="H125" s="214">
        <f>SUM('[1]INFORME POR DIA'!AC1614)</f>
        <v>0</v>
      </c>
      <c r="I125" s="214">
        <f>SUM('[1]INFORME POR DIA'!AD1614)</f>
        <v>0</v>
      </c>
      <c r="J125" s="217">
        <f t="shared" si="23"/>
        <v>0</v>
      </c>
      <c r="K125" s="214">
        <f>SUM('[1]INFORME POR DIA'!AM1614)</f>
        <v>0</v>
      </c>
      <c r="L125" s="331">
        <f>SUM('[1]INFORME POR DIA'!AN1614)</f>
        <v>0</v>
      </c>
    </row>
    <row r="126" spans="1:12" ht="15.75" customHeight="1">
      <c r="A126" s="276" t="s">
        <v>316</v>
      </c>
      <c r="B126" s="329">
        <f>SUM('[1]INFORME POR DIA'!C1615)</f>
        <v>529</v>
      </c>
      <c r="C126" s="329">
        <f>SUM('[1]INFORME POR DIA'!D1615)</f>
        <v>27</v>
      </c>
      <c r="D126" s="332">
        <f t="shared" si="21"/>
        <v>480</v>
      </c>
      <c r="E126" s="214">
        <f>SUM('[1]INFORME POR DIA'!F1615)</f>
        <v>0</v>
      </c>
      <c r="F126" s="214">
        <f>SUM('[1]INFORME POR DIA'!I1615)</f>
        <v>480</v>
      </c>
      <c r="G126" s="332">
        <f t="shared" si="22"/>
        <v>0</v>
      </c>
      <c r="H126" s="214">
        <f>SUM('[1]INFORME POR DIA'!AC1615)</f>
        <v>0</v>
      </c>
      <c r="I126" s="214">
        <f>SUM('[1]INFORME POR DIA'!AD1615)</f>
        <v>0</v>
      </c>
      <c r="J126" s="332">
        <f t="shared" si="23"/>
        <v>0</v>
      </c>
      <c r="K126" s="214">
        <f>SUM('[1]INFORME POR DIA'!AM1615)</f>
        <v>0</v>
      </c>
      <c r="L126" s="331">
        <f>SUM('[1]INFORME POR DIA'!AN1615)</f>
        <v>0</v>
      </c>
    </row>
    <row r="127" spans="1:12" ht="15.75" customHeight="1">
      <c r="A127" s="277" t="s">
        <v>207</v>
      </c>
      <c r="B127" s="329">
        <f>SUM('[1]INFORME POR DIA'!C1616)</f>
        <v>476</v>
      </c>
      <c r="C127" s="329">
        <f>SUM('[1]INFORME POR DIA'!D1616)</f>
        <v>46</v>
      </c>
      <c r="D127" s="332">
        <f>SUM(E127:F127)</f>
        <v>360</v>
      </c>
      <c r="E127" s="214">
        <f>SUM('[1]INFORME POR DIA'!F1616)</f>
        <v>87</v>
      </c>
      <c r="F127" s="214">
        <f>SUM('[1]INFORME POR DIA'!I1616)</f>
        <v>273</v>
      </c>
      <c r="G127" s="332">
        <f>SUM(H127:I127)</f>
        <v>11</v>
      </c>
      <c r="H127" s="214">
        <f>SUM('[1]INFORME POR DIA'!AC1616)</f>
        <v>5</v>
      </c>
      <c r="I127" s="214">
        <f>SUM('[1]INFORME POR DIA'!AD1616)</f>
        <v>6</v>
      </c>
      <c r="J127" s="332">
        <f>SUM(K127:L127)</f>
        <v>360</v>
      </c>
      <c r="K127" s="214">
        <f>SUM('[1]INFORME POR DIA'!AM1616)</f>
        <v>87</v>
      </c>
      <c r="L127" s="331">
        <f>SUM('[1]INFORME POR DIA'!AN1616)</f>
        <v>273</v>
      </c>
    </row>
    <row r="128" spans="1:12" ht="15.75" customHeight="1" thickBot="1">
      <c r="A128" s="210" t="s">
        <v>314</v>
      </c>
      <c r="B128" s="329">
        <f>SUM('[1]INFORME POR DIA'!C1617)</f>
        <v>26</v>
      </c>
      <c r="C128" s="329">
        <f>SUM('[1]INFORME POR DIA'!D1617)</f>
        <v>0</v>
      </c>
      <c r="D128" s="214">
        <f>SUM(E128:F128)</f>
        <v>9</v>
      </c>
      <c r="E128" s="214">
        <f>SUM('[1]INFORME POR DIA'!F1617)</f>
        <v>0</v>
      </c>
      <c r="F128" s="214">
        <f>SUM('[1]INFORME POR DIA'!I1617)</f>
        <v>9</v>
      </c>
      <c r="G128" s="214">
        <f>SUM(H128:I128)</f>
        <v>0</v>
      </c>
      <c r="H128" s="214">
        <f>SUM('[1]INFORME POR DIA'!AC1617)</f>
        <v>0</v>
      </c>
      <c r="I128" s="214">
        <f>SUM('[1]INFORME POR DIA'!AD1617)</f>
        <v>0</v>
      </c>
      <c r="J128" s="214">
        <f>SUM(K128:L128)</f>
        <v>0</v>
      </c>
      <c r="K128" s="214">
        <f>SUM('[1]INFORME POR DIA'!AM1617)</f>
        <v>0</v>
      </c>
      <c r="L128" s="333">
        <f>SUM('[1]INFORME POR DIA'!AN1617)</f>
        <v>0</v>
      </c>
    </row>
    <row r="129" spans="1:12" ht="18" customHeight="1" thickBot="1">
      <c r="A129" s="289" t="s">
        <v>18</v>
      </c>
      <c r="B129" s="334">
        <f>SUM(B130:B149)</f>
        <v>7012</v>
      </c>
      <c r="C129" s="334">
        <f t="shared" ref="C129:L129" si="24">SUM(C130:C149)</f>
        <v>470</v>
      </c>
      <c r="D129" s="334">
        <f t="shared" si="24"/>
        <v>5852</v>
      </c>
      <c r="E129" s="334">
        <f t="shared" si="24"/>
        <v>1073</v>
      </c>
      <c r="F129" s="334">
        <f t="shared" si="24"/>
        <v>4779</v>
      </c>
      <c r="G129" s="334">
        <f t="shared" si="24"/>
        <v>304</v>
      </c>
      <c r="H129" s="334">
        <f t="shared" si="24"/>
        <v>124</v>
      </c>
      <c r="I129" s="334">
        <f t="shared" si="24"/>
        <v>180</v>
      </c>
      <c r="J129" s="334">
        <f>SUM(J130:J149)</f>
        <v>0</v>
      </c>
      <c r="K129" s="334">
        <f t="shared" si="24"/>
        <v>0</v>
      </c>
      <c r="L129" s="335">
        <f t="shared" si="24"/>
        <v>0</v>
      </c>
    </row>
    <row r="130" spans="1:12" ht="15.75" customHeight="1">
      <c r="A130" s="211" t="s">
        <v>19</v>
      </c>
      <c r="B130" s="329">
        <f>SUM('[1]INFORME POR DIA'!C1619)</f>
        <v>534</v>
      </c>
      <c r="C130" s="329">
        <f>SUM('[1]INFORME POR DIA'!D1619)</f>
        <v>14</v>
      </c>
      <c r="D130" s="214">
        <f t="shared" ref="D130:D148" si="25">SUM(E130:F130)</f>
        <v>460</v>
      </c>
      <c r="E130" s="214">
        <f>SUM('[1]INFORME POR DIA'!F1619)</f>
        <v>0</v>
      </c>
      <c r="F130" s="214">
        <f>SUM('[1]INFORME POR DIA'!I1619)</f>
        <v>460</v>
      </c>
      <c r="G130" s="214">
        <f t="shared" ref="G130:G148" si="26">SUM(H130:I130)</f>
        <v>0</v>
      </c>
      <c r="H130" s="214">
        <f>SUM('[1]INFORME POR DIA'!AC1619)</f>
        <v>0</v>
      </c>
      <c r="I130" s="214">
        <f>SUM('[1]INFORME POR DIA'!AD1619)</f>
        <v>0</v>
      </c>
      <c r="J130" s="214">
        <f t="shared" ref="J130:J136" si="27">SUM(K130:L130)</f>
        <v>0</v>
      </c>
      <c r="K130" s="214">
        <f>SUM('[1]INFORME POR DIA'!AM1566)</f>
        <v>0</v>
      </c>
      <c r="L130" s="331">
        <f>SUM('[1]INFORME POR DIA'!AN1619)</f>
        <v>0</v>
      </c>
    </row>
    <row r="131" spans="1:12" ht="15.75" customHeight="1">
      <c r="A131" s="211" t="s">
        <v>20</v>
      </c>
      <c r="B131" s="329">
        <f>SUM('[1]INFORME POR DIA'!C1620)</f>
        <v>676</v>
      </c>
      <c r="C131" s="329">
        <f>SUM('[1]INFORME POR DIA'!D1620)</f>
        <v>4</v>
      </c>
      <c r="D131" s="214">
        <f t="shared" si="25"/>
        <v>609</v>
      </c>
      <c r="E131" s="214">
        <f>SUM('[1]INFORME POR DIA'!F1620)</f>
        <v>381</v>
      </c>
      <c r="F131" s="214">
        <f>SUM('[1]INFORME POR DIA'!I1620)</f>
        <v>228</v>
      </c>
      <c r="G131" s="214">
        <f t="shared" si="26"/>
        <v>20</v>
      </c>
      <c r="H131" s="214">
        <f>SUM('[1]INFORME POR DIA'!AC1620)</f>
        <v>19</v>
      </c>
      <c r="I131" s="214">
        <f>SUM('[1]INFORME POR DIA'!AD1620)</f>
        <v>1</v>
      </c>
      <c r="J131" s="214">
        <f t="shared" si="27"/>
        <v>0</v>
      </c>
      <c r="K131" s="214">
        <f>SUM('[1]INFORME POR DIA'!AM1567)</f>
        <v>0</v>
      </c>
      <c r="L131" s="331">
        <f>SUM('[1]INFORME POR DIA'!AN1620)</f>
        <v>0</v>
      </c>
    </row>
    <row r="132" spans="1:12" ht="15.75" customHeight="1">
      <c r="A132" s="211" t="s">
        <v>21</v>
      </c>
      <c r="B132" s="329">
        <f>SUM('[1]INFORME POR DIA'!C1621)</f>
        <v>280</v>
      </c>
      <c r="C132" s="329">
        <f>SUM('[1]INFORME POR DIA'!D1621)</f>
        <v>0</v>
      </c>
      <c r="D132" s="214">
        <f t="shared" si="25"/>
        <v>268</v>
      </c>
      <c r="E132" s="214">
        <f>SUM('[1]INFORME POR DIA'!F1621)</f>
        <v>0</v>
      </c>
      <c r="F132" s="214">
        <f>SUM('[1]INFORME POR DIA'!I1621)</f>
        <v>268</v>
      </c>
      <c r="G132" s="214">
        <f t="shared" si="26"/>
        <v>0</v>
      </c>
      <c r="H132" s="214">
        <f>SUM('[1]INFORME POR DIA'!AC1621)</f>
        <v>0</v>
      </c>
      <c r="I132" s="214">
        <f>SUM('[1]INFORME POR DIA'!AD1621)</f>
        <v>0</v>
      </c>
      <c r="J132" s="214">
        <f t="shared" si="27"/>
        <v>0</v>
      </c>
      <c r="K132" s="214">
        <f>SUM('[1]INFORME POR DIA'!AM1568)</f>
        <v>0</v>
      </c>
      <c r="L132" s="331">
        <f>SUM('[1]INFORME POR DIA'!AN1621)</f>
        <v>0</v>
      </c>
    </row>
    <row r="133" spans="1:12" ht="15.75" customHeight="1">
      <c r="A133" s="211" t="s">
        <v>22</v>
      </c>
      <c r="B133" s="329">
        <f>SUM('[1]INFORME POR DIA'!C1622)</f>
        <v>224</v>
      </c>
      <c r="C133" s="329">
        <f>SUM('[1]INFORME POR DIA'!D1622)</f>
        <v>2</v>
      </c>
      <c r="D133" s="214">
        <f t="shared" si="25"/>
        <v>189</v>
      </c>
      <c r="E133" s="214">
        <f>SUM('[1]INFORME POR DIA'!F1622)</f>
        <v>0</v>
      </c>
      <c r="F133" s="214">
        <f>SUM('[1]INFORME POR DIA'!I1622)</f>
        <v>189</v>
      </c>
      <c r="G133" s="214">
        <f t="shared" si="26"/>
        <v>0</v>
      </c>
      <c r="H133" s="214">
        <f>SUM('[1]INFORME POR DIA'!AC1622)</f>
        <v>0</v>
      </c>
      <c r="I133" s="214">
        <f>SUM('[1]INFORME POR DIA'!AD1622)</f>
        <v>0</v>
      </c>
      <c r="J133" s="214">
        <f t="shared" si="27"/>
        <v>0</v>
      </c>
      <c r="K133" s="214">
        <f>SUM('[1]INFORME POR DIA'!AM1569)</f>
        <v>0</v>
      </c>
      <c r="L133" s="331">
        <f>SUM('[1]INFORME POR DIA'!AN1622)</f>
        <v>0</v>
      </c>
    </row>
    <row r="134" spans="1:12" ht="15.75" customHeight="1">
      <c r="A134" s="210" t="s">
        <v>208</v>
      </c>
      <c r="B134" s="329">
        <f>SUM('[1]INFORME POR DIA'!C1623)</f>
        <v>192</v>
      </c>
      <c r="C134" s="329">
        <f>SUM('[1]INFORME POR DIA'!D1623)</f>
        <v>0</v>
      </c>
      <c r="D134" s="214">
        <f t="shared" si="25"/>
        <v>186</v>
      </c>
      <c r="E134" s="214">
        <f>SUM('[1]INFORME POR DIA'!F1623)</f>
        <v>0</v>
      </c>
      <c r="F134" s="214">
        <f>SUM('[1]INFORME POR DIA'!I1623)</f>
        <v>186</v>
      </c>
      <c r="G134" s="214">
        <f t="shared" si="26"/>
        <v>0</v>
      </c>
      <c r="H134" s="214">
        <f>SUM('[1]INFORME POR DIA'!AC1623)</f>
        <v>0</v>
      </c>
      <c r="I134" s="214">
        <f>SUM('[1]INFORME POR DIA'!AD1623)</f>
        <v>0</v>
      </c>
      <c r="J134" s="214">
        <f t="shared" si="27"/>
        <v>0</v>
      </c>
      <c r="K134" s="214">
        <f>SUM('[1]INFORME POR DIA'!AM1570)</f>
        <v>0</v>
      </c>
      <c r="L134" s="331">
        <f>SUM('[1]INFORME POR DIA'!AN1623)</f>
        <v>0</v>
      </c>
    </row>
    <row r="135" spans="1:12" ht="15.75" customHeight="1">
      <c r="A135" s="210" t="s">
        <v>222</v>
      </c>
      <c r="B135" s="329">
        <f>SUM('[1]INFORME POR DIA'!C1624)</f>
        <v>528</v>
      </c>
      <c r="C135" s="329">
        <f>SUM('[1]INFORME POR DIA'!D1624)</f>
        <v>14</v>
      </c>
      <c r="D135" s="214">
        <f t="shared" si="25"/>
        <v>476</v>
      </c>
      <c r="E135" s="214">
        <f>SUM('[1]INFORME POR DIA'!F1624)</f>
        <v>86</v>
      </c>
      <c r="F135" s="214">
        <f>SUM('[1]INFORME POR DIA'!I1624)</f>
        <v>390</v>
      </c>
      <c r="G135" s="214">
        <f t="shared" si="26"/>
        <v>260</v>
      </c>
      <c r="H135" s="214">
        <f>SUM('[1]INFORME POR DIA'!AC1624)</f>
        <v>86</v>
      </c>
      <c r="I135" s="214">
        <f>SUM('[1]INFORME POR DIA'!AD1624)</f>
        <v>174</v>
      </c>
      <c r="J135" s="214">
        <f t="shared" si="27"/>
        <v>0</v>
      </c>
      <c r="K135" s="214">
        <f>SUM('[1]INFORME POR DIA'!AM1571)</f>
        <v>0</v>
      </c>
      <c r="L135" s="331">
        <f>SUM('[1]INFORME POR DIA'!AN1624)</f>
        <v>0</v>
      </c>
    </row>
    <row r="136" spans="1:12" ht="15.75" customHeight="1">
      <c r="A136" s="211" t="s">
        <v>23</v>
      </c>
      <c r="B136" s="329">
        <f>SUM('[1]INFORME POR DIA'!C1625)</f>
        <v>246</v>
      </c>
      <c r="C136" s="329">
        <f>SUM('[1]INFORME POR DIA'!D1625)</f>
        <v>0</v>
      </c>
      <c r="D136" s="214">
        <f t="shared" si="25"/>
        <v>233</v>
      </c>
      <c r="E136" s="214">
        <f>SUM('[1]INFORME POR DIA'!F1625)</f>
        <v>201</v>
      </c>
      <c r="F136" s="214">
        <f>SUM('[1]INFORME POR DIA'!I1625)</f>
        <v>32</v>
      </c>
      <c r="G136" s="214">
        <f t="shared" si="26"/>
        <v>0</v>
      </c>
      <c r="H136" s="214">
        <f>SUM('[1]INFORME POR DIA'!AC1625)</f>
        <v>0</v>
      </c>
      <c r="I136" s="214">
        <f>SUM('[1]INFORME POR DIA'!AD1625)</f>
        <v>0</v>
      </c>
      <c r="J136" s="214">
        <f t="shared" si="27"/>
        <v>0</v>
      </c>
      <c r="K136" s="214">
        <f>SUM('[1]INFORME POR DIA'!AM1572)</f>
        <v>0</v>
      </c>
      <c r="L136" s="331">
        <f>SUM('[1]INFORME POR DIA'!AN1625)</f>
        <v>0</v>
      </c>
    </row>
    <row r="137" spans="1:12" ht="15.75" customHeight="1">
      <c r="A137" s="213" t="s">
        <v>24</v>
      </c>
      <c r="B137" s="329">
        <f>SUM('[1]INFORME POR DIA'!C1626)</f>
        <v>56</v>
      </c>
      <c r="C137" s="329">
        <f>SUM('[1]INFORME POR DIA'!D1626)</f>
        <v>0</v>
      </c>
      <c r="D137" s="214">
        <f>SUM(E137:F137)</f>
        <v>30</v>
      </c>
      <c r="E137" s="214">
        <f>SUM('[1]INFORME POR DIA'!F1626)</f>
        <v>0</v>
      </c>
      <c r="F137" s="214">
        <f>SUM('[1]INFORME POR DIA'!I1626)</f>
        <v>30</v>
      </c>
      <c r="G137" s="214">
        <f t="shared" si="26"/>
        <v>0</v>
      </c>
      <c r="H137" s="214">
        <f>SUM('[1]INFORME POR DIA'!AC1626)</f>
        <v>0</v>
      </c>
      <c r="I137" s="214">
        <f>SUM('[1]INFORME POR DIA'!AD1626)</f>
        <v>0</v>
      </c>
      <c r="J137" s="214">
        <f>SUM(K137:L137)</f>
        <v>0</v>
      </c>
      <c r="K137" s="214">
        <f>SUM('[1]INFORME POR DIA'!AM1573)</f>
        <v>0</v>
      </c>
      <c r="L137" s="331">
        <f>SUM('[1]INFORME POR DIA'!AN1626)</f>
        <v>0</v>
      </c>
    </row>
    <row r="138" spans="1:12" ht="15.75" customHeight="1">
      <c r="A138" s="210" t="s">
        <v>209</v>
      </c>
      <c r="B138" s="329">
        <f>SUM('[1]INFORME POR DIA'!C1627)</f>
        <v>420</v>
      </c>
      <c r="C138" s="329">
        <f>SUM('[1]INFORME POR DIA'!D1627)</f>
        <v>2</v>
      </c>
      <c r="D138" s="214">
        <f t="shared" si="25"/>
        <v>376</v>
      </c>
      <c r="E138" s="214">
        <f>SUM('[1]INFORME POR DIA'!F1627)</f>
        <v>1</v>
      </c>
      <c r="F138" s="214">
        <f>SUM('[1]INFORME POR DIA'!I1627)</f>
        <v>375</v>
      </c>
      <c r="G138" s="214">
        <f t="shared" si="26"/>
        <v>0</v>
      </c>
      <c r="H138" s="214">
        <f>SUM('[1]INFORME POR DIA'!AC1627)</f>
        <v>0</v>
      </c>
      <c r="I138" s="214">
        <f>SUM('[1]INFORME POR DIA'!AD1627)</f>
        <v>0</v>
      </c>
      <c r="J138" s="214">
        <f t="shared" ref="J138:J148" si="28">SUM(K138:L138)</f>
        <v>0</v>
      </c>
      <c r="K138" s="214">
        <f>SUM('[1]INFORME POR DIA'!AM1574)</f>
        <v>0</v>
      </c>
      <c r="L138" s="331">
        <f>SUM('[1]INFORME POR DIA'!AN1627)</f>
        <v>0</v>
      </c>
    </row>
    <row r="139" spans="1:12" ht="15.75" customHeight="1">
      <c r="A139" s="210" t="s">
        <v>210</v>
      </c>
      <c r="B139" s="329">
        <f>SUM('[1]INFORME POR DIA'!C1628)</f>
        <v>831</v>
      </c>
      <c r="C139" s="329">
        <f>SUM('[1]INFORME POR DIA'!D1628)</f>
        <v>254</v>
      </c>
      <c r="D139" s="214">
        <f t="shared" si="25"/>
        <v>542</v>
      </c>
      <c r="E139" s="214">
        <f>SUM('[1]INFORME POR DIA'!F1628)</f>
        <v>0</v>
      </c>
      <c r="F139" s="214">
        <f>SUM('[1]INFORME POR DIA'!I1628)</f>
        <v>542</v>
      </c>
      <c r="G139" s="214">
        <f t="shared" si="26"/>
        <v>0</v>
      </c>
      <c r="H139" s="214">
        <f>SUM('[1]INFORME POR DIA'!AC1628)</f>
        <v>0</v>
      </c>
      <c r="I139" s="214">
        <f>SUM('[1]INFORME POR DIA'!AD1628)</f>
        <v>0</v>
      </c>
      <c r="J139" s="214">
        <f t="shared" si="28"/>
        <v>0</v>
      </c>
      <c r="K139" s="214">
        <f>SUM('[1]INFORME POR DIA'!AM1575)</f>
        <v>0</v>
      </c>
      <c r="L139" s="331">
        <f>SUM('[1]INFORME POR DIA'!AN1628)</f>
        <v>0</v>
      </c>
    </row>
    <row r="140" spans="1:12" ht="15.75" customHeight="1">
      <c r="A140" s="210" t="s">
        <v>211</v>
      </c>
      <c r="B140" s="329">
        <f>SUM('[1]INFORME POR DIA'!C1629)</f>
        <v>486</v>
      </c>
      <c r="C140" s="329">
        <f>SUM('[1]INFORME POR DIA'!D1629)</f>
        <v>6</v>
      </c>
      <c r="D140" s="214">
        <f t="shared" si="25"/>
        <v>367</v>
      </c>
      <c r="E140" s="214">
        <f>SUM('[1]INFORME POR DIA'!F1629)</f>
        <v>15</v>
      </c>
      <c r="F140" s="214">
        <f>SUM('[1]INFORME POR DIA'!I1629)</f>
        <v>352</v>
      </c>
      <c r="G140" s="214">
        <f t="shared" si="26"/>
        <v>5</v>
      </c>
      <c r="H140" s="214">
        <f>SUM('[1]INFORME POR DIA'!AC1629)</f>
        <v>3</v>
      </c>
      <c r="I140" s="214">
        <f>SUM('[1]INFORME POR DIA'!AD1629)</f>
        <v>2</v>
      </c>
      <c r="J140" s="214">
        <f t="shared" si="28"/>
        <v>0</v>
      </c>
      <c r="K140" s="214">
        <f>SUM('[1]INFORME POR DIA'!AM1576)</f>
        <v>0</v>
      </c>
      <c r="L140" s="331">
        <f>SUM('[1]INFORME POR DIA'!AN1629)</f>
        <v>0</v>
      </c>
    </row>
    <row r="141" spans="1:12" ht="15.75" customHeight="1">
      <c r="A141" s="211" t="s">
        <v>25</v>
      </c>
      <c r="B141" s="329">
        <f>SUM('[1]INFORME POR DIA'!C1630)</f>
        <v>50</v>
      </c>
      <c r="C141" s="329">
        <f>SUM('[1]INFORME POR DIA'!D1630)</f>
        <v>0</v>
      </c>
      <c r="D141" s="214">
        <f t="shared" si="25"/>
        <v>24</v>
      </c>
      <c r="E141" s="214">
        <f>SUM('[1]INFORME POR DIA'!F1630)</f>
        <v>0</v>
      </c>
      <c r="F141" s="214">
        <f>SUM('[1]INFORME POR DIA'!I1630)</f>
        <v>24</v>
      </c>
      <c r="G141" s="214">
        <f t="shared" si="26"/>
        <v>0</v>
      </c>
      <c r="H141" s="214">
        <f>SUM('[1]INFORME POR DIA'!AC1630)</f>
        <v>0</v>
      </c>
      <c r="I141" s="214">
        <f>SUM('[1]INFORME POR DIA'!AD1630)</f>
        <v>0</v>
      </c>
      <c r="J141" s="214">
        <f t="shared" si="28"/>
        <v>0</v>
      </c>
      <c r="K141" s="214">
        <f>SUM('[1]INFORME POR DIA'!AM1577)</f>
        <v>0</v>
      </c>
      <c r="L141" s="331">
        <f>SUM('[1]INFORME POR DIA'!AN1630)</f>
        <v>0</v>
      </c>
    </row>
    <row r="142" spans="1:12" ht="15.75" customHeight="1">
      <c r="A142" s="210" t="s">
        <v>212</v>
      </c>
      <c r="B142" s="329">
        <f>SUM('[1]INFORME POR DIA'!C1631)</f>
        <v>546</v>
      </c>
      <c r="C142" s="329">
        <f>SUM('[1]INFORME POR DIA'!D1631)</f>
        <v>0</v>
      </c>
      <c r="D142" s="214">
        <f t="shared" si="25"/>
        <v>523</v>
      </c>
      <c r="E142" s="214">
        <f>SUM('[1]INFORME POR DIA'!F1631)</f>
        <v>0</v>
      </c>
      <c r="F142" s="214">
        <f>SUM('[1]INFORME POR DIA'!I1631)</f>
        <v>523</v>
      </c>
      <c r="G142" s="214">
        <f t="shared" si="26"/>
        <v>0</v>
      </c>
      <c r="H142" s="214">
        <f>SUM('[1]INFORME POR DIA'!AC1631)</f>
        <v>0</v>
      </c>
      <c r="I142" s="214">
        <f>SUM('[1]INFORME POR DIA'!AD1631)</f>
        <v>0</v>
      </c>
      <c r="J142" s="214">
        <f t="shared" si="28"/>
        <v>0</v>
      </c>
      <c r="K142" s="214">
        <f>SUM('[1]INFORME POR DIA'!AM1578)</f>
        <v>0</v>
      </c>
      <c r="L142" s="331">
        <f>SUM('[1]INFORME POR DIA'!AN1631)</f>
        <v>0</v>
      </c>
    </row>
    <row r="143" spans="1:12" ht="15.75" customHeight="1">
      <c r="A143" s="211" t="s">
        <v>26</v>
      </c>
      <c r="B143" s="329">
        <f>SUM('[1]INFORME POR DIA'!C1632)</f>
        <v>152</v>
      </c>
      <c r="C143" s="329">
        <f>SUM('[1]INFORME POR DIA'!D1632)</f>
        <v>0</v>
      </c>
      <c r="D143" s="214">
        <f t="shared" si="25"/>
        <v>109</v>
      </c>
      <c r="E143" s="214">
        <f>SUM('[1]INFORME POR DIA'!F1632)</f>
        <v>0</v>
      </c>
      <c r="F143" s="214">
        <f>SUM('[1]INFORME POR DIA'!I1632)</f>
        <v>109</v>
      </c>
      <c r="G143" s="214">
        <f t="shared" si="26"/>
        <v>0</v>
      </c>
      <c r="H143" s="214">
        <f>SUM('[1]INFORME POR DIA'!AC1632)</f>
        <v>0</v>
      </c>
      <c r="I143" s="214">
        <f>SUM('[1]INFORME POR DIA'!AD1632)</f>
        <v>0</v>
      </c>
      <c r="J143" s="214">
        <f t="shared" si="28"/>
        <v>0</v>
      </c>
      <c r="K143" s="214">
        <f>SUM('[1]INFORME POR DIA'!AM1579)</f>
        <v>0</v>
      </c>
      <c r="L143" s="331">
        <f>SUM('[1]INFORME POR DIA'!AN1632)</f>
        <v>0</v>
      </c>
    </row>
    <row r="144" spans="1:12" ht="15.75" customHeight="1">
      <c r="A144" s="210" t="s">
        <v>213</v>
      </c>
      <c r="B144" s="329">
        <f>SUM('[1]INFORME POR DIA'!C1633)</f>
        <v>908</v>
      </c>
      <c r="C144" s="329">
        <f>SUM('[1]INFORME POR DIA'!D1633)</f>
        <v>76</v>
      </c>
      <c r="D144" s="214">
        <f t="shared" si="25"/>
        <v>767</v>
      </c>
      <c r="E144" s="214">
        <f>SUM('[1]INFORME POR DIA'!F1633)</f>
        <v>185</v>
      </c>
      <c r="F144" s="214">
        <f>SUM('[1]INFORME POR DIA'!I1633)</f>
        <v>582</v>
      </c>
      <c r="G144" s="214">
        <f t="shared" si="26"/>
        <v>19</v>
      </c>
      <c r="H144" s="214">
        <f>SUM('[1]INFORME POR DIA'!AC1633)</f>
        <v>16</v>
      </c>
      <c r="I144" s="214">
        <f>SUM('[1]INFORME POR DIA'!AD1633)</f>
        <v>3</v>
      </c>
      <c r="J144" s="214">
        <f t="shared" si="28"/>
        <v>0</v>
      </c>
      <c r="K144" s="214">
        <f>SUM('[1]INFORME POR DIA'!AM1580)</f>
        <v>0</v>
      </c>
      <c r="L144" s="331">
        <f>SUM('[1]INFORME POR DIA'!AN1633)</f>
        <v>0</v>
      </c>
    </row>
    <row r="145" spans="1:12" ht="15.75" customHeight="1">
      <c r="A145" s="210" t="s">
        <v>214</v>
      </c>
      <c r="B145" s="329">
        <f>SUM('[1]INFORME POR DIA'!C1634)</f>
        <v>75</v>
      </c>
      <c r="C145" s="329">
        <f>SUM('[1]INFORME POR DIA'!D1634)</f>
        <v>0</v>
      </c>
      <c r="D145" s="214">
        <f t="shared" si="25"/>
        <v>48</v>
      </c>
      <c r="E145" s="214">
        <f>SUM('[1]INFORME POR DIA'!F1634)</f>
        <v>0</v>
      </c>
      <c r="F145" s="214">
        <f>SUM('[1]INFORME POR DIA'!I1634)</f>
        <v>48</v>
      </c>
      <c r="G145" s="214">
        <f t="shared" si="26"/>
        <v>0</v>
      </c>
      <c r="H145" s="214">
        <f>SUM('[1]INFORME POR DIA'!AC1634)</f>
        <v>0</v>
      </c>
      <c r="I145" s="214">
        <f>SUM('[1]INFORME POR DIA'!AD1634)</f>
        <v>0</v>
      </c>
      <c r="J145" s="214">
        <f t="shared" si="28"/>
        <v>0</v>
      </c>
      <c r="K145" s="214">
        <f>SUM('[1]INFORME POR DIA'!AM1581)</f>
        <v>0</v>
      </c>
      <c r="L145" s="331">
        <f>SUM('[1]INFORME POR DIA'!AN1634)</f>
        <v>0</v>
      </c>
    </row>
    <row r="146" spans="1:12" ht="15.75" customHeight="1">
      <c r="A146" s="210" t="s">
        <v>223</v>
      </c>
      <c r="B146" s="329">
        <f>SUM('[1]INFORME POR DIA'!C1635)</f>
        <v>0</v>
      </c>
      <c r="C146" s="329">
        <f>SUM('[1]INFORME POR DIA'!D1635)</f>
        <v>0</v>
      </c>
      <c r="D146" s="214">
        <f t="shared" si="25"/>
        <v>0</v>
      </c>
      <c r="E146" s="214">
        <f>SUM('[1]INFORME POR DIA'!F1635)</f>
        <v>0</v>
      </c>
      <c r="F146" s="214">
        <f>SUM('[1]INFORME POR DIA'!I1635)</f>
        <v>0</v>
      </c>
      <c r="G146" s="214">
        <f t="shared" si="26"/>
        <v>0</v>
      </c>
      <c r="H146" s="214">
        <f>SUM('[1]INFORME POR DIA'!AC1635)</f>
        <v>0</v>
      </c>
      <c r="I146" s="214">
        <f>SUM('[1]INFORME POR DIA'!AD1635)</f>
        <v>0</v>
      </c>
      <c r="J146" s="214">
        <f t="shared" si="28"/>
        <v>0</v>
      </c>
      <c r="K146" s="214">
        <f>SUM('[1]INFORME POR DIA'!AM1582)</f>
        <v>0</v>
      </c>
      <c r="L146" s="331">
        <f>SUM('[1]INFORME POR DIA'!AN1635)</f>
        <v>0</v>
      </c>
    </row>
    <row r="147" spans="1:12" ht="15.75" customHeight="1">
      <c r="A147" s="211" t="s">
        <v>27</v>
      </c>
      <c r="B147" s="329">
        <f>SUM('[1]INFORME POR DIA'!C1636)</f>
        <v>400</v>
      </c>
      <c r="C147" s="329">
        <f>SUM('[1]INFORME POR DIA'!D1636)</f>
        <v>50</v>
      </c>
      <c r="D147" s="214">
        <f t="shared" si="25"/>
        <v>311</v>
      </c>
      <c r="E147" s="214">
        <f>SUM('[1]INFORME POR DIA'!F1636)</f>
        <v>0</v>
      </c>
      <c r="F147" s="214">
        <f>SUM('[1]INFORME POR DIA'!I1636)</f>
        <v>311</v>
      </c>
      <c r="G147" s="214">
        <f t="shared" si="26"/>
        <v>0</v>
      </c>
      <c r="H147" s="214">
        <f>SUM('[1]INFORME POR DIA'!AC1636)</f>
        <v>0</v>
      </c>
      <c r="I147" s="214">
        <f>SUM('[1]INFORME POR DIA'!AD1636)</f>
        <v>0</v>
      </c>
      <c r="J147" s="214">
        <f t="shared" si="28"/>
        <v>0</v>
      </c>
      <c r="K147" s="214">
        <f>SUM('[1]INFORME POR DIA'!AM1583)</f>
        <v>0</v>
      </c>
      <c r="L147" s="331">
        <f>SUM('[1]INFORME POR DIA'!AN1636)</f>
        <v>0</v>
      </c>
    </row>
    <row r="148" spans="1:12" ht="15.75" customHeight="1">
      <c r="A148" s="211" t="s">
        <v>28</v>
      </c>
      <c r="B148" s="329">
        <f>SUM('[1]INFORME POR DIA'!C1637)</f>
        <v>384</v>
      </c>
      <c r="C148" s="329">
        <f>SUM('[1]INFORME POR DIA'!D1637)</f>
        <v>48</v>
      </c>
      <c r="D148" s="214">
        <f t="shared" si="25"/>
        <v>311</v>
      </c>
      <c r="E148" s="214">
        <f>SUM('[1]INFORME POR DIA'!F1637)</f>
        <v>204</v>
      </c>
      <c r="F148" s="214">
        <f>SUM('[1]INFORME POR DIA'!I1637)</f>
        <v>107</v>
      </c>
      <c r="G148" s="214">
        <f t="shared" si="26"/>
        <v>0</v>
      </c>
      <c r="H148" s="214">
        <f>SUM('[1]INFORME POR DIA'!AC1637)</f>
        <v>0</v>
      </c>
      <c r="I148" s="214">
        <f>SUM('[1]INFORME POR DIA'!AD1637)</f>
        <v>0</v>
      </c>
      <c r="J148" s="214">
        <f t="shared" si="28"/>
        <v>0</v>
      </c>
      <c r="K148" s="214">
        <f>SUM('[1]INFORME POR DIA'!AM1584)</f>
        <v>0</v>
      </c>
      <c r="L148" s="331">
        <f>SUM('[1]INFORME POR DIA'!AN1637)</f>
        <v>0</v>
      </c>
    </row>
    <row r="149" spans="1:12" ht="15.75" customHeight="1" thickBot="1">
      <c r="A149" s="278" t="s">
        <v>215</v>
      </c>
      <c r="B149" s="336">
        <f>SUM('[1]INFORME POR DIA'!C1638)</f>
        <v>24</v>
      </c>
      <c r="C149" s="336">
        <f>SUM('[1]INFORME POR DIA'!D1638)</f>
        <v>0</v>
      </c>
      <c r="D149" s="279">
        <f>SUM(E149:F149)</f>
        <v>23</v>
      </c>
      <c r="E149" s="317">
        <f>SUM('[1]INFORME POR DIA'!F1638)</f>
        <v>0</v>
      </c>
      <c r="F149" s="317">
        <f>SUM('[1]INFORME POR DIA'!I1638)</f>
        <v>23</v>
      </c>
      <c r="G149" s="279">
        <f>SUM(H149:I149)</f>
        <v>0</v>
      </c>
      <c r="H149" s="317">
        <f>SUM('[1]INFORME POR DIA'!AC1638)</f>
        <v>0</v>
      </c>
      <c r="I149" s="317">
        <f>SUM('[1]INFORME POR DIA'!AD1638)</f>
        <v>0</v>
      </c>
      <c r="J149" s="279">
        <f>SUM(K149:L149)</f>
        <v>0</v>
      </c>
      <c r="K149" s="317">
        <f>SUM('[1]INFORME POR DIA'!AM1585)</f>
        <v>0</v>
      </c>
      <c r="L149" s="337">
        <f>SUM('[1]INFORME POR DIA'!AN1585)</f>
        <v>0</v>
      </c>
    </row>
    <row r="150" spans="1:12" s="6" customFormat="1">
      <c r="A150" s="328"/>
      <c r="B150" s="8"/>
      <c r="C150" s="8"/>
      <c r="D150" s="8"/>
      <c r="E150" s="8"/>
      <c r="F150" s="8"/>
    </row>
    <row r="151" spans="1:12" s="6" customFormat="1">
      <c r="A151" s="328" t="s">
        <v>29</v>
      </c>
      <c r="B151" s="328"/>
      <c r="C151" s="328"/>
      <c r="D151" s="328"/>
      <c r="E151" s="328"/>
      <c r="F151" s="328"/>
    </row>
    <row r="152" spans="1:12" s="6" customFormat="1">
      <c r="A152" s="290" t="s">
        <v>224</v>
      </c>
      <c r="B152" s="328"/>
      <c r="C152" s="328"/>
      <c r="D152" s="8"/>
      <c r="E152" s="8"/>
      <c r="F152" s="8"/>
    </row>
    <row r="153" spans="1:12" s="6" customFormat="1"/>
  </sheetData>
  <mergeCells count="40">
    <mergeCell ref="L107:L108"/>
    <mergeCell ref="G107:G108"/>
    <mergeCell ref="H107:H108"/>
    <mergeCell ref="I107:I108"/>
    <mergeCell ref="J107:J108"/>
    <mergeCell ref="K107:K108"/>
    <mergeCell ref="L58:L59"/>
    <mergeCell ref="B106:B108"/>
    <mergeCell ref="C106:C108"/>
    <mergeCell ref="D106:D108"/>
    <mergeCell ref="E106:E108"/>
    <mergeCell ref="F57:F59"/>
    <mergeCell ref="G57:I57"/>
    <mergeCell ref="J57:L57"/>
    <mergeCell ref="G58:G59"/>
    <mergeCell ref="H58:H59"/>
    <mergeCell ref="I58:I59"/>
    <mergeCell ref="J58:J59"/>
    <mergeCell ref="K58:K59"/>
    <mergeCell ref="F106:F108"/>
    <mergeCell ref="G106:I106"/>
    <mergeCell ref="J106:L106"/>
    <mergeCell ref="A50:C50"/>
    <mergeCell ref="B57:B59"/>
    <mergeCell ref="C57:C59"/>
    <mergeCell ref="D57:D59"/>
    <mergeCell ref="E57:E59"/>
    <mergeCell ref="G6:I6"/>
    <mergeCell ref="J6:L6"/>
    <mergeCell ref="G7:G8"/>
    <mergeCell ref="H7:H8"/>
    <mergeCell ref="I7:I8"/>
    <mergeCell ref="J7:J8"/>
    <mergeCell ref="K7:K8"/>
    <mergeCell ref="L7:L8"/>
    <mergeCell ref="B6:B8"/>
    <mergeCell ref="C6:C8"/>
    <mergeCell ref="D6:D8"/>
    <mergeCell ref="E6:E8"/>
    <mergeCell ref="F6:F8"/>
  </mergeCells>
  <printOptions horizontalCentered="1" verticalCentered="1"/>
  <pageMargins left="0.25" right="0.25" top="0.48" bottom="0.59" header="0.21" footer="0.16"/>
  <pageSetup scale="90" orientation="portrait" r:id="rId1"/>
  <headerFooter>
    <oddHeader>&amp;C&amp;"-,Bold"&amp;12DEPARTAMENTO DE CORRECCION Y REHABILITACION</oddHeader>
    <oddFooter xml:space="preserve">&amp;L&amp;8Fuente: Informe de Recuento Diario,
Oficina de Control de Población&amp;R&amp;8Oficina de Desarrollo Prográmatico
</oddFooter>
  </headerFooter>
</worksheet>
</file>

<file path=xl/worksheets/sheet4.xml><?xml version="1.0" encoding="utf-8"?>
<worksheet xmlns="http://schemas.openxmlformats.org/spreadsheetml/2006/main" xmlns:r="http://schemas.openxmlformats.org/officeDocument/2006/relationships">
  <dimension ref="A1:R31"/>
  <sheetViews>
    <sheetView workbookViewId="0">
      <selection sqref="A1:XFD1"/>
    </sheetView>
  </sheetViews>
  <sheetFormatPr defaultRowHeight="15"/>
  <cols>
    <col min="16" max="16" width="14" customWidth="1"/>
    <col min="17" max="17" width="12.7109375" bestFit="1" customWidth="1"/>
  </cols>
  <sheetData>
    <row r="1" spans="1:18" ht="15.75">
      <c r="A1" s="759" t="s">
        <v>42</v>
      </c>
      <c r="B1" s="759"/>
      <c r="C1" s="759"/>
      <c r="D1" s="759"/>
      <c r="E1" s="759"/>
      <c r="F1" s="759"/>
      <c r="G1" s="759"/>
      <c r="H1" s="759"/>
      <c r="I1" s="759"/>
      <c r="J1" s="759"/>
      <c r="K1" s="759"/>
      <c r="L1" s="759"/>
      <c r="M1" s="759"/>
      <c r="N1" s="759"/>
      <c r="O1" s="759"/>
    </row>
    <row r="2" spans="1:18">
      <c r="A2" s="19" t="s">
        <v>749</v>
      </c>
      <c r="B2" s="19"/>
      <c r="C2" s="19"/>
      <c r="D2" s="19"/>
      <c r="E2" s="19"/>
      <c r="F2" s="19"/>
      <c r="G2" s="19"/>
      <c r="H2" s="19"/>
      <c r="I2" s="19"/>
      <c r="J2" s="19"/>
      <c r="K2" s="19"/>
      <c r="L2" s="19"/>
      <c r="M2" s="19"/>
      <c r="N2" s="19"/>
      <c r="O2" s="19"/>
    </row>
    <row r="9" spans="1:18">
      <c r="P9" t="s">
        <v>10</v>
      </c>
    </row>
    <row r="10" spans="1:18">
      <c r="P10" t="s">
        <v>229</v>
      </c>
      <c r="Q10" t="s">
        <v>230</v>
      </c>
    </row>
    <row r="11" spans="1:18">
      <c r="P11" s="17">
        <f>[1]PROMEDIO!E9</f>
        <v>1885</v>
      </c>
      <c r="Q11" s="17">
        <f>[1]PROMEDIO!F9</f>
        <v>9675.4000000000015</v>
      </c>
      <c r="R11" s="17">
        <f>SUM(P11:Q11)</f>
        <v>11560.400000000001</v>
      </c>
    </row>
    <row r="13" spans="1:18">
      <c r="P13" t="s">
        <v>9</v>
      </c>
    </row>
    <row r="14" spans="1:18">
      <c r="P14" t="s">
        <v>229</v>
      </c>
      <c r="Q14" t="s">
        <v>230</v>
      </c>
    </row>
    <row r="15" spans="1:18">
      <c r="P15" s="17">
        <f>[1]PROMEDIO!K9</f>
        <v>88</v>
      </c>
      <c r="Q15" s="17">
        <f>[1]PROMEDIO!L9</f>
        <v>298.39999999999998</v>
      </c>
      <c r="R15" s="17">
        <f>SUM(P15:Q15)</f>
        <v>386.4</v>
      </c>
    </row>
    <row r="17" spans="16:18">
      <c r="P17" t="s">
        <v>8</v>
      </c>
    </row>
    <row r="18" spans="16:18">
      <c r="P18" t="s">
        <v>229</v>
      </c>
      <c r="Q18" t="s">
        <v>230</v>
      </c>
    </row>
    <row r="19" spans="16:18">
      <c r="P19" s="17">
        <f>[1]PROMEDIO!H9</f>
        <v>189.06666666666666</v>
      </c>
      <c r="Q19" s="17">
        <f>[1]PROMEDIO!I9</f>
        <v>212.13333333333335</v>
      </c>
      <c r="R19" s="17">
        <f>SUM(P19:Q19)</f>
        <v>401.20000000000005</v>
      </c>
    </row>
    <row r="21" spans="16:18">
      <c r="P21" t="s">
        <v>231</v>
      </c>
    </row>
    <row r="22" spans="16:18">
      <c r="P22" t="s">
        <v>232</v>
      </c>
      <c r="Q22" t="s">
        <v>233</v>
      </c>
    </row>
    <row r="23" spans="16:18">
      <c r="P23" s="17">
        <f>[1]PROMEDIO!D10</f>
        <v>5710.7333333333336</v>
      </c>
      <c r="Q23" s="17">
        <f>[1]PROMEDIO!D29</f>
        <v>5849.666666666667</v>
      </c>
    </row>
    <row r="25" spans="16:18">
      <c r="P25" t="s">
        <v>234</v>
      </c>
    </row>
    <row r="26" spans="16:18">
      <c r="P26" t="s">
        <v>235</v>
      </c>
      <c r="Q26" t="s">
        <v>236</v>
      </c>
    </row>
    <row r="27" spans="16:18">
      <c r="P27" s="17">
        <f>[1]PROMEDIO!D9</f>
        <v>11560.400000000001</v>
      </c>
      <c r="Q27" s="17">
        <f>([1]PROMEDIO!B9-[1]PROMEDIO!C9)-[1]PROMEDIO!D9</f>
        <v>1533.5999999999985</v>
      </c>
    </row>
    <row r="29" spans="16:18">
      <c r="P29" t="s">
        <v>237</v>
      </c>
    </row>
    <row r="30" spans="16:18">
      <c r="P30" t="s">
        <v>238</v>
      </c>
      <c r="Q30" t="s">
        <v>239</v>
      </c>
    </row>
    <row r="31" spans="16:18">
      <c r="P31" s="17">
        <f>[1]PROMEDIO!B9-[1]PROMEDIO!C9</f>
        <v>13094</v>
      </c>
      <c r="Q31" s="17">
        <f>[1]PROMEDIO!C9</f>
        <v>650</v>
      </c>
      <c r="R31" s="17"/>
    </row>
  </sheetData>
  <mergeCells count="1">
    <mergeCell ref="A1:O1"/>
  </mergeCells>
  <printOptions horizontalCentered="1"/>
  <pageMargins left="0.46" right="0.52" top="0.43" bottom="0.26" header="0.23" footer="0.17"/>
  <pageSetup scale="90" orientation="landscape" r:id="rId1"/>
  <headerFooter>
    <oddHeader>&amp;C&amp;"-,Bold"&amp;12DEPARTAMENTO DE CORRECCION Y REHABILITACION</oddHeader>
    <oddFooter>&amp;R&amp;8OFICINA DE DESARROLLO PROGRAMATICO</oddFooter>
  </headerFooter>
  <drawing r:id="rId2"/>
</worksheet>
</file>

<file path=xl/worksheets/sheet5.xml><?xml version="1.0" encoding="utf-8"?>
<worksheet xmlns="http://schemas.openxmlformats.org/spreadsheetml/2006/main" xmlns:r="http://schemas.openxmlformats.org/officeDocument/2006/relationships">
  <dimension ref="A1:AB3101"/>
  <sheetViews>
    <sheetView workbookViewId="0">
      <selection activeCell="F18" sqref="F18"/>
    </sheetView>
  </sheetViews>
  <sheetFormatPr defaultRowHeight="15"/>
  <cols>
    <col min="1" max="1" width="36.85546875" customWidth="1"/>
    <col min="2" max="2" width="9" customWidth="1"/>
    <col min="3" max="14" width="6.7109375" customWidth="1"/>
    <col min="15" max="15" width="4.28515625" customWidth="1"/>
    <col min="16" max="16" width="7" customWidth="1"/>
    <col min="17" max="17" width="11.7109375" customWidth="1"/>
    <col min="18" max="18" width="7.140625" customWidth="1"/>
    <col min="19" max="19" width="4" customWidth="1"/>
    <col min="20" max="20" width="7.140625" customWidth="1"/>
    <col min="21" max="21" width="5" bestFit="1" customWidth="1"/>
    <col min="22" max="22" width="6" customWidth="1"/>
    <col min="23" max="23" width="4.5703125" bestFit="1" customWidth="1"/>
    <col min="24" max="24" width="6.140625" customWidth="1"/>
    <col min="25" max="25" width="5.140625" bestFit="1" customWidth="1"/>
    <col min="26" max="26" width="6.42578125" customWidth="1"/>
    <col min="27" max="27" width="4.28515625" bestFit="1" customWidth="1"/>
    <col min="28" max="28" width="6.85546875" customWidth="1"/>
    <col min="257" max="257" width="40.28515625" customWidth="1"/>
    <col min="258" max="258" width="9" customWidth="1"/>
    <col min="259" max="270" width="6.7109375" customWidth="1"/>
    <col min="271" max="271" width="4.28515625" customWidth="1"/>
    <col min="272" max="272" width="7" customWidth="1"/>
    <col min="273" max="273" width="11.7109375" customWidth="1"/>
    <col min="274" max="274" width="7.140625" customWidth="1"/>
    <col min="275" max="275" width="4" customWidth="1"/>
    <col min="276" max="276" width="7.140625" customWidth="1"/>
    <col min="277" max="277" width="5" bestFit="1" customWidth="1"/>
    <col min="278" max="278" width="6" customWidth="1"/>
    <col min="279" max="279" width="4.5703125" bestFit="1" customWidth="1"/>
    <col min="280" max="280" width="6.140625" customWidth="1"/>
    <col min="281" max="281" width="5.140625" bestFit="1" customWidth="1"/>
    <col min="282" max="282" width="6.42578125" customWidth="1"/>
    <col min="283" max="283" width="4.28515625" bestFit="1" customWidth="1"/>
    <col min="284" max="284" width="6.85546875" customWidth="1"/>
    <col min="513" max="513" width="40.28515625" customWidth="1"/>
    <col min="514" max="514" width="9" customWidth="1"/>
    <col min="515" max="526" width="6.7109375" customWidth="1"/>
    <col min="527" max="527" width="4.28515625" customWidth="1"/>
    <col min="528" max="528" width="7" customWidth="1"/>
    <col min="529" max="529" width="11.7109375" customWidth="1"/>
    <col min="530" max="530" width="7.140625" customWidth="1"/>
    <col min="531" max="531" width="4" customWidth="1"/>
    <col min="532" max="532" width="7.140625" customWidth="1"/>
    <col min="533" max="533" width="5" bestFit="1" customWidth="1"/>
    <col min="534" max="534" width="6" customWidth="1"/>
    <col min="535" max="535" width="4.5703125" bestFit="1" customWidth="1"/>
    <col min="536" max="536" width="6.140625" customWidth="1"/>
    <col min="537" max="537" width="5.140625" bestFit="1" customWidth="1"/>
    <col min="538" max="538" width="6.42578125" customWidth="1"/>
    <col min="539" max="539" width="4.28515625" bestFit="1" customWidth="1"/>
    <col min="540" max="540" width="6.85546875" customWidth="1"/>
    <col min="769" max="769" width="40.28515625" customWidth="1"/>
    <col min="770" max="770" width="9" customWidth="1"/>
    <col min="771" max="782" width="6.7109375" customWidth="1"/>
    <col min="783" max="783" width="4.28515625" customWidth="1"/>
    <col min="784" max="784" width="7" customWidth="1"/>
    <col min="785" max="785" width="11.7109375" customWidth="1"/>
    <col min="786" max="786" width="7.140625" customWidth="1"/>
    <col min="787" max="787" width="4" customWidth="1"/>
    <col min="788" max="788" width="7.140625" customWidth="1"/>
    <col min="789" max="789" width="5" bestFit="1" customWidth="1"/>
    <col min="790" max="790" width="6" customWidth="1"/>
    <col min="791" max="791" width="4.5703125" bestFit="1" customWidth="1"/>
    <col min="792" max="792" width="6.140625" customWidth="1"/>
    <col min="793" max="793" width="5.140625" bestFit="1" customWidth="1"/>
    <col min="794" max="794" width="6.42578125" customWidth="1"/>
    <col min="795" max="795" width="4.28515625" bestFit="1" customWidth="1"/>
    <col min="796" max="796" width="6.85546875" customWidth="1"/>
    <col min="1025" max="1025" width="40.28515625" customWidth="1"/>
    <col min="1026" max="1026" width="9" customWidth="1"/>
    <col min="1027" max="1038" width="6.7109375" customWidth="1"/>
    <col min="1039" max="1039" width="4.28515625" customWidth="1"/>
    <col min="1040" max="1040" width="7" customWidth="1"/>
    <col min="1041" max="1041" width="11.7109375" customWidth="1"/>
    <col min="1042" max="1042" width="7.140625" customWidth="1"/>
    <col min="1043" max="1043" width="4" customWidth="1"/>
    <col min="1044" max="1044" width="7.140625" customWidth="1"/>
    <col min="1045" max="1045" width="5" bestFit="1" customWidth="1"/>
    <col min="1046" max="1046" width="6" customWidth="1"/>
    <col min="1047" max="1047" width="4.5703125" bestFit="1" customWidth="1"/>
    <col min="1048" max="1048" width="6.140625" customWidth="1"/>
    <col min="1049" max="1049" width="5.140625" bestFit="1" customWidth="1"/>
    <col min="1050" max="1050" width="6.42578125" customWidth="1"/>
    <col min="1051" max="1051" width="4.28515625" bestFit="1" customWidth="1"/>
    <col min="1052" max="1052" width="6.85546875" customWidth="1"/>
    <col min="1281" max="1281" width="40.28515625" customWidth="1"/>
    <col min="1282" max="1282" width="9" customWidth="1"/>
    <col min="1283" max="1294" width="6.7109375" customWidth="1"/>
    <col min="1295" max="1295" width="4.28515625" customWidth="1"/>
    <col min="1296" max="1296" width="7" customWidth="1"/>
    <col min="1297" max="1297" width="11.7109375" customWidth="1"/>
    <col min="1298" max="1298" width="7.140625" customWidth="1"/>
    <col min="1299" max="1299" width="4" customWidth="1"/>
    <col min="1300" max="1300" width="7.140625" customWidth="1"/>
    <col min="1301" max="1301" width="5" bestFit="1" customWidth="1"/>
    <col min="1302" max="1302" width="6" customWidth="1"/>
    <col min="1303" max="1303" width="4.5703125" bestFit="1" customWidth="1"/>
    <col min="1304" max="1304" width="6.140625" customWidth="1"/>
    <col min="1305" max="1305" width="5.140625" bestFit="1" customWidth="1"/>
    <col min="1306" max="1306" width="6.42578125" customWidth="1"/>
    <col min="1307" max="1307" width="4.28515625" bestFit="1" customWidth="1"/>
    <col min="1308" max="1308" width="6.85546875" customWidth="1"/>
    <col min="1537" max="1537" width="40.28515625" customWidth="1"/>
    <col min="1538" max="1538" width="9" customWidth="1"/>
    <col min="1539" max="1550" width="6.7109375" customWidth="1"/>
    <col min="1551" max="1551" width="4.28515625" customWidth="1"/>
    <col min="1552" max="1552" width="7" customWidth="1"/>
    <col min="1553" max="1553" width="11.7109375" customWidth="1"/>
    <col min="1554" max="1554" width="7.140625" customWidth="1"/>
    <col min="1555" max="1555" width="4" customWidth="1"/>
    <col min="1556" max="1556" width="7.140625" customWidth="1"/>
    <col min="1557" max="1557" width="5" bestFit="1" customWidth="1"/>
    <col min="1558" max="1558" width="6" customWidth="1"/>
    <col min="1559" max="1559" width="4.5703125" bestFit="1" customWidth="1"/>
    <col min="1560" max="1560" width="6.140625" customWidth="1"/>
    <col min="1561" max="1561" width="5.140625" bestFit="1" customWidth="1"/>
    <col min="1562" max="1562" width="6.42578125" customWidth="1"/>
    <col min="1563" max="1563" width="4.28515625" bestFit="1" customWidth="1"/>
    <col min="1564" max="1564" width="6.85546875" customWidth="1"/>
    <col min="1793" max="1793" width="40.28515625" customWidth="1"/>
    <col min="1794" max="1794" width="9" customWidth="1"/>
    <col min="1795" max="1806" width="6.7109375" customWidth="1"/>
    <col min="1807" max="1807" width="4.28515625" customWidth="1"/>
    <col min="1808" max="1808" width="7" customWidth="1"/>
    <col min="1809" max="1809" width="11.7109375" customWidth="1"/>
    <col min="1810" max="1810" width="7.140625" customWidth="1"/>
    <col min="1811" max="1811" width="4" customWidth="1"/>
    <col min="1812" max="1812" width="7.140625" customWidth="1"/>
    <col min="1813" max="1813" width="5" bestFit="1" customWidth="1"/>
    <col min="1814" max="1814" width="6" customWidth="1"/>
    <col min="1815" max="1815" width="4.5703125" bestFit="1" customWidth="1"/>
    <col min="1816" max="1816" width="6.140625" customWidth="1"/>
    <col min="1817" max="1817" width="5.140625" bestFit="1" customWidth="1"/>
    <col min="1818" max="1818" width="6.42578125" customWidth="1"/>
    <col min="1819" max="1819" width="4.28515625" bestFit="1" customWidth="1"/>
    <col min="1820" max="1820" width="6.85546875" customWidth="1"/>
    <col min="2049" max="2049" width="40.28515625" customWidth="1"/>
    <col min="2050" max="2050" width="9" customWidth="1"/>
    <col min="2051" max="2062" width="6.7109375" customWidth="1"/>
    <col min="2063" max="2063" width="4.28515625" customWidth="1"/>
    <col min="2064" max="2064" width="7" customWidth="1"/>
    <col min="2065" max="2065" width="11.7109375" customWidth="1"/>
    <col min="2066" max="2066" width="7.140625" customWidth="1"/>
    <col min="2067" max="2067" width="4" customWidth="1"/>
    <col min="2068" max="2068" width="7.140625" customWidth="1"/>
    <col min="2069" max="2069" width="5" bestFit="1" customWidth="1"/>
    <col min="2070" max="2070" width="6" customWidth="1"/>
    <col min="2071" max="2071" width="4.5703125" bestFit="1" customWidth="1"/>
    <col min="2072" max="2072" width="6.140625" customWidth="1"/>
    <col min="2073" max="2073" width="5.140625" bestFit="1" customWidth="1"/>
    <col min="2074" max="2074" width="6.42578125" customWidth="1"/>
    <col min="2075" max="2075" width="4.28515625" bestFit="1" customWidth="1"/>
    <col min="2076" max="2076" width="6.85546875" customWidth="1"/>
    <col min="2305" max="2305" width="40.28515625" customWidth="1"/>
    <col min="2306" max="2306" width="9" customWidth="1"/>
    <col min="2307" max="2318" width="6.7109375" customWidth="1"/>
    <col min="2319" max="2319" width="4.28515625" customWidth="1"/>
    <col min="2320" max="2320" width="7" customWidth="1"/>
    <col min="2321" max="2321" width="11.7109375" customWidth="1"/>
    <col min="2322" max="2322" width="7.140625" customWidth="1"/>
    <col min="2323" max="2323" width="4" customWidth="1"/>
    <col min="2324" max="2324" width="7.140625" customWidth="1"/>
    <col min="2325" max="2325" width="5" bestFit="1" customWidth="1"/>
    <col min="2326" max="2326" width="6" customWidth="1"/>
    <col min="2327" max="2327" width="4.5703125" bestFit="1" customWidth="1"/>
    <col min="2328" max="2328" width="6.140625" customWidth="1"/>
    <col min="2329" max="2329" width="5.140625" bestFit="1" customWidth="1"/>
    <col min="2330" max="2330" width="6.42578125" customWidth="1"/>
    <col min="2331" max="2331" width="4.28515625" bestFit="1" customWidth="1"/>
    <col min="2332" max="2332" width="6.85546875" customWidth="1"/>
    <col min="2561" max="2561" width="40.28515625" customWidth="1"/>
    <col min="2562" max="2562" width="9" customWidth="1"/>
    <col min="2563" max="2574" width="6.7109375" customWidth="1"/>
    <col min="2575" max="2575" width="4.28515625" customWidth="1"/>
    <col min="2576" max="2576" width="7" customWidth="1"/>
    <col min="2577" max="2577" width="11.7109375" customWidth="1"/>
    <col min="2578" max="2578" width="7.140625" customWidth="1"/>
    <col min="2579" max="2579" width="4" customWidth="1"/>
    <col min="2580" max="2580" width="7.140625" customWidth="1"/>
    <col min="2581" max="2581" width="5" bestFit="1" customWidth="1"/>
    <col min="2582" max="2582" width="6" customWidth="1"/>
    <col min="2583" max="2583" width="4.5703125" bestFit="1" customWidth="1"/>
    <col min="2584" max="2584" width="6.140625" customWidth="1"/>
    <col min="2585" max="2585" width="5.140625" bestFit="1" customWidth="1"/>
    <col min="2586" max="2586" width="6.42578125" customWidth="1"/>
    <col min="2587" max="2587" width="4.28515625" bestFit="1" customWidth="1"/>
    <col min="2588" max="2588" width="6.85546875" customWidth="1"/>
    <col min="2817" max="2817" width="40.28515625" customWidth="1"/>
    <col min="2818" max="2818" width="9" customWidth="1"/>
    <col min="2819" max="2830" width="6.7109375" customWidth="1"/>
    <col min="2831" max="2831" width="4.28515625" customWidth="1"/>
    <col min="2832" max="2832" width="7" customWidth="1"/>
    <col min="2833" max="2833" width="11.7109375" customWidth="1"/>
    <col min="2834" max="2834" width="7.140625" customWidth="1"/>
    <col min="2835" max="2835" width="4" customWidth="1"/>
    <col min="2836" max="2836" width="7.140625" customWidth="1"/>
    <col min="2837" max="2837" width="5" bestFit="1" customWidth="1"/>
    <col min="2838" max="2838" width="6" customWidth="1"/>
    <col min="2839" max="2839" width="4.5703125" bestFit="1" customWidth="1"/>
    <col min="2840" max="2840" width="6.140625" customWidth="1"/>
    <col min="2841" max="2841" width="5.140625" bestFit="1" customWidth="1"/>
    <col min="2842" max="2842" width="6.42578125" customWidth="1"/>
    <col min="2843" max="2843" width="4.28515625" bestFit="1" customWidth="1"/>
    <col min="2844" max="2844" width="6.85546875" customWidth="1"/>
    <col min="3073" max="3073" width="40.28515625" customWidth="1"/>
    <col min="3074" max="3074" width="9" customWidth="1"/>
    <col min="3075" max="3086" width="6.7109375" customWidth="1"/>
    <col min="3087" max="3087" width="4.28515625" customWidth="1"/>
    <col min="3088" max="3088" width="7" customWidth="1"/>
    <col min="3089" max="3089" width="11.7109375" customWidth="1"/>
    <col min="3090" max="3090" width="7.140625" customWidth="1"/>
    <col min="3091" max="3091" width="4" customWidth="1"/>
    <col min="3092" max="3092" width="7.140625" customWidth="1"/>
    <col min="3093" max="3093" width="5" bestFit="1" customWidth="1"/>
    <col min="3094" max="3094" width="6" customWidth="1"/>
    <col min="3095" max="3095" width="4.5703125" bestFit="1" customWidth="1"/>
    <col min="3096" max="3096" width="6.140625" customWidth="1"/>
    <col min="3097" max="3097" width="5.140625" bestFit="1" customWidth="1"/>
    <col min="3098" max="3098" width="6.42578125" customWidth="1"/>
    <col min="3099" max="3099" width="4.28515625" bestFit="1" customWidth="1"/>
    <col min="3100" max="3100" width="6.85546875" customWidth="1"/>
    <col min="3329" max="3329" width="40.28515625" customWidth="1"/>
    <col min="3330" max="3330" width="9" customWidth="1"/>
    <col min="3331" max="3342" width="6.7109375" customWidth="1"/>
    <col min="3343" max="3343" width="4.28515625" customWidth="1"/>
    <col min="3344" max="3344" width="7" customWidth="1"/>
    <col min="3345" max="3345" width="11.7109375" customWidth="1"/>
    <col min="3346" max="3346" width="7.140625" customWidth="1"/>
    <col min="3347" max="3347" width="4" customWidth="1"/>
    <col min="3348" max="3348" width="7.140625" customWidth="1"/>
    <col min="3349" max="3349" width="5" bestFit="1" customWidth="1"/>
    <col min="3350" max="3350" width="6" customWidth="1"/>
    <col min="3351" max="3351" width="4.5703125" bestFit="1" customWidth="1"/>
    <col min="3352" max="3352" width="6.140625" customWidth="1"/>
    <col min="3353" max="3353" width="5.140625" bestFit="1" customWidth="1"/>
    <col min="3354" max="3354" width="6.42578125" customWidth="1"/>
    <col min="3355" max="3355" width="4.28515625" bestFit="1" customWidth="1"/>
    <col min="3356" max="3356" width="6.85546875" customWidth="1"/>
    <col min="3585" max="3585" width="40.28515625" customWidth="1"/>
    <col min="3586" max="3586" width="9" customWidth="1"/>
    <col min="3587" max="3598" width="6.7109375" customWidth="1"/>
    <col min="3599" max="3599" width="4.28515625" customWidth="1"/>
    <col min="3600" max="3600" width="7" customWidth="1"/>
    <col min="3601" max="3601" width="11.7109375" customWidth="1"/>
    <col min="3602" max="3602" width="7.140625" customWidth="1"/>
    <col min="3603" max="3603" width="4" customWidth="1"/>
    <col min="3604" max="3604" width="7.140625" customWidth="1"/>
    <col min="3605" max="3605" width="5" bestFit="1" customWidth="1"/>
    <col min="3606" max="3606" width="6" customWidth="1"/>
    <col min="3607" max="3607" width="4.5703125" bestFit="1" customWidth="1"/>
    <col min="3608" max="3608" width="6.140625" customWidth="1"/>
    <col min="3609" max="3609" width="5.140625" bestFit="1" customWidth="1"/>
    <col min="3610" max="3610" width="6.42578125" customWidth="1"/>
    <col min="3611" max="3611" width="4.28515625" bestFit="1" customWidth="1"/>
    <col min="3612" max="3612" width="6.85546875" customWidth="1"/>
    <col min="3841" max="3841" width="40.28515625" customWidth="1"/>
    <col min="3842" max="3842" width="9" customWidth="1"/>
    <col min="3843" max="3854" width="6.7109375" customWidth="1"/>
    <col min="3855" max="3855" width="4.28515625" customWidth="1"/>
    <col min="3856" max="3856" width="7" customWidth="1"/>
    <col min="3857" max="3857" width="11.7109375" customWidth="1"/>
    <col min="3858" max="3858" width="7.140625" customWidth="1"/>
    <col min="3859" max="3859" width="4" customWidth="1"/>
    <col min="3860" max="3860" width="7.140625" customWidth="1"/>
    <col min="3861" max="3861" width="5" bestFit="1" customWidth="1"/>
    <col min="3862" max="3862" width="6" customWidth="1"/>
    <col min="3863" max="3863" width="4.5703125" bestFit="1" customWidth="1"/>
    <col min="3864" max="3864" width="6.140625" customWidth="1"/>
    <col min="3865" max="3865" width="5.140625" bestFit="1" customWidth="1"/>
    <col min="3866" max="3866" width="6.42578125" customWidth="1"/>
    <col min="3867" max="3867" width="4.28515625" bestFit="1" customWidth="1"/>
    <col min="3868" max="3868" width="6.85546875" customWidth="1"/>
    <col min="4097" max="4097" width="40.28515625" customWidth="1"/>
    <col min="4098" max="4098" width="9" customWidth="1"/>
    <col min="4099" max="4110" width="6.7109375" customWidth="1"/>
    <col min="4111" max="4111" width="4.28515625" customWidth="1"/>
    <col min="4112" max="4112" width="7" customWidth="1"/>
    <col min="4113" max="4113" width="11.7109375" customWidth="1"/>
    <col min="4114" max="4114" width="7.140625" customWidth="1"/>
    <col min="4115" max="4115" width="4" customWidth="1"/>
    <col min="4116" max="4116" width="7.140625" customWidth="1"/>
    <col min="4117" max="4117" width="5" bestFit="1" customWidth="1"/>
    <col min="4118" max="4118" width="6" customWidth="1"/>
    <col min="4119" max="4119" width="4.5703125" bestFit="1" customWidth="1"/>
    <col min="4120" max="4120" width="6.140625" customWidth="1"/>
    <col min="4121" max="4121" width="5.140625" bestFit="1" customWidth="1"/>
    <col min="4122" max="4122" width="6.42578125" customWidth="1"/>
    <col min="4123" max="4123" width="4.28515625" bestFit="1" customWidth="1"/>
    <col min="4124" max="4124" width="6.85546875" customWidth="1"/>
    <col min="4353" max="4353" width="40.28515625" customWidth="1"/>
    <col min="4354" max="4354" width="9" customWidth="1"/>
    <col min="4355" max="4366" width="6.7109375" customWidth="1"/>
    <col min="4367" max="4367" width="4.28515625" customWidth="1"/>
    <col min="4368" max="4368" width="7" customWidth="1"/>
    <col min="4369" max="4369" width="11.7109375" customWidth="1"/>
    <col min="4370" max="4370" width="7.140625" customWidth="1"/>
    <col min="4371" max="4371" width="4" customWidth="1"/>
    <col min="4372" max="4372" width="7.140625" customWidth="1"/>
    <col min="4373" max="4373" width="5" bestFit="1" customWidth="1"/>
    <col min="4374" max="4374" width="6" customWidth="1"/>
    <col min="4375" max="4375" width="4.5703125" bestFit="1" customWidth="1"/>
    <col min="4376" max="4376" width="6.140625" customWidth="1"/>
    <col min="4377" max="4377" width="5.140625" bestFit="1" customWidth="1"/>
    <col min="4378" max="4378" width="6.42578125" customWidth="1"/>
    <col min="4379" max="4379" width="4.28515625" bestFit="1" customWidth="1"/>
    <col min="4380" max="4380" width="6.85546875" customWidth="1"/>
    <col min="4609" max="4609" width="40.28515625" customWidth="1"/>
    <col min="4610" max="4610" width="9" customWidth="1"/>
    <col min="4611" max="4622" width="6.7109375" customWidth="1"/>
    <col min="4623" max="4623" width="4.28515625" customWidth="1"/>
    <col min="4624" max="4624" width="7" customWidth="1"/>
    <col min="4625" max="4625" width="11.7109375" customWidth="1"/>
    <col min="4626" max="4626" width="7.140625" customWidth="1"/>
    <col min="4627" max="4627" width="4" customWidth="1"/>
    <col min="4628" max="4628" width="7.140625" customWidth="1"/>
    <col min="4629" max="4629" width="5" bestFit="1" customWidth="1"/>
    <col min="4630" max="4630" width="6" customWidth="1"/>
    <col min="4631" max="4631" width="4.5703125" bestFit="1" customWidth="1"/>
    <col min="4632" max="4632" width="6.140625" customWidth="1"/>
    <col min="4633" max="4633" width="5.140625" bestFit="1" customWidth="1"/>
    <col min="4634" max="4634" width="6.42578125" customWidth="1"/>
    <col min="4635" max="4635" width="4.28515625" bestFit="1" customWidth="1"/>
    <col min="4636" max="4636" width="6.85546875" customWidth="1"/>
    <col min="4865" max="4865" width="40.28515625" customWidth="1"/>
    <col min="4866" max="4866" width="9" customWidth="1"/>
    <col min="4867" max="4878" width="6.7109375" customWidth="1"/>
    <col min="4879" max="4879" width="4.28515625" customWidth="1"/>
    <col min="4880" max="4880" width="7" customWidth="1"/>
    <col min="4881" max="4881" width="11.7109375" customWidth="1"/>
    <col min="4882" max="4882" width="7.140625" customWidth="1"/>
    <col min="4883" max="4883" width="4" customWidth="1"/>
    <col min="4884" max="4884" width="7.140625" customWidth="1"/>
    <col min="4885" max="4885" width="5" bestFit="1" customWidth="1"/>
    <col min="4886" max="4886" width="6" customWidth="1"/>
    <col min="4887" max="4887" width="4.5703125" bestFit="1" customWidth="1"/>
    <col min="4888" max="4888" width="6.140625" customWidth="1"/>
    <col min="4889" max="4889" width="5.140625" bestFit="1" customWidth="1"/>
    <col min="4890" max="4890" width="6.42578125" customWidth="1"/>
    <col min="4891" max="4891" width="4.28515625" bestFit="1" customWidth="1"/>
    <col min="4892" max="4892" width="6.85546875" customWidth="1"/>
    <col min="5121" max="5121" width="40.28515625" customWidth="1"/>
    <col min="5122" max="5122" width="9" customWidth="1"/>
    <col min="5123" max="5134" width="6.7109375" customWidth="1"/>
    <col min="5135" max="5135" width="4.28515625" customWidth="1"/>
    <col min="5136" max="5136" width="7" customWidth="1"/>
    <col min="5137" max="5137" width="11.7109375" customWidth="1"/>
    <col min="5138" max="5138" width="7.140625" customWidth="1"/>
    <col min="5139" max="5139" width="4" customWidth="1"/>
    <col min="5140" max="5140" width="7.140625" customWidth="1"/>
    <col min="5141" max="5141" width="5" bestFit="1" customWidth="1"/>
    <col min="5142" max="5142" width="6" customWidth="1"/>
    <col min="5143" max="5143" width="4.5703125" bestFit="1" customWidth="1"/>
    <col min="5144" max="5144" width="6.140625" customWidth="1"/>
    <col min="5145" max="5145" width="5.140625" bestFit="1" customWidth="1"/>
    <col min="5146" max="5146" width="6.42578125" customWidth="1"/>
    <col min="5147" max="5147" width="4.28515625" bestFit="1" customWidth="1"/>
    <col min="5148" max="5148" width="6.85546875" customWidth="1"/>
    <col min="5377" max="5377" width="40.28515625" customWidth="1"/>
    <col min="5378" max="5378" width="9" customWidth="1"/>
    <col min="5379" max="5390" width="6.7109375" customWidth="1"/>
    <col min="5391" max="5391" width="4.28515625" customWidth="1"/>
    <col min="5392" max="5392" width="7" customWidth="1"/>
    <col min="5393" max="5393" width="11.7109375" customWidth="1"/>
    <col min="5394" max="5394" width="7.140625" customWidth="1"/>
    <col min="5395" max="5395" width="4" customWidth="1"/>
    <col min="5396" max="5396" width="7.140625" customWidth="1"/>
    <col min="5397" max="5397" width="5" bestFit="1" customWidth="1"/>
    <col min="5398" max="5398" width="6" customWidth="1"/>
    <col min="5399" max="5399" width="4.5703125" bestFit="1" customWidth="1"/>
    <col min="5400" max="5400" width="6.140625" customWidth="1"/>
    <col min="5401" max="5401" width="5.140625" bestFit="1" customWidth="1"/>
    <col min="5402" max="5402" width="6.42578125" customWidth="1"/>
    <col min="5403" max="5403" width="4.28515625" bestFit="1" customWidth="1"/>
    <col min="5404" max="5404" width="6.85546875" customWidth="1"/>
    <col min="5633" max="5633" width="40.28515625" customWidth="1"/>
    <col min="5634" max="5634" width="9" customWidth="1"/>
    <col min="5635" max="5646" width="6.7109375" customWidth="1"/>
    <col min="5647" max="5647" width="4.28515625" customWidth="1"/>
    <col min="5648" max="5648" width="7" customWidth="1"/>
    <col min="5649" max="5649" width="11.7109375" customWidth="1"/>
    <col min="5650" max="5650" width="7.140625" customWidth="1"/>
    <col min="5651" max="5651" width="4" customWidth="1"/>
    <col min="5652" max="5652" width="7.140625" customWidth="1"/>
    <col min="5653" max="5653" width="5" bestFit="1" customWidth="1"/>
    <col min="5654" max="5654" width="6" customWidth="1"/>
    <col min="5655" max="5655" width="4.5703125" bestFit="1" customWidth="1"/>
    <col min="5656" max="5656" width="6.140625" customWidth="1"/>
    <col min="5657" max="5657" width="5.140625" bestFit="1" customWidth="1"/>
    <col min="5658" max="5658" width="6.42578125" customWidth="1"/>
    <col min="5659" max="5659" width="4.28515625" bestFit="1" customWidth="1"/>
    <col min="5660" max="5660" width="6.85546875" customWidth="1"/>
    <col min="5889" max="5889" width="40.28515625" customWidth="1"/>
    <col min="5890" max="5890" width="9" customWidth="1"/>
    <col min="5891" max="5902" width="6.7109375" customWidth="1"/>
    <col min="5903" max="5903" width="4.28515625" customWidth="1"/>
    <col min="5904" max="5904" width="7" customWidth="1"/>
    <col min="5905" max="5905" width="11.7109375" customWidth="1"/>
    <col min="5906" max="5906" width="7.140625" customWidth="1"/>
    <col min="5907" max="5907" width="4" customWidth="1"/>
    <col min="5908" max="5908" width="7.140625" customWidth="1"/>
    <col min="5909" max="5909" width="5" bestFit="1" customWidth="1"/>
    <col min="5910" max="5910" width="6" customWidth="1"/>
    <col min="5911" max="5911" width="4.5703125" bestFit="1" customWidth="1"/>
    <col min="5912" max="5912" width="6.140625" customWidth="1"/>
    <col min="5913" max="5913" width="5.140625" bestFit="1" customWidth="1"/>
    <col min="5914" max="5914" width="6.42578125" customWidth="1"/>
    <col min="5915" max="5915" width="4.28515625" bestFit="1" customWidth="1"/>
    <col min="5916" max="5916" width="6.85546875" customWidth="1"/>
    <col min="6145" max="6145" width="40.28515625" customWidth="1"/>
    <col min="6146" max="6146" width="9" customWidth="1"/>
    <col min="6147" max="6158" width="6.7109375" customWidth="1"/>
    <col min="6159" max="6159" width="4.28515625" customWidth="1"/>
    <col min="6160" max="6160" width="7" customWidth="1"/>
    <col min="6161" max="6161" width="11.7109375" customWidth="1"/>
    <col min="6162" max="6162" width="7.140625" customWidth="1"/>
    <col min="6163" max="6163" width="4" customWidth="1"/>
    <col min="6164" max="6164" width="7.140625" customWidth="1"/>
    <col min="6165" max="6165" width="5" bestFit="1" customWidth="1"/>
    <col min="6166" max="6166" width="6" customWidth="1"/>
    <col min="6167" max="6167" width="4.5703125" bestFit="1" customWidth="1"/>
    <col min="6168" max="6168" width="6.140625" customWidth="1"/>
    <col min="6169" max="6169" width="5.140625" bestFit="1" customWidth="1"/>
    <col min="6170" max="6170" width="6.42578125" customWidth="1"/>
    <col min="6171" max="6171" width="4.28515625" bestFit="1" customWidth="1"/>
    <col min="6172" max="6172" width="6.85546875" customWidth="1"/>
    <col min="6401" max="6401" width="40.28515625" customWidth="1"/>
    <col min="6402" max="6402" width="9" customWidth="1"/>
    <col min="6403" max="6414" width="6.7109375" customWidth="1"/>
    <col min="6415" max="6415" width="4.28515625" customWidth="1"/>
    <col min="6416" max="6416" width="7" customWidth="1"/>
    <col min="6417" max="6417" width="11.7109375" customWidth="1"/>
    <col min="6418" max="6418" width="7.140625" customWidth="1"/>
    <col min="6419" max="6419" width="4" customWidth="1"/>
    <col min="6420" max="6420" width="7.140625" customWidth="1"/>
    <col min="6421" max="6421" width="5" bestFit="1" customWidth="1"/>
    <col min="6422" max="6422" width="6" customWidth="1"/>
    <col min="6423" max="6423" width="4.5703125" bestFit="1" customWidth="1"/>
    <col min="6424" max="6424" width="6.140625" customWidth="1"/>
    <col min="6425" max="6425" width="5.140625" bestFit="1" customWidth="1"/>
    <col min="6426" max="6426" width="6.42578125" customWidth="1"/>
    <col min="6427" max="6427" width="4.28515625" bestFit="1" customWidth="1"/>
    <col min="6428" max="6428" width="6.85546875" customWidth="1"/>
    <col min="6657" max="6657" width="40.28515625" customWidth="1"/>
    <col min="6658" max="6658" width="9" customWidth="1"/>
    <col min="6659" max="6670" width="6.7109375" customWidth="1"/>
    <col min="6671" max="6671" width="4.28515625" customWidth="1"/>
    <col min="6672" max="6672" width="7" customWidth="1"/>
    <col min="6673" max="6673" width="11.7109375" customWidth="1"/>
    <col min="6674" max="6674" width="7.140625" customWidth="1"/>
    <col min="6675" max="6675" width="4" customWidth="1"/>
    <col min="6676" max="6676" width="7.140625" customWidth="1"/>
    <col min="6677" max="6677" width="5" bestFit="1" customWidth="1"/>
    <col min="6678" max="6678" width="6" customWidth="1"/>
    <col min="6679" max="6679" width="4.5703125" bestFit="1" customWidth="1"/>
    <col min="6680" max="6680" width="6.140625" customWidth="1"/>
    <col min="6681" max="6681" width="5.140625" bestFit="1" customWidth="1"/>
    <col min="6682" max="6682" width="6.42578125" customWidth="1"/>
    <col min="6683" max="6683" width="4.28515625" bestFit="1" customWidth="1"/>
    <col min="6684" max="6684" width="6.85546875" customWidth="1"/>
    <col min="6913" max="6913" width="40.28515625" customWidth="1"/>
    <col min="6914" max="6914" width="9" customWidth="1"/>
    <col min="6915" max="6926" width="6.7109375" customWidth="1"/>
    <col min="6927" max="6927" width="4.28515625" customWidth="1"/>
    <col min="6928" max="6928" width="7" customWidth="1"/>
    <col min="6929" max="6929" width="11.7109375" customWidth="1"/>
    <col min="6930" max="6930" width="7.140625" customWidth="1"/>
    <col min="6931" max="6931" width="4" customWidth="1"/>
    <col min="6932" max="6932" width="7.140625" customWidth="1"/>
    <col min="6933" max="6933" width="5" bestFit="1" customWidth="1"/>
    <col min="6934" max="6934" width="6" customWidth="1"/>
    <col min="6935" max="6935" width="4.5703125" bestFit="1" customWidth="1"/>
    <col min="6936" max="6936" width="6.140625" customWidth="1"/>
    <col min="6937" max="6937" width="5.140625" bestFit="1" customWidth="1"/>
    <col min="6938" max="6938" width="6.42578125" customWidth="1"/>
    <col min="6939" max="6939" width="4.28515625" bestFit="1" customWidth="1"/>
    <col min="6940" max="6940" width="6.85546875" customWidth="1"/>
    <col min="7169" max="7169" width="40.28515625" customWidth="1"/>
    <col min="7170" max="7170" width="9" customWidth="1"/>
    <col min="7171" max="7182" width="6.7109375" customWidth="1"/>
    <col min="7183" max="7183" width="4.28515625" customWidth="1"/>
    <col min="7184" max="7184" width="7" customWidth="1"/>
    <col min="7185" max="7185" width="11.7109375" customWidth="1"/>
    <col min="7186" max="7186" width="7.140625" customWidth="1"/>
    <col min="7187" max="7187" width="4" customWidth="1"/>
    <col min="7188" max="7188" width="7.140625" customWidth="1"/>
    <col min="7189" max="7189" width="5" bestFit="1" customWidth="1"/>
    <col min="7190" max="7190" width="6" customWidth="1"/>
    <col min="7191" max="7191" width="4.5703125" bestFit="1" customWidth="1"/>
    <col min="7192" max="7192" width="6.140625" customWidth="1"/>
    <col min="7193" max="7193" width="5.140625" bestFit="1" customWidth="1"/>
    <col min="7194" max="7194" width="6.42578125" customWidth="1"/>
    <col min="7195" max="7195" width="4.28515625" bestFit="1" customWidth="1"/>
    <col min="7196" max="7196" width="6.85546875" customWidth="1"/>
    <col min="7425" max="7425" width="40.28515625" customWidth="1"/>
    <col min="7426" max="7426" width="9" customWidth="1"/>
    <col min="7427" max="7438" width="6.7109375" customWidth="1"/>
    <col min="7439" max="7439" width="4.28515625" customWidth="1"/>
    <col min="7440" max="7440" width="7" customWidth="1"/>
    <col min="7441" max="7441" width="11.7109375" customWidth="1"/>
    <col min="7442" max="7442" width="7.140625" customWidth="1"/>
    <col min="7443" max="7443" width="4" customWidth="1"/>
    <col min="7444" max="7444" width="7.140625" customWidth="1"/>
    <col min="7445" max="7445" width="5" bestFit="1" customWidth="1"/>
    <col min="7446" max="7446" width="6" customWidth="1"/>
    <col min="7447" max="7447" width="4.5703125" bestFit="1" customWidth="1"/>
    <col min="7448" max="7448" width="6.140625" customWidth="1"/>
    <col min="7449" max="7449" width="5.140625" bestFit="1" customWidth="1"/>
    <col min="7450" max="7450" width="6.42578125" customWidth="1"/>
    <col min="7451" max="7451" width="4.28515625" bestFit="1" customWidth="1"/>
    <col min="7452" max="7452" width="6.85546875" customWidth="1"/>
    <col min="7681" max="7681" width="40.28515625" customWidth="1"/>
    <col min="7682" max="7682" width="9" customWidth="1"/>
    <col min="7683" max="7694" width="6.7109375" customWidth="1"/>
    <col min="7695" max="7695" width="4.28515625" customWidth="1"/>
    <col min="7696" max="7696" width="7" customWidth="1"/>
    <col min="7697" max="7697" width="11.7109375" customWidth="1"/>
    <col min="7698" max="7698" width="7.140625" customWidth="1"/>
    <col min="7699" max="7699" width="4" customWidth="1"/>
    <col min="7700" max="7700" width="7.140625" customWidth="1"/>
    <col min="7701" max="7701" width="5" bestFit="1" customWidth="1"/>
    <col min="7702" max="7702" width="6" customWidth="1"/>
    <col min="7703" max="7703" width="4.5703125" bestFit="1" customWidth="1"/>
    <col min="7704" max="7704" width="6.140625" customWidth="1"/>
    <col min="7705" max="7705" width="5.140625" bestFit="1" customWidth="1"/>
    <col min="7706" max="7706" width="6.42578125" customWidth="1"/>
    <col min="7707" max="7707" width="4.28515625" bestFit="1" customWidth="1"/>
    <col min="7708" max="7708" width="6.85546875" customWidth="1"/>
    <col min="7937" max="7937" width="40.28515625" customWidth="1"/>
    <col min="7938" max="7938" width="9" customWidth="1"/>
    <col min="7939" max="7950" width="6.7109375" customWidth="1"/>
    <col min="7951" max="7951" width="4.28515625" customWidth="1"/>
    <col min="7952" max="7952" width="7" customWidth="1"/>
    <col min="7953" max="7953" width="11.7109375" customWidth="1"/>
    <col min="7954" max="7954" width="7.140625" customWidth="1"/>
    <col min="7955" max="7955" width="4" customWidth="1"/>
    <col min="7956" max="7956" width="7.140625" customWidth="1"/>
    <col min="7957" max="7957" width="5" bestFit="1" customWidth="1"/>
    <col min="7958" max="7958" width="6" customWidth="1"/>
    <col min="7959" max="7959" width="4.5703125" bestFit="1" customWidth="1"/>
    <col min="7960" max="7960" width="6.140625" customWidth="1"/>
    <col min="7961" max="7961" width="5.140625" bestFit="1" customWidth="1"/>
    <col min="7962" max="7962" width="6.42578125" customWidth="1"/>
    <col min="7963" max="7963" width="4.28515625" bestFit="1" customWidth="1"/>
    <col min="7964" max="7964" width="6.85546875" customWidth="1"/>
    <col min="8193" max="8193" width="40.28515625" customWidth="1"/>
    <col min="8194" max="8194" width="9" customWidth="1"/>
    <col min="8195" max="8206" width="6.7109375" customWidth="1"/>
    <col min="8207" max="8207" width="4.28515625" customWidth="1"/>
    <col min="8208" max="8208" width="7" customWidth="1"/>
    <col min="8209" max="8209" width="11.7109375" customWidth="1"/>
    <col min="8210" max="8210" width="7.140625" customWidth="1"/>
    <col min="8211" max="8211" width="4" customWidth="1"/>
    <col min="8212" max="8212" width="7.140625" customWidth="1"/>
    <col min="8213" max="8213" width="5" bestFit="1" customWidth="1"/>
    <col min="8214" max="8214" width="6" customWidth="1"/>
    <col min="8215" max="8215" width="4.5703125" bestFit="1" customWidth="1"/>
    <col min="8216" max="8216" width="6.140625" customWidth="1"/>
    <col min="8217" max="8217" width="5.140625" bestFit="1" customWidth="1"/>
    <col min="8218" max="8218" width="6.42578125" customWidth="1"/>
    <col min="8219" max="8219" width="4.28515625" bestFit="1" customWidth="1"/>
    <col min="8220" max="8220" width="6.85546875" customWidth="1"/>
    <col min="8449" max="8449" width="40.28515625" customWidth="1"/>
    <col min="8450" max="8450" width="9" customWidth="1"/>
    <col min="8451" max="8462" width="6.7109375" customWidth="1"/>
    <col min="8463" max="8463" width="4.28515625" customWidth="1"/>
    <col min="8464" max="8464" width="7" customWidth="1"/>
    <col min="8465" max="8465" width="11.7109375" customWidth="1"/>
    <col min="8466" max="8466" width="7.140625" customWidth="1"/>
    <col min="8467" max="8467" width="4" customWidth="1"/>
    <col min="8468" max="8468" width="7.140625" customWidth="1"/>
    <col min="8469" max="8469" width="5" bestFit="1" customWidth="1"/>
    <col min="8470" max="8470" width="6" customWidth="1"/>
    <col min="8471" max="8471" width="4.5703125" bestFit="1" customWidth="1"/>
    <col min="8472" max="8472" width="6.140625" customWidth="1"/>
    <col min="8473" max="8473" width="5.140625" bestFit="1" customWidth="1"/>
    <col min="8474" max="8474" width="6.42578125" customWidth="1"/>
    <col min="8475" max="8475" width="4.28515625" bestFit="1" customWidth="1"/>
    <col min="8476" max="8476" width="6.85546875" customWidth="1"/>
    <col min="8705" max="8705" width="40.28515625" customWidth="1"/>
    <col min="8706" max="8706" width="9" customWidth="1"/>
    <col min="8707" max="8718" width="6.7109375" customWidth="1"/>
    <col min="8719" max="8719" width="4.28515625" customWidth="1"/>
    <col min="8720" max="8720" width="7" customWidth="1"/>
    <col min="8721" max="8721" width="11.7109375" customWidth="1"/>
    <col min="8722" max="8722" width="7.140625" customWidth="1"/>
    <col min="8723" max="8723" width="4" customWidth="1"/>
    <col min="8724" max="8724" width="7.140625" customWidth="1"/>
    <col min="8725" max="8725" width="5" bestFit="1" customWidth="1"/>
    <col min="8726" max="8726" width="6" customWidth="1"/>
    <col min="8727" max="8727" width="4.5703125" bestFit="1" customWidth="1"/>
    <col min="8728" max="8728" width="6.140625" customWidth="1"/>
    <col min="8729" max="8729" width="5.140625" bestFit="1" customWidth="1"/>
    <col min="8730" max="8730" width="6.42578125" customWidth="1"/>
    <col min="8731" max="8731" width="4.28515625" bestFit="1" customWidth="1"/>
    <col min="8732" max="8732" width="6.85546875" customWidth="1"/>
    <col min="8961" max="8961" width="40.28515625" customWidth="1"/>
    <col min="8962" max="8962" width="9" customWidth="1"/>
    <col min="8963" max="8974" width="6.7109375" customWidth="1"/>
    <col min="8975" max="8975" width="4.28515625" customWidth="1"/>
    <col min="8976" max="8976" width="7" customWidth="1"/>
    <col min="8977" max="8977" width="11.7109375" customWidth="1"/>
    <col min="8978" max="8978" width="7.140625" customWidth="1"/>
    <col min="8979" max="8979" width="4" customWidth="1"/>
    <col min="8980" max="8980" width="7.140625" customWidth="1"/>
    <col min="8981" max="8981" width="5" bestFit="1" customWidth="1"/>
    <col min="8982" max="8982" width="6" customWidth="1"/>
    <col min="8983" max="8983" width="4.5703125" bestFit="1" customWidth="1"/>
    <col min="8984" max="8984" width="6.140625" customWidth="1"/>
    <col min="8985" max="8985" width="5.140625" bestFit="1" customWidth="1"/>
    <col min="8986" max="8986" width="6.42578125" customWidth="1"/>
    <col min="8987" max="8987" width="4.28515625" bestFit="1" customWidth="1"/>
    <col min="8988" max="8988" width="6.85546875" customWidth="1"/>
    <col min="9217" max="9217" width="40.28515625" customWidth="1"/>
    <col min="9218" max="9218" width="9" customWidth="1"/>
    <col min="9219" max="9230" width="6.7109375" customWidth="1"/>
    <col min="9231" max="9231" width="4.28515625" customWidth="1"/>
    <col min="9232" max="9232" width="7" customWidth="1"/>
    <col min="9233" max="9233" width="11.7109375" customWidth="1"/>
    <col min="9234" max="9234" width="7.140625" customWidth="1"/>
    <col min="9235" max="9235" width="4" customWidth="1"/>
    <col min="9236" max="9236" width="7.140625" customWidth="1"/>
    <col min="9237" max="9237" width="5" bestFit="1" customWidth="1"/>
    <col min="9238" max="9238" width="6" customWidth="1"/>
    <col min="9239" max="9239" width="4.5703125" bestFit="1" customWidth="1"/>
    <col min="9240" max="9240" width="6.140625" customWidth="1"/>
    <col min="9241" max="9241" width="5.140625" bestFit="1" customWidth="1"/>
    <col min="9242" max="9242" width="6.42578125" customWidth="1"/>
    <col min="9243" max="9243" width="4.28515625" bestFit="1" customWidth="1"/>
    <col min="9244" max="9244" width="6.85546875" customWidth="1"/>
    <col min="9473" max="9473" width="40.28515625" customWidth="1"/>
    <col min="9474" max="9474" width="9" customWidth="1"/>
    <col min="9475" max="9486" width="6.7109375" customWidth="1"/>
    <col min="9487" max="9487" width="4.28515625" customWidth="1"/>
    <col min="9488" max="9488" width="7" customWidth="1"/>
    <col min="9489" max="9489" width="11.7109375" customWidth="1"/>
    <col min="9490" max="9490" width="7.140625" customWidth="1"/>
    <col min="9491" max="9491" width="4" customWidth="1"/>
    <col min="9492" max="9492" width="7.140625" customWidth="1"/>
    <col min="9493" max="9493" width="5" bestFit="1" customWidth="1"/>
    <col min="9494" max="9494" width="6" customWidth="1"/>
    <col min="9495" max="9495" width="4.5703125" bestFit="1" customWidth="1"/>
    <col min="9496" max="9496" width="6.140625" customWidth="1"/>
    <col min="9497" max="9497" width="5.140625" bestFit="1" customWidth="1"/>
    <col min="9498" max="9498" width="6.42578125" customWidth="1"/>
    <col min="9499" max="9499" width="4.28515625" bestFit="1" customWidth="1"/>
    <col min="9500" max="9500" width="6.85546875" customWidth="1"/>
    <col min="9729" max="9729" width="40.28515625" customWidth="1"/>
    <col min="9730" max="9730" width="9" customWidth="1"/>
    <col min="9731" max="9742" width="6.7109375" customWidth="1"/>
    <col min="9743" max="9743" width="4.28515625" customWidth="1"/>
    <col min="9744" max="9744" width="7" customWidth="1"/>
    <col min="9745" max="9745" width="11.7109375" customWidth="1"/>
    <col min="9746" max="9746" width="7.140625" customWidth="1"/>
    <col min="9747" max="9747" width="4" customWidth="1"/>
    <col min="9748" max="9748" width="7.140625" customWidth="1"/>
    <col min="9749" max="9749" width="5" bestFit="1" customWidth="1"/>
    <col min="9750" max="9750" width="6" customWidth="1"/>
    <col min="9751" max="9751" width="4.5703125" bestFit="1" customWidth="1"/>
    <col min="9752" max="9752" width="6.140625" customWidth="1"/>
    <col min="9753" max="9753" width="5.140625" bestFit="1" customWidth="1"/>
    <col min="9754" max="9754" width="6.42578125" customWidth="1"/>
    <col min="9755" max="9755" width="4.28515625" bestFit="1" customWidth="1"/>
    <col min="9756" max="9756" width="6.85546875" customWidth="1"/>
    <col min="9985" max="9985" width="40.28515625" customWidth="1"/>
    <col min="9986" max="9986" width="9" customWidth="1"/>
    <col min="9987" max="9998" width="6.7109375" customWidth="1"/>
    <col min="9999" max="9999" width="4.28515625" customWidth="1"/>
    <col min="10000" max="10000" width="7" customWidth="1"/>
    <col min="10001" max="10001" width="11.7109375" customWidth="1"/>
    <col min="10002" max="10002" width="7.140625" customWidth="1"/>
    <col min="10003" max="10003" width="4" customWidth="1"/>
    <col min="10004" max="10004" width="7.140625" customWidth="1"/>
    <col min="10005" max="10005" width="5" bestFit="1" customWidth="1"/>
    <col min="10006" max="10006" width="6" customWidth="1"/>
    <col min="10007" max="10007" width="4.5703125" bestFit="1" customWidth="1"/>
    <col min="10008" max="10008" width="6.140625" customWidth="1"/>
    <col min="10009" max="10009" width="5.140625" bestFit="1" customWidth="1"/>
    <col min="10010" max="10010" width="6.42578125" customWidth="1"/>
    <col min="10011" max="10011" width="4.28515625" bestFit="1" customWidth="1"/>
    <col min="10012" max="10012" width="6.85546875" customWidth="1"/>
    <col min="10241" max="10241" width="40.28515625" customWidth="1"/>
    <col min="10242" max="10242" width="9" customWidth="1"/>
    <col min="10243" max="10254" width="6.7109375" customWidth="1"/>
    <col min="10255" max="10255" width="4.28515625" customWidth="1"/>
    <col min="10256" max="10256" width="7" customWidth="1"/>
    <col min="10257" max="10257" width="11.7109375" customWidth="1"/>
    <col min="10258" max="10258" width="7.140625" customWidth="1"/>
    <col min="10259" max="10259" width="4" customWidth="1"/>
    <col min="10260" max="10260" width="7.140625" customWidth="1"/>
    <col min="10261" max="10261" width="5" bestFit="1" customWidth="1"/>
    <col min="10262" max="10262" width="6" customWidth="1"/>
    <col min="10263" max="10263" width="4.5703125" bestFit="1" customWidth="1"/>
    <col min="10264" max="10264" width="6.140625" customWidth="1"/>
    <col min="10265" max="10265" width="5.140625" bestFit="1" customWidth="1"/>
    <col min="10266" max="10266" width="6.42578125" customWidth="1"/>
    <col min="10267" max="10267" width="4.28515625" bestFit="1" customWidth="1"/>
    <col min="10268" max="10268" width="6.85546875" customWidth="1"/>
    <col min="10497" max="10497" width="40.28515625" customWidth="1"/>
    <col min="10498" max="10498" width="9" customWidth="1"/>
    <col min="10499" max="10510" width="6.7109375" customWidth="1"/>
    <col min="10511" max="10511" width="4.28515625" customWidth="1"/>
    <col min="10512" max="10512" width="7" customWidth="1"/>
    <col min="10513" max="10513" width="11.7109375" customWidth="1"/>
    <col min="10514" max="10514" width="7.140625" customWidth="1"/>
    <col min="10515" max="10515" width="4" customWidth="1"/>
    <col min="10516" max="10516" width="7.140625" customWidth="1"/>
    <col min="10517" max="10517" width="5" bestFit="1" customWidth="1"/>
    <col min="10518" max="10518" width="6" customWidth="1"/>
    <col min="10519" max="10519" width="4.5703125" bestFit="1" customWidth="1"/>
    <col min="10520" max="10520" width="6.140625" customWidth="1"/>
    <col min="10521" max="10521" width="5.140625" bestFit="1" customWidth="1"/>
    <col min="10522" max="10522" width="6.42578125" customWidth="1"/>
    <col min="10523" max="10523" width="4.28515625" bestFit="1" customWidth="1"/>
    <col min="10524" max="10524" width="6.85546875" customWidth="1"/>
    <col min="10753" max="10753" width="40.28515625" customWidth="1"/>
    <col min="10754" max="10754" width="9" customWidth="1"/>
    <col min="10755" max="10766" width="6.7109375" customWidth="1"/>
    <col min="10767" max="10767" width="4.28515625" customWidth="1"/>
    <col min="10768" max="10768" width="7" customWidth="1"/>
    <col min="10769" max="10769" width="11.7109375" customWidth="1"/>
    <col min="10770" max="10770" width="7.140625" customWidth="1"/>
    <col min="10771" max="10771" width="4" customWidth="1"/>
    <col min="10772" max="10772" width="7.140625" customWidth="1"/>
    <col min="10773" max="10773" width="5" bestFit="1" customWidth="1"/>
    <col min="10774" max="10774" width="6" customWidth="1"/>
    <col min="10775" max="10775" width="4.5703125" bestFit="1" customWidth="1"/>
    <col min="10776" max="10776" width="6.140625" customWidth="1"/>
    <col min="10777" max="10777" width="5.140625" bestFit="1" customWidth="1"/>
    <col min="10778" max="10778" width="6.42578125" customWidth="1"/>
    <col min="10779" max="10779" width="4.28515625" bestFit="1" customWidth="1"/>
    <col min="10780" max="10780" width="6.85546875" customWidth="1"/>
    <col min="11009" max="11009" width="40.28515625" customWidth="1"/>
    <col min="11010" max="11010" width="9" customWidth="1"/>
    <col min="11011" max="11022" width="6.7109375" customWidth="1"/>
    <col min="11023" max="11023" width="4.28515625" customWidth="1"/>
    <col min="11024" max="11024" width="7" customWidth="1"/>
    <col min="11025" max="11025" width="11.7109375" customWidth="1"/>
    <col min="11026" max="11026" width="7.140625" customWidth="1"/>
    <col min="11027" max="11027" width="4" customWidth="1"/>
    <col min="11028" max="11028" width="7.140625" customWidth="1"/>
    <col min="11029" max="11029" width="5" bestFit="1" customWidth="1"/>
    <col min="11030" max="11030" width="6" customWidth="1"/>
    <col min="11031" max="11031" width="4.5703125" bestFit="1" customWidth="1"/>
    <col min="11032" max="11032" width="6.140625" customWidth="1"/>
    <col min="11033" max="11033" width="5.140625" bestFit="1" customWidth="1"/>
    <col min="11034" max="11034" width="6.42578125" customWidth="1"/>
    <col min="11035" max="11035" width="4.28515625" bestFit="1" customWidth="1"/>
    <col min="11036" max="11036" width="6.85546875" customWidth="1"/>
    <col min="11265" max="11265" width="40.28515625" customWidth="1"/>
    <col min="11266" max="11266" width="9" customWidth="1"/>
    <col min="11267" max="11278" width="6.7109375" customWidth="1"/>
    <col min="11279" max="11279" width="4.28515625" customWidth="1"/>
    <col min="11280" max="11280" width="7" customWidth="1"/>
    <col min="11281" max="11281" width="11.7109375" customWidth="1"/>
    <col min="11282" max="11282" width="7.140625" customWidth="1"/>
    <col min="11283" max="11283" width="4" customWidth="1"/>
    <col min="11284" max="11284" width="7.140625" customWidth="1"/>
    <col min="11285" max="11285" width="5" bestFit="1" customWidth="1"/>
    <col min="11286" max="11286" width="6" customWidth="1"/>
    <col min="11287" max="11287" width="4.5703125" bestFit="1" customWidth="1"/>
    <col min="11288" max="11288" width="6.140625" customWidth="1"/>
    <col min="11289" max="11289" width="5.140625" bestFit="1" customWidth="1"/>
    <col min="11290" max="11290" width="6.42578125" customWidth="1"/>
    <col min="11291" max="11291" width="4.28515625" bestFit="1" customWidth="1"/>
    <col min="11292" max="11292" width="6.85546875" customWidth="1"/>
    <col min="11521" max="11521" width="40.28515625" customWidth="1"/>
    <col min="11522" max="11522" width="9" customWidth="1"/>
    <col min="11523" max="11534" width="6.7109375" customWidth="1"/>
    <col min="11535" max="11535" width="4.28515625" customWidth="1"/>
    <col min="11536" max="11536" width="7" customWidth="1"/>
    <col min="11537" max="11537" width="11.7109375" customWidth="1"/>
    <col min="11538" max="11538" width="7.140625" customWidth="1"/>
    <col min="11539" max="11539" width="4" customWidth="1"/>
    <col min="11540" max="11540" width="7.140625" customWidth="1"/>
    <col min="11541" max="11541" width="5" bestFit="1" customWidth="1"/>
    <col min="11542" max="11542" width="6" customWidth="1"/>
    <col min="11543" max="11543" width="4.5703125" bestFit="1" customWidth="1"/>
    <col min="11544" max="11544" width="6.140625" customWidth="1"/>
    <col min="11545" max="11545" width="5.140625" bestFit="1" customWidth="1"/>
    <col min="11546" max="11546" width="6.42578125" customWidth="1"/>
    <col min="11547" max="11547" width="4.28515625" bestFit="1" customWidth="1"/>
    <col min="11548" max="11548" width="6.85546875" customWidth="1"/>
    <col min="11777" max="11777" width="40.28515625" customWidth="1"/>
    <col min="11778" max="11778" width="9" customWidth="1"/>
    <col min="11779" max="11790" width="6.7109375" customWidth="1"/>
    <col min="11791" max="11791" width="4.28515625" customWidth="1"/>
    <col min="11792" max="11792" width="7" customWidth="1"/>
    <col min="11793" max="11793" width="11.7109375" customWidth="1"/>
    <col min="11794" max="11794" width="7.140625" customWidth="1"/>
    <col min="11795" max="11795" width="4" customWidth="1"/>
    <col min="11796" max="11796" width="7.140625" customWidth="1"/>
    <col min="11797" max="11797" width="5" bestFit="1" customWidth="1"/>
    <col min="11798" max="11798" width="6" customWidth="1"/>
    <col min="11799" max="11799" width="4.5703125" bestFit="1" customWidth="1"/>
    <col min="11800" max="11800" width="6.140625" customWidth="1"/>
    <col min="11801" max="11801" width="5.140625" bestFit="1" customWidth="1"/>
    <col min="11802" max="11802" width="6.42578125" customWidth="1"/>
    <col min="11803" max="11803" width="4.28515625" bestFit="1" customWidth="1"/>
    <col min="11804" max="11804" width="6.85546875" customWidth="1"/>
    <col min="12033" max="12033" width="40.28515625" customWidth="1"/>
    <col min="12034" max="12034" width="9" customWidth="1"/>
    <col min="12035" max="12046" width="6.7109375" customWidth="1"/>
    <col min="12047" max="12047" width="4.28515625" customWidth="1"/>
    <col min="12048" max="12048" width="7" customWidth="1"/>
    <col min="12049" max="12049" width="11.7109375" customWidth="1"/>
    <col min="12050" max="12050" width="7.140625" customWidth="1"/>
    <col min="12051" max="12051" width="4" customWidth="1"/>
    <col min="12052" max="12052" width="7.140625" customWidth="1"/>
    <col min="12053" max="12053" width="5" bestFit="1" customWidth="1"/>
    <col min="12054" max="12054" width="6" customWidth="1"/>
    <col min="12055" max="12055" width="4.5703125" bestFit="1" customWidth="1"/>
    <col min="12056" max="12056" width="6.140625" customWidth="1"/>
    <col min="12057" max="12057" width="5.140625" bestFit="1" customWidth="1"/>
    <col min="12058" max="12058" width="6.42578125" customWidth="1"/>
    <col min="12059" max="12059" width="4.28515625" bestFit="1" customWidth="1"/>
    <col min="12060" max="12060" width="6.85546875" customWidth="1"/>
    <col min="12289" max="12289" width="40.28515625" customWidth="1"/>
    <col min="12290" max="12290" width="9" customWidth="1"/>
    <col min="12291" max="12302" width="6.7109375" customWidth="1"/>
    <col min="12303" max="12303" width="4.28515625" customWidth="1"/>
    <col min="12304" max="12304" width="7" customWidth="1"/>
    <col min="12305" max="12305" width="11.7109375" customWidth="1"/>
    <col min="12306" max="12306" width="7.140625" customWidth="1"/>
    <col min="12307" max="12307" width="4" customWidth="1"/>
    <col min="12308" max="12308" width="7.140625" customWidth="1"/>
    <col min="12309" max="12309" width="5" bestFit="1" customWidth="1"/>
    <col min="12310" max="12310" width="6" customWidth="1"/>
    <col min="12311" max="12311" width="4.5703125" bestFit="1" customWidth="1"/>
    <col min="12312" max="12312" width="6.140625" customWidth="1"/>
    <col min="12313" max="12313" width="5.140625" bestFit="1" customWidth="1"/>
    <col min="12314" max="12314" width="6.42578125" customWidth="1"/>
    <col min="12315" max="12315" width="4.28515625" bestFit="1" customWidth="1"/>
    <col min="12316" max="12316" width="6.85546875" customWidth="1"/>
    <col min="12545" max="12545" width="40.28515625" customWidth="1"/>
    <col min="12546" max="12546" width="9" customWidth="1"/>
    <col min="12547" max="12558" width="6.7109375" customWidth="1"/>
    <col min="12559" max="12559" width="4.28515625" customWidth="1"/>
    <col min="12560" max="12560" width="7" customWidth="1"/>
    <col min="12561" max="12561" width="11.7109375" customWidth="1"/>
    <col min="12562" max="12562" width="7.140625" customWidth="1"/>
    <col min="12563" max="12563" width="4" customWidth="1"/>
    <col min="12564" max="12564" width="7.140625" customWidth="1"/>
    <col min="12565" max="12565" width="5" bestFit="1" customWidth="1"/>
    <col min="12566" max="12566" width="6" customWidth="1"/>
    <col min="12567" max="12567" width="4.5703125" bestFit="1" customWidth="1"/>
    <col min="12568" max="12568" width="6.140625" customWidth="1"/>
    <col min="12569" max="12569" width="5.140625" bestFit="1" customWidth="1"/>
    <col min="12570" max="12570" width="6.42578125" customWidth="1"/>
    <col min="12571" max="12571" width="4.28515625" bestFit="1" customWidth="1"/>
    <col min="12572" max="12572" width="6.85546875" customWidth="1"/>
    <col min="12801" max="12801" width="40.28515625" customWidth="1"/>
    <col min="12802" max="12802" width="9" customWidth="1"/>
    <col min="12803" max="12814" width="6.7109375" customWidth="1"/>
    <col min="12815" max="12815" width="4.28515625" customWidth="1"/>
    <col min="12816" max="12816" width="7" customWidth="1"/>
    <col min="12817" max="12817" width="11.7109375" customWidth="1"/>
    <col min="12818" max="12818" width="7.140625" customWidth="1"/>
    <col min="12819" max="12819" width="4" customWidth="1"/>
    <col min="12820" max="12820" width="7.140625" customWidth="1"/>
    <col min="12821" max="12821" width="5" bestFit="1" customWidth="1"/>
    <col min="12822" max="12822" width="6" customWidth="1"/>
    <col min="12823" max="12823" width="4.5703125" bestFit="1" customWidth="1"/>
    <col min="12824" max="12824" width="6.140625" customWidth="1"/>
    <col min="12825" max="12825" width="5.140625" bestFit="1" customWidth="1"/>
    <col min="12826" max="12826" width="6.42578125" customWidth="1"/>
    <col min="12827" max="12827" width="4.28515625" bestFit="1" customWidth="1"/>
    <col min="12828" max="12828" width="6.85546875" customWidth="1"/>
    <col min="13057" max="13057" width="40.28515625" customWidth="1"/>
    <col min="13058" max="13058" width="9" customWidth="1"/>
    <col min="13059" max="13070" width="6.7109375" customWidth="1"/>
    <col min="13071" max="13071" width="4.28515625" customWidth="1"/>
    <col min="13072" max="13072" width="7" customWidth="1"/>
    <col min="13073" max="13073" width="11.7109375" customWidth="1"/>
    <col min="13074" max="13074" width="7.140625" customWidth="1"/>
    <col min="13075" max="13075" width="4" customWidth="1"/>
    <col min="13076" max="13076" width="7.140625" customWidth="1"/>
    <col min="13077" max="13077" width="5" bestFit="1" customWidth="1"/>
    <col min="13078" max="13078" width="6" customWidth="1"/>
    <col min="13079" max="13079" width="4.5703125" bestFit="1" customWidth="1"/>
    <col min="13080" max="13080" width="6.140625" customWidth="1"/>
    <col min="13081" max="13081" width="5.140625" bestFit="1" customWidth="1"/>
    <col min="13082" max="13082" width="6.42578125" customWidth="1"/>
    <col min="13083" max="13083" width="4.28515625" bestFit="1" customWidth="1"/>
    <col min="13084" max="13084" width="6.85546875" customWidth="1"/>
    <col min="13313" max="13313" width="40.28515625" customWidth="1"/>
    <col min="13314" max="13314" width="9" customWidth="1"/>
    <col min="13315" max="13326" width="6.7109375" customWidth="1"/>
    <col min="13327" max="13327" width="4.28515625" customWidth="1"/>
    <col min="13328" max="13328" width="7" customWidth="1"/>
    <col min="13329" max="13329" width="11.7109375" customWidth="1"/>
    <col min="13330" max="13330" width="7.140625" customWidth="1"/>
    <col min="13331" max="13331" width="4" customWidth="1"/>
    <col min="13332" max="13332" width="7.140625" customWidth="1"/>
    <col min="13333" max="13333" width="5" bestFit="1" customWidth="1"/>
    <col min="13334" max="13334" width="6" customWidth="1"/>
    <col min="13335" max="13335" width="4.5703125" bestFit="1" customWidth="1"/>
    <col min="13336" max="13336" width="6.140625" customWidth="1"/>
    <col min="13337" max="13337" width="5.140625" bestFit="1" customWidth="1"/>
    <col min="13338" max="13338" width="6.42578125" customWidth="1"/>
    <col min="13339" max="13339" width="4.28515625" bestFit="1" customWidth="1"/>
    <col min="13340" max="13340" width="6.85546875" customWidth="1"/>
    <col min="13569" max="13569" width="40.28515625" customWidth="1"/>
    <col min="13570" max="13570" width="9" customWidth="1"/>
    <col min="13571" max="13582" width="6.7109375" customWidth="1"/>
    <col min="13583" max="13583" width="4.28515625" customWidth="1"/>
    <col min="13584" max="13584" width="7" customWidth="1"/>
    <col min="13585" max="13585" width="11.7109375" customWidth="1"/>
    <col min="13586" max="13586" width="7.140625" customWidth="1"/>
    <col min="13587" max="13587" width="4" customWidth="1"/>
    <col min="13588" max="13588" width="7.140625" customWidth="1"/>
    <col min="13589" max="13589" width="5" bestFit="1" customWidth="1"/>
    <col min="13590" max="13590" width="6" customWidth="1"/>
    <col min="13591" max="13591" width="4.5703125" bestFit="1" customWidth="1"/>
    <col min="13592" max="13592" width="6.140625" customWidth="1"/>
    <col min="13593" max="13593" width="5.140625" bestFit="1" customWidth="1"/>
    <col min="13594" max="13594" width="6.42578125" customWidth="1"/>
    <col min="13595" max="13595" width="4.28515625" bestFit="1" customWidth="1"/>
    <col min="13596" max="13596" width="6.85546875" customWidth="1"/>
    <col min="13825" max="13825" width="40.28515625" customWidth="1"/>
    <col min="13826" max="13826" width="9" customWidth="1"/>
    <col min="13827" max="13838" width="6.7109375" customWidth="1"/>
    <col min="13839" max="13839" width="4.28515625" customWidth="1"/>
    <col min="13840" max="13840" width="7" customWidth="1"/>
    <col min="13841" max="13841" width="11.7109375" customWidth="1"/>
    <col min="13842" max="13842" width="7.140625" customWidth="1"/>
    <col min="13843" max="13843" width="4" customWidth="1"/>
    <col min="13844" max="13844" width="7.140625" customWidth="1"/>
    <col min="13845" max="13845" width="5" bestFit="1" customWidth="1"/>
    <col min="13846" max="13846" width="6" customWidth="1"/>
    <col min="13847" max="13847" width="4.5703125" bestFit="1" customWidth="1"/>
    <col min="13848" max="13848" width="6.140625" customWidth="1"/>
    <col min="13849" max="13849" width="5.140625" bestFit="1" customWidth="1"/>
    <col min="13850" max="13850" width="6.42578125" customWidth="1"/>
    <col min="13851" max="13851" width="4.28515625" bestFit="1" customWidth="1"/>
    <col min="13852" max="13852" width="6.85546875" customWidth="1"/>
    <col min="14081" max="14081" width="40.28515625" customWidth="1"/>
    <col min="14082" max="14082" width="9" customWidth="1"/>
    <col min="14083" max="14094" width="6.7109375" customWidth="1"/>
    <col min="14095" max="14095" width="4.28515625" customWidth="1"/>
    <col min="14096" max="14096" width="7" customWidth="1"/>
    <col min="14097" max="14097" width="11.7109375" customWidth="1"/>
    <col min="14098" max="14098" width="7.140625" customWidth="1"/>
    <col min="14099" max="14099" width="4" customWidth="1"/>
    <col min="14100" max="14100" width="7.140625" customWidth="1"/>
    <col min="14101" max="14101" width="5" bestFit="1" customWidth="1"/>
    <col min="14102" max="14102" width="6" customWidth="1"/>
    <col min="14103" max="14103" width="4.5703125" bestFit="1" customWidth="1"/>
    <col min="14104" max="14104" width="6.140625" customWidth="1"/>
    <col min="14105" max="14105" width="5.140625" bestFit="1" customWidth="1"/>
    <col min="14106" max="14106" width="6.42578125" customWidth="1"/>
    <col min="14107" max="14107" width="4.28515625" bestFit="1" customWidth="1"/>
    <col min="14108" max="14108" width="6.85546875" customWidth="1"/>
    <col min="14337" max="14337" width="40.28515625" customWidth="1"/>
    <col min="14338" max="14338" width="9" customWidth="1"/>
    <col min="14339" max="14350" width="6.7109375" customWidth="1"/>
    <col min="14351" max="14351" width="4.28515625" customWidth="1"/>
    <col min="14352" max="14352" width="7" customWidth="1"/>
    <col min="14353" max="14353" width="11.7109375" customWidth="1"/>
    <col min="14354" max="14354" width="7.140625" customWidth="1"/>
    <col min="14355" max="14355" width="4" customWidth="1"/>
    <col min="14356" max="14356" width="7.140625" customWidth="1"/>
    <col min="14357" max="14357" width="5" bestFit="1" customWidth="1"/>
    <col min="14358" max="14358" width="6" customWidth="1"/>
    <col min="14359" max="14359" width="4.5703125" bestFit="1" customWidth="1"/>
    <col min="14360" max="14360" width="6.140625" customWidth="1"/>
    <col min="14361" max="14361" width="5.140625" bestFit="1" customWidth="1"/>
    <col min="14362" max="14362" width="6.42578125" customWidth="1"/>
    <col min="14363" max="14363" width="4.28515625" bestFit="1" customWidth="1"/>
    <col min="14364" max="14364" width="6.85546875" customWidth="1"/>
    <col min="14593" max="14593" width="40.28515625" customWidth="1"/>
    <col min="14594" max="14594" width="9" customWidth="1"/>
    <col min="14595" max="14606" width="6.7109375" customWidth="1"/>
    <col min="14607" max="14607" width="4.28515625" customWidth="1"/>
    <col min="14608" max="14608" width="7" customWidth="1"/>
    <col min="14609" max="14609" width="11.7109375" customWidth="1"/>
    <col min="14610" max="14610" width="7.140625" customWidth="1"/>
    <col min="14611" max="14611" width="4" customWidth="1"/>
    <col min="14612" max="14612" width="7.140625" customWidth="1"/>
    <col min="14613" max="14613" width="5" bestFit="1" customWidth="1"/>
    <col min="14614" max="14614" width="6" customWidth="1"/>
    <col min="14615" max="14615" width="4.5703125" bestFit="1" customWidth="1"/>
    <col min="14616" max="14616" width="6.140625" customWidth="1"/>
    <col min="14617" max="14617" width="5.140625" bestFit="1" customWidth="1"/>
    <col min="14618" max="14618" width="6.42578125" customWidth="1"/>
    <col min="14619" max="14619" width="4.28515625" bestFit="1" customWidth="1"/>
    <col min="14620" max="14620" width="6.85546875" customWidth="1"/>
    <col min="14849" max="14849" width="40.28515625" customWidth="1"/>
    <col min="14850" max="14850" width="9" customWidth="1"/>
    <col min="14851" max="14862" width="6.7109375" customWidth="1"/>
    <col min="14863" max="14863" width="4.28515625" customWidth="1"/>
    <col min="14864" max="14864" width="7" customWidth="1"/>
    <col min="14865" max="14865" width="11.7109375" customWidth="1"/>
    <col min="14866" max="14866" width="7.140625" customWidth="1"/>
    <col min="14867" max="14867" width="4" customWidth="1"/>
    <col min="14868" max="14868" width="7.140625" customWidth="1"/>
    <col min="14869" max="14869" width="5" bestFit="1" customWidth="1"/>
    <col min="14870" max="14870" width="6" customWidth="1"/>
    <col min="14871" max="14871" width="4.5703125" bestFit="1" customWidth="1"/>
    <col min="14872" max="14872" width="6.140625" customWidth="1"/>
    <col min="14873" max="14873" width="5.140625" bestFit="1" customWidth="1"/>
    <col min="14874" max="14874" width="6.42578125" customWidth="1"/>
    <col min="14875" max="14875" width="4.28515625" bestFit="1" customWidth="1"/>
    <col min="14876" max="14876" width="6.85546875" customWidth="1"/>
    <col min="15105" max="15105" width="40.28515625" customWidth="1"/>
    <col min="15106" max="15106" width="9" customWidth="1"/>
    <col min="15107" max="15118" width="6.7109375" customWidth="1"/>
    <col min="15119" max="15119" width="4.28515625" customWidth="1"/>
    <col min="15120" max="15120" width="7" customWidth="1"/>
    <col min="15121" max="15121" width="11.7109375" customWidth="1"/>
    <col min="15122" max="15122" width="7.140625" customWidth="1"/>
    <col min="15123" max="15123" width="4" customWidth="1"/>
    <col min="15124" max="15124" width="7.140625" customWidth="1"/>
    <col min="15125" max="15125" width="5" bestFit="1" customWidth="1"/>
    <col min="15126" max="15126" width="6" customWidth="1"/>
    <col min="15127" max="15127" width="4.5703125" bestFit="1" customWidth="1"/>
    <col min="15128" max="15128" width="6.140625" customWidth="1"/>
    <col min="15129" max="15129" width="5.140625" bestFit="1" customWidth="1"/>
    <col min="15130" max="15130" width="6.42578125" customWidth="1"/>
    <col min="15131" max="15131" width="4.28515625" bestFit="1" customWidth="1"/>
    <col min="15132" max="15132" width="6.85546875" customWidth="1"/>
    <col min="15361" max="15361" width="40.28515625" customWidth="1"/>
    <col min="15362" max="15362" width="9" customWidth="1"/>
    <col min="15363" max="15374" width="6.7109375" customWidth="1"/>
    <col min="15375" max="15375" width="4.28515625" customWidth="1"/>
    <col min="15376" max="15376" width="7" customWidth="1"/>
    <col min="15377" max="15377" width="11.7109375" customWidth="1"/>
    <col min="15378" max="15378" width="7.140625" customWidth="1"/>
    <col min="15379" max="15379" width="4" customWidth="1"/>
    <col min="15380" max="15380" width="7.140625" customWidth="1"/>
    <col min="15381" max="15381" width="5" bestFit="1" customWidth="1"/>
    <col min="15382" max="15382" width="6" customWidth="1"/>
    <col min="15383" max="15383" width="4.5703125" bestFit="1" customWidth="1"/>
    <col min="15384" max="15384" width="6.140625" customWidth="1"/>
    <col min="15385" max="15385" width="5.140625" bestFit="1" customWidth="1"/>
    <col min="15386" max="15386" width="6.42578125" customWidth="1"/>
    <col min="15387" max="15387" width="4.28515625" bestFit="1" customWidth="1"/>
    <col min="15388" max="15388" width="6.85546875" customWidth="1"/>
    <col min="15617" max="15617" width="40.28515625" customWidth="1"/>
    <col min="15618" max="15618" width="9" customWidth="1"/>
    <col min="15619" max="15630" width="6.7109375" customWidth="1"/>
    <col min="15631" max="15631" width="4.28515625" customWidth="1"/>
    <col min="15632" max="15632" width="7" customWidth="1"/>
    <col min="15633" max="15633" width="11.7109375" customWidth="1"/>
    <col min="15634" max="15634" width="7.140625" customWidth="1"/>
    <col min="15635" max="15635" width="4" customWidth="1"/>
    <col min="15636" max="15636" width="7.140625" customWidth="1"/>
    <col min="15637" max="15637" width="5" bestFit="1" customWidth="1"/>
    <col min="15638" max="15638" width="6" customWidth="1"/>
    <col min="15639" max="15639" width="4.5703125" bestFit="1" customWidth="1"/>
    <col min="15640" max="15640" width="6.140625" customWidth="1"/>
    <col min="15641" max="15641" width="5.140625" bestFit="1" customWidth="1"/>
    <col min="15642" max="15642" width="6.42578125" customWidth="1"/>
    <col min="15643" max="15643" width="4.28515625" bestFit="1" customWidth="1"/>
    <col min="15644" max="15644" width="6.85546875" customWidth="1"/>
    <col min="15873" max="15873" width="40.28515625" customWidth="1"/>
    <col min="15874" max="15874" width="9" customWidth="1"/>
    <col min="15875" max="15886" width="6.7109375" customWidth="1"/>
    <col min="15887" max="15887" width="4.28515625" customWidth="1"/>
    <col min="15888" max="15888" width="7" customWidth="1"/>
    <col min="15889" max="15889" width="11.7109375" customWidth="1"/>
    <col min="15890" max="15890" width="7.140625" customWidth="1"/>
    <col min="15891" max="15891" width="4" customWidth="1"/>
    <col min="15892" max="15892" width="7.140625" customWidth="1"/>
    <col min="15893" max="15893" width="5" bestFit="1" customWidth="1"/>
    <col min="15894" max="15894" width="6" customWidth="1"/>
    <col min="15895" max="15895" width="4.5703125" bestFit="1" customWidth="1"/>
    <col min="15896" max="15896" width="6.140625" customWidth="1"/>
    <col min="15897" max="15897" width="5.140625" bestFit="1" customWidth="1"/>
    <col min="15898" max="15898" width="6.42578125" customWidth="1"/>
    <col min="15899" max="15899" width="4.28515625" bestFit="1" customWidth="1"/>
    <col min="15900" max="15900" width="6.85546875" customWidth="1"/>
    <col min="16129" max="16129" width="40.28515625" customWidth="1"/>
    <col min="16130" max="16130" width="9" customWidth="1"/>
    <col min="16131" max="16142" width="6.7109375" customWidth="1"/>
    <col min="16143" max="16143" width="4.28515625" customWidth="1"/>
    <col min="16144" max="16144" width="7" customWidth="1"/>
    <col min="16145" max="16145" width="11.7109375" customWidth="1"/>
    <col min="16146" max="16146" width="7.140625" customWidth="1"/>
    <col min="16147" max="16147" width="4" customWidth="1"/>
    <col min="16148" max="16148" width="7.140625" customWidth="1"/>
    <col min="16149" max="16149" width="5" bestFit="1" customWidth="1"/>
    <col min="16150" max="16150" width="6" customWidth="1"/>
    <col min="16151" max="16151" width="4.5703125" bestFit="1" customWidth="1"/>
    <col min="16152" max="16152" width="6.140625" customWidth="1"/>
    <col min="16153" max="16153" width="5.140625" bestFit="1" customWidth="1"/>
    <col min="16154" max="16154" width="6.42578125" customWidth="1"/>
    <col min="16155" max="16155" width="4.28515625" bestFit="1" customWidth="1"/>
    <col min="16156" max="16156" width="6.85546875" customWidth="1"/>
  </cols>
  <sheetData>
    <row r="1" spans="1:28" ht="15" customHeight="1">
      <c r="A1" s="20" t="s">
        <v>182</v>
      </c>
      <c r="B1" s="20"/>
      <c r="C1" s="20"/>
      <c r="D1" s="20"/>
      <c r="E1" s="20"/>
      <c r="F1" s="20"/>
      <c r="G1" s="20"/>
      <c r="H1" s="20"/>
      <c r="I1" s="20"/>
      <c r="J1" s="20"/>
      <c r="K1" s="20"/>
      <c r="L1" s="20"/>
      <c r="M1" s="20"/>
      <c r="N1" s="20"/>
      <c r="O1" s="21"/>
    </row>
    <row r="2" spans="1:28" ht="15" customHeight="1" thickBot="1">
      <c r="A2" s="20" t="s">
        <v>321</v>
      </c>
      <c r="B2" s="20"/>
      <c r="C2" s="20"/>
      <c r="D2" s="20"/>
      <c r="E2" s="20"/>
      <c r="F2" s="20"/>
      <c r="G2" s="20"/>
      <c r="H2" s="20"/>
      <c r="I2" s="20"/>
      <c r="J2" s="20"/>
      <c r="K2" s="20"/>
      <c r="L2" s="20"/>
      <c r="M2" s="20"/>
      <c r="N2" s="20"/>
      <c r="O2" s="21"/>
    </row>
    <row r="3" spans="1:28" ht="22.5" customHeight="1" thickBot="1">
      <c r="A3" s="93" t="s">
        <v>173</v>
      </c>
      <c r="B3" s="94" t="s">
        <v>10</v>
      </c>
      <c r="C3" s="95" t="s">
        <v>50</v>
      </c>
      <c r="D3" s="95" t="s">
        <v>51</v>
      </c>
      <c r="E3" s="96" t="s">
        <v>52</v>
      </c>
      <c r="F3" s="96" t="s">
        <v>53</v>
      </c>
      <c r="G3" s="96" t="s">
        <v>54</v>
      </c>
      <c r="H3" s="96" t="s">
        <v>55</v>
      </c>
      <c r="I3" s="96" t="s">
        <v>56</v>
      </c>
      <c r="J3" s="95" t="s">
        <v>57</v>
      </c>
      <c r="K3" s="95" t="s">
        <v>58</v>
      </c>
      <c r="L3" s="95" t="s">
        <v>59</v>
      </c>
      <c r="M3" s="95" t="s">
        <v>60</v>
      </c>
      <c r="N3" s="97" t="s">
        <v>61</v>
      </c>
    </row>
    <row r="4" spans="1:28" ht="15.75" customHeight="1" thickTop="1" thickBot="1">
      <c r="A4" s="98" t="s">
        <v>64</v>
      </c>
      <c r="B4" s="99">
        <f t="shared" ref="B4:N4" si="0">SUM(B5,B23)</f>
        <v>9</v>
      </c>
      <c r="C4" s="100">
        <f t="shared" si="0"/>
        <v>0</v>
      </c>
      <c r="D4" s="101">
        <f t="shared" si="0"/>
        <v>0</v>
      </c>
      <c r="E4" s="101">
        <f t="shared" si="0"/>
        <v>4</v>
      </c>
      <c r="F4" s="101">
        <f t="shared" si="0"/>
        <v>1</v>
      </c>
      <c r="G4" s="101">
        <f t="shared" si="0"/>
        <v>0</v>
      </c>
      <c r="H4" s="101">
        <f t="shared" si="0"/>
        <v>4</v>
      </c>
      <c r="I4" s="101">
        <f t="shared" si="0"/>
        <v>0</v>
      </c>
      <c r="J4" s="101">
        <f t="shared" si="0"/>
        <v>0</v>
      </c>
      <c r="K4" s="101">
        <f t="shared" si="0"/>
        <v>0</v>
      </c>
      <c r="L4" s="101">
        <f t="shared" si="0"/>
        <v>0</v>
      </c>
      <c r="M4" s="101">
        <f t="shared" si="0"/>
        <v>0</v>
      </c>
      <c r="N4" s="102">
        <f t="shared" si="0"/>
        <v>0</v>
      </c>
      <c r="O4" s="103">
        <f>SUM(C4:N4)</f>
        <v>9</v>
      </c>
      <c r="S4" s="103"/>
      <c r="T4" s="103"/>
      <c r="U4" s="103"/>
      <c r="V4" s="103"/>
      <c r="W4" s="103"/>
      <c r="X4" s="103"/>
      <c r="Y4" s="103"/>
      <c r="Z4" s="103"/>
      <c r="AA4" s="103"/>
      <c r="AB4" s="103"/>
    </row>
    <row r="5" spans="1:28" ht="15" customHeight="1" thickTop="1" thickBot="1">
      <c r="A5" s="104" t="s">
        <v>172</v>
      </c>
      <c r="B5" s="105">
        <f t="shared" ref="B5:N5" si="1">SUM(B6:B22)</f>
        <v>3</v>
      </c>
      <c r="C5" s="106">
        <f t="shared" si="1"/>
        <v>0</v>
      </c>
      <c r="D5" s="106">
        <f t="shared" si="1"/>
        <v>0</v>
      </c>
      <c r="E5" s="106">
        <f t="shared" si="1"/>
        <v>3</v>
      </c>
      <c r="F5" s="106">
        <f t="shared" si="1"/>
        <v>0</v>
      </c>
      <c r="G5" s="106">
        <f t="shared" si="1"/>
        <v>0</v>
      </c>
      <c r="H5" s="106">
        <f t="shared" si="1"/>
        <v>0</v>
      </c>
      <c r="I5" s="106">
        <f t="shared" si="1"/>
        <v>0</v>
      </c>
      <c r="J5" s="106">
        <f t="shared" si="1"/>
        <v>0</v>
      </c>
      <c r="K5" s="106">
        <f t="shared" si="1"/>
        <v>0</v>
      </c>
      <c r="L5" s="106">
        <f t="shared" si="1"/>
        <v>0</v>
      </c>
      <c r="M5" s="106">
        <f t="shared" si="1"/>
        <v>0</v>
      </c>
      <c r="N5" s="107">
        <f t="shared" si="1"/>
        <v>0</v>
      </c>
      <c r="O5" s="103">
        <f>SUM(C5:N5)</f>
        <v>3</v>
      </c>
      <c r="Q5" s="108" t="s">
        <v>183</v>
      </c>
      <c r="S5" s="109"/>
      <c r="T5" s="109"/>
      <c r="U5" s="109"/>
      <c r="V5" s="109"/>
      <c r="W5" s="109"/>
      <c r="X5" s="109"/>
      <c r="Y5" s="109"/>
      <c r="Z5" s="109"/>
      <c r="AA5" s="109"/>
    </row>
    <row r="6" spans="1:28" ht="15" customHeight="1" thickBot="1">
      <c r="A6" s="110" t="s">
        <v>184</v>
      </c>
      <c r="B6" s="111">
        <f t="shared" ref="B6:B22" si="2">SUM(C6,D6,E6,F6,G6,H6,I6,J6,K6,L6,M6,N6)</f>
        <v>0</v>
      </c>
      <c r="C6" s="112"/>
      <c r="D6" s="112"/>
      <c r="E6" s="112"/>
      <c r="F6" s="112"/>
      <c r="G6" s="113"/>
      <c r="H6" s="113"/>
      <c r="I6" s="113"/>
      <c r="J6" s="113"/>
      <c r="K6" s="113"/>
      <c r="L6" s="113"/>
      <c r="M6" s="113"/>
      <c r="N6" s="114"/>
      <c r="P6" s="108" t="s">
        <v>50</v>
      </c>
      <c r="Q6" s="103">
        <f>SUM(C4)</f>
        <v>0</v>
      </c>
    </row>
    <row r="7" spans="1:28" ht="15" customHeight="1" thickBot="1">
      <c r="A7" s="110" t="s">
        <v>185</v>
      </c>
      <c r="B7" s="111">
        <f t="shared" si="2"/>
        <v>0</v>
      </c>
      <c r="C7" s="115"/>
      <c r="D7" s="115"/>
      <c r="E7" s="115"/>
      <c r="F7" s="115"/>
      <c r="G7" s="115"/>
      <c r="H7" s="115"/>
      <c r="I7" s="115"/>
      <c r="J7" s="115"/>
      <c r="K7" s="115"/>
      <c r="L7" s="116"/>
      <c r="M7" s="116"/>
      <c r="N7" s="117"/>
      <c r="P7" s="118" t="s">
        <v>51</v>
      </c>
      <c r="Q7" s="119">
        <f>SUM(D4)</f>
        <v>0</v>
      </c>
    </row>
    <row r="8" spans="1:28" ht="15" customHeight="1" thickTop="1" thickBot="1">
      <c r="A8" s="110" t="s">
        <v>174</v>
      </c>
      <c r="B8" s="111">
        <f t="shared" si="2"/>
        <v>1</v>
      </c>
      <c r="C8" s="112"/>
      <c r="D8" s="120"/>
      <c r="E8" s="120">
        <v>1</v>
      </c>
      <c r="F8" s="121"/>
      <c r="G8" s="121"/>
      <c r="H8" s="121"/>
      <c r="I8" s="121"/>
      <c r="J8" s="121"/>
      <c r="K8" s="121"/>
      <c r="L8" s="122"/>
      <c r="M8" s="122"/>
      <c r="N8" s="123"/>
      <c r="P8" s="124" t="s">
        <v>52</v>
      </c>
      <c r="Q8" s="125">
        <f>SUM(E4)</f>
        <v>4</v>
      </c>
    </row>
    <row r="9" spans="1:28" ht="15" customHeight="1" thickTop="1" thickBot="1">
      <c r="A9" s="126" t="s">
        <v>175</v>
      </c>
      <c r="B9" s="111">
        <f t="shared" si="2"/>
        <v>0</v>
      </c>
      <c r="C9" s="112"/>
      <c r="D9" s="120"/>
      <c r="E9" s="120"/>
      <c r="F9" s="127"/>
      <c r="G9" s="127"/>
      <c r="H9" s="127"/>
      <c r="I9" s="127"/>
      <c r="J9" s="127"/>
      <c r="K9" s="127"/>
      <c r="L9" s="128"/>
      <c r="M9" s="128"/>
      <c r="N9" s="129"/>
      <c r="P9" s="124" t="s">
        <v>186</v>
      </c>
      <c r="Q9" s="103">
        <f>SUM(F4)</f>
        <v>1</v>
      </c>
    </row>
    <row r="10" spans="1:28" ht="15" customHeight="1" thickTop="1" thickBot="1">
      <c r="A10" s="131" t="s">
        <v>70</v>
      </c>
      <c r="B10" s="111">
        <f t="shared" si="2"/>
        <v>0</v>
      </c>
      <c r="C10" s="112"/>
      <c r="D10" s="120"/>
      <c r="E10" s="120"/>
      <c r="F10" s="112"/>
      <c r="G10" s="112"/>
      <c r="H10" s="112"/>
      <c r="I10" s="112"/>
      <c r="J10" s="112"/>
      <c r="K10" s="112"/>
      <c r="L10" s="113"/>
      <c r="M10" s="113"/>
      <c r="N10" s="114"/>
      <c r="P10" s="130" t="s">
        <v>54</v>
      </c>
      <c r="Q10" s="103">
        <f>SUM(G4)</f>
        <v>0</v>
      </c>
    </row>
    <row r="11" spans="1:28" ht="15" customHeight="1">
      <c r="A11" s="132" t="s">
        <v>71</v>
      </c>
      <c r="B11" s="111">
        <f t="shared" si="2"/>
        <v>0</v>
      </c>
      <c r="C11" s="112"/>
      <c r="D11" s="120"/>
      <c r="E11" s="120"/>
      <c r="F11" s="112"/>
      <c r="G11" s="112"/>
      <c r="H11" s="112"/>
      <c r="I11" s="112"/>
      <c r="J11" s="112"/>
      <c r="K11" s="112"/>
      <c r="L11" s="113"/>
      <c r="M11" s="113"/>
      <c r="N11" s="114"/>
      <c r="P11" s="130" t="s">
        <v>55</v>
      </c>
      <c r="Q11" s="103">
        <f>SUM(H4)</f>
        <v>4</v>
      </c>
    </row>
    <row r="12" spans="1:28" ht="15" customHeight="1" thickBot="1">
      <c r="A12" s="134" t="s">
        <v>176</v>
      </c>
      <c r="B12" s="111">
        <f t="shared" si="2"/>
        <v>1</v>
      </c>
      <c r="C12" s="135"/>
      <c r="D12" s="136"/>
      <c r="E12" s="280">
        <v>1</v>
      </c>
      <c r="F12" s="137"/>
      <c r="G12" s="280"/>
      <c r="H12" s="136"/>
      <c r="I12" s="136"/>
      <c r="J12" s="136"/>
      <c r="K12" s="137"/>
      <c r="L12" s="138"/>
      <c r="M12" s="139"/>
      <c r="N12" s="140"/>
      <c r="P12" s="133" t="s">
        <v>56</v>
      </c>
      <c r="Q12" s="103">
        <f>SUM(I4)</f>
        <v>0</v>
      </c>
    </row>
    <row r="13" spans="1:28" ht="15" customHeight="1" thickBot="1">
      <c r="A13" s="142" t="s">
        <v>315</v>
      </c>
      <c r="B13" s="111">
        <f t="shared" si="2"/>
        <v>1</v>
      </c>
      <c r="C13" s="112"/>
      <c r="D13" s="120"/>
      <c r="E13" s="120">
        <v>1</v>
      </c>
      <c r="F13" s="121"/>
      <c r="G13" s="120"/>
      <c r="H13" s="120"/>
      <c r="I13" s="120"/>
      <c r="J13" s="120"/>
      <c r="K13" s="121"/>
      <c r="L13" s="122"/>
      <c r="M13" s="122"/>
      <c r="N13" s="123"/>
      <c r="P13" s="141" t="s">
        <v>57</v>
      </c>
      <c r="Q13" s="103">
        <f>SUM(J4)</f>
        <v>0</v>
      </c>
    </row>
    <row r="14" spans="1:28" s="143" customFormat="1" ht="15" customHeight="1" thickBot="1">
      <c r="A14" s="145" t="s">
        <v>177</v>
      </c>
      <c r="B14" s="111">
        <f t="shared" si="2"/>
        <v>0</v>
      </c>
      <c r="C14" s="112"/>
      <c r="D14" s="120"/>
      <c r="E14" s="120"/>
      <c r="F14" s="146"/>
      <c r="G14" s="220"/>
      <c r="H14" s="120"/>
      <c r="I14" s="120"/>
      <c r="J14" s="120"/>
      <c r="K14" s="146"/>
      <c r="L14" s="147"/>
      <c r="M14" s="147"/>
      <c r="N14" s="148"/>
      <c r="P14" s="144" t="s">
        <v>58</v>
      </c>
      <c r="Q14" s="103">
        <f>SUM(K4)</f>
        <v>0</v>
      </c>
      <c r="R14"/>
    </row>
    <row r="15" spans="1:28" ht="15" customHeight="1" thickBot="1">
      <c r="A15" s="145" t="s">
        <v>187</v>
      </c>
      <c r="B15" s="111">
        <f t="shared" si="2"/>
        <v>0</v>
      </c>
      <c r="C15" s="115"/>
      <c r="D15" s="115"/>
      <c r="E15" s="115"/>
      <c r="F15" s="115"/>
      <c r="G15" s="149"/>
      <c r="H15" s="120"/>
      <c r="I15" s="120"/>
      <c r="J15" s="120"/>
      <c r="K15" s="115"/>
      <c r="L15" s="116"/>
      <c r="M15" s="116"/>
      <c r="N15" s="150"/>
      <c r="P15" s="144" t="s">
        <v>59</v>
      </c>
      <c r="Q15" s="103">
        <f>SUM(L4)</f>
        <v>0</v>
      </c>
    </row>
    <row r="16" spans="1:28" ht="15" customHeight="1">
      <c r="A16" s="151" t="s">
        <v>188</v>
      </c>
      <c r="B16" s="111">
        <f t="shared" si="2"/>
        <v>0</v>
      </c>
      <c r="C16" s="152"/>
      <c r="D16" s="153"/>
      <c r="E16" s="153"/>
      <c r="F16" s="153"/>
      <c r="G16" s="154"/>
      <c r="H16" s="154"/>
      <c r="I16" s="154"/>
      <c r="J16" s="154"/>
      <c r="K16" s="154"/>
      <c r="L16" s="154"/>
      <c r="M16" s="116"/>
      <c r="N16" s="155"/>
      <c r="P16" s="144" t="s">
        <v>60</v>
      </c>
      <c r="Q16" s="103">
        <f>SUM(M4)</f>
        <v>0</v>
      </c>
    </row>
    <row r="17" spans="1:18" ht="15" customHeight="1">
      <c r="A17" s="145" t="s">
        <v>189</v>
      </c>
      <c r="B17" s="111">
        <f t="shared" si="2"/>
        <v>0</v>
      </c>
      <c r="C17" s="112"/>
      <c r="D17" s="112"/>
      <c r="E17" s="112"/>
      <c r="F17" s="112"/>
      <c r="G17" s="157"/>
      <c r="H17" s="157"/>
      <c r="I17" s="157"/>
      <c r="J17" s="157"/>
      <c r="K17" s="113"/>
      <c r="L17" s="113"/>
      <c r="M17" s="113"/>
      <c r="N17" s="114"/>
      <c r="P17" s="156" t="s">
        <v>61</v>
      </c>
      <c r="Q17" s="103">
        <f>SUM(N4)</f>
        <v>0</v>
      </c>
    </row>
    <row r="18" spans="1:18" ht="15" customHeight="1">
      <c r="A18" s="145" t="s">
        <v>77</v>
      </c>
      <c r="B18" s="111">
        <f t="shared" si="2"/>
        <v>0</v>
      </c>
      <c r="C18" s="158"/>
      <c r="D18" s="159"/>
      <c r="E18" s="159"/>
      <c r="F18" s="159"/>
      <c r="G18" s="160"/>
      <c r="H18" s="160"/>
      <c r="I18" s="160"/>
      <c r="J18" s="160"/>
      <c r="K18" s="160"/>
      <c r="L18" s="160"/>
      <c r="M18" s="160"/>
      <c r="N18" s="161"/>
      <c r="Q18" s="103">
        <f>SUM(Q6:Q17)</f>
        <v>9</v>
      </c>
    </row>
    <row r="19" spans="1:18" ht="15" customHeight="1">
      <c r="A19" s="145" t="s">
        <v>79</v>
      </c>
      <c r="B19" s="111">
        <f t="shared" si="2"/>
        <v>0</v>
      </c>
      <c r="C19" s="158"/>
      <c r="D19" s="159"/>
      <c r="E19" s="159"/>
      <c r="F19" s="159"/>
      <c r="G19" s="160"/>
      <c r="H19" s="160"/>
      <c r="I19" s="160"/>
      <c r="J19" s="160"/>
      <c r="K19" s="160"/>
      <c r="L19" s="160"/>
      <c r="M19" s="160"/>
      <c r="N19" s="161"/>
    </row>
    <row r="20" spans="1:18" ht="15" customHeight="1">
      <c r="A20" s="151" t="s">
        <v>78</v>
      </c>
      <c r="B20" s="111">
        <f t="shared" si="2"/>
        <v>0</v>
      </c>
      <c r="C20" s="152"/>
      <c r="D20" s="153"/>
      <c r="E20" s="153"/>
      <c r="F20" s="153"/>
      <c r="G20" s="154"/>
      <c r="H20" s="154"/>
      <c r="I20" s="154"/>
      <c r="J20" s="154"/>
      <c r="K20" s="154"/>
      <c r="L20" s="154"/>
      <c r="M20" s="154"/>
      <c r="N20" s="155"/>
    </row>
    <row r="21" spans="1:18" ht="15" customHeight="1">
      <c r="A21" s="145" t="s">
        <v>181</v>
      </c>
      <c r="B21" s="111">
        <f t="shared" si="2"/>
        <v>0</v>
      </c>
      <c r="C21" s="121"/>
      <c r="D21" s="162"/>
      <c r="E21" s="162"/>
      <c r="F21" s="162"/>
      <c r="G21" s="163"/>
      <c r="H21" s="163"/>
      <c r="I21" s="163"/>
      <c r="J21" s="163"/>
      <c r="K21" s="163"/>
      <c r="L21" s="163"/>
      <c r="M21" s="163"/>
      <c r="N21" s="164"/>
    </row>
    <row r="22" spans="1:18" ht="15" customHeight="1" thickBot="1">
      <c r="A22" s="275" t="s">
        <v>317</v>
      </c>
      <c r="B22" s="111">
        <f t="shared" si="2"/>
        <v>0</v>
      </c>
      <c r="C22" s="121"/>
      <c r="D22" s="121"/>
      <c r="E22" s="121"/>
      <c r="F22" s="121"/>
      <c r="G22" s="122"/>
      <c r="H22" s="122"/>
      <c r="I22" s="122"/>
      <c r="J22" s="122"/>
      <c r="K22" s="122"/>
      <c r="L22" s="122"/>
      <c r="M22" s="122"/>
      <c r="N22" s="123"/>
    </row>
    <row r="23" spans="1:18" ht="15" customHeight="1" thickBot="1">
      <c r="A23" s="165" t="s">
        <v>45</v>
      </c>
      <c r="B23" s="166">
        <f t="shared" ref="B23:N23" si="3">SUM(B24:B41)</f>
        <v>6</v>
      </c>
      <c r="C23" s="167">
        <f t="shared" si="3"/>
        <v>0</v>
      </c>
      <c r="D23" s="168">
        <f t="shared" si="3"/>
        <v>0</v>
      </c>
      <c r="E23" s="168">
        <f t="shared" si="3"/>
        <v>1</v>
      </c>
      <c r="F23" s="168">
        <f t="shared" si="3"/>
        <v>1</v>
      </c>
      <c r="G23" s="169">
        <f t="shared" si="3"/>
        <v>0</v>
      </c>
      <c r="H23" s="169">
        <f t="shared" si="3"/>
        <v>4</v>
      </c>
      <c r="I23" s="169">
        <f t="shared" si="3"/>
        <v>0</v>
      </c>
      <c r="J23" s="169">
        <f t="shared" si="3"/>
        <v>0</v>
      </c>
      <c r="K23" s="169">
        <f t="shared" si="3"/>
        <v>0</v>
      </c>
      <c r="L23" s="169">
        <f t="shared" si="3"/>
        <v>0</v>
      </c>
      <c r="M23" s="169">
        <f t="shared" si="3"/>
        <v>0</v>
      </c>
      <c r="N23" s="170">
        <f t="shared" si="3"/>
        <v>0</v>
      </c>
    </row>
    <row r="24" spans="1:18" ht="12.75" customHeight="1">
      <c r="A24" s="142" t="s">
        <v>178</v>
      </c>
      <c r="B24" s="111">
        <f t="shared" ref="B24:B41" si="4">SUM(C24,D24,E24,F24,G24,H24,I24,J24,K24,L24,M24,N24)</f>
        <v>0</v>
      </c>
      <c r="C24" s="121"/>
      <c r="D24" s="121"/>
      <c r="E24" s="121"/>
      <c r="F24" s="121"/>
      <c r="G24" s="122"/>
      <c r="H24" s="122"/>
      <c r="I24" s="122"/>
      <c r="J24" s="122"/>
      <c r="K24" s="122"/>
      <c r="L24" s="122"/>
      <c r="M24" s="122"/>
      <c r="N24" s="123"/>
      <c r="O24" s="103">
        <f>SUM(C23:N23)</f>
        <v>6</v>
      </c>
      <c r="Q24" s="171"/>
    </row>
    <row r="25" spans="1:18" ht="15" customHeight="1">
      <c r="A25" s="145" t="s">
        <v>196</v>
      </c>
      <c r="B25" s="111">
        <f t="shared" si="4"/>
        <v>0</v>
      </c>
      <c r="C25" s="172"/>
      <c r="D25" s="112"/>
      <c r="E25" s="112"/>
      <c r="F25" s="112"/>
      <c r="G25" s="113"/>
      <c r="H25" s="113"/>
      <c r="I25" s="113"/>
      <c r="J25" s="113"/>
      <c r="K25" s="113"/>
      <c r="L25" s="113"/>
      <c r="M25" s="113"/>
      <c r="N25" s="114"/>
    </row>
    <row r="26" spans="1:18" ht="15" customHeight="1">
      <c r="A26" s="145" t="s">
        <v>85</v>
      </c>
      <c r="B26" s="111">
        <f t="shared" si="4"/>
        <v>0</v>
      </c>
      <c r="C26" s="121"/>
      <c r="D26" s="121"/>
      <c r="E26" s="121"/>
      <c r="F26" s="121"/>
      <c r="G26" s="122"/>
      <c r="H26" s="122"/>
      <c r="I26" s="122"/>
      <c r="J26" s="122"/>
      <c r="K26" s="122"/>
      <c r="L26" s="122"/>
      <c r="M26" s="122"/>
      <c r="N26" s="123"/>
    </row>
    <row r="27" spans="1:18" ht="15" customHeight="1">
      <c r="A27" s="145" t="s">
        <v>190</v>
      </c>
      <c r="B27" s="111">
        <f t="shared" si="4"/>
        <v>0</v>
      </c>
      <c r="C27" s="112"/>
      <c r="D27" s="112"/>
      <c r="E27" s="112"/>
      <c r="F27" s="112"/>
      <c r="G27" s="113"/>
      <c r="H27" s="113"/>
      <c r="I27" s="113"/>
      <c r="J27" s="113"/>
      <c r="K27" s="113"/>
      <c r="L27" s="113"/>
      <c r="M27" s="113"/>
      <c r="N27" s="114"/>
    </row>
    <row r="28" spans="1:18" ht="15" customHeight="1">
      <c r="A28" s="145" t="s">
        <v>191</v>
      </c>
      <c r="B28" s="111">
        <f t="shared" si="4"/>
        <v>0</v>
      </c>
      <c r="C28" s="112"/>
      <c r="D28" s="112"/>
      <c r="E28" s="112"/>
      <c r="F28" s="112"/>
      <c r="G28" s="113"/>
      <c r="H28" s="113"/>
      <c r="I28" s="113"/>
      <c r="J28" s="113"/>
      <c r="K28" s="113"/>
      <c r="L28" s="113"/>
      <c r="M28" s="113"/>
      <c r="N28" s="114"/>
    </row>
    <row r="29" spans="1:18" ht="15" customHeight="1">
      <c r="A29" s="145" t="s">
        <v>81</v>
      </c>
      <c r="B29" s="111">
        <f t="shared" si="4"/>
        <v>1</v>
      </c>
      <c r="C29" s="146"/>
      <c r="D29" s="146"/>
      <c r="E29" s="146">
        <v>1</v>
      </c>
      <c r="F29" s="146"/>
      <c r="G29" s="147"/>
      <c r="H29" s="147"/>
      <c r="I29" s="147"/>
      <c r="J29" s="147"/>
      <c r="K29" s="147"/>
      <c r="L29" s="147"/>
      <c r="M29" s="147"/>
      <c r="N29" s="148"/>
    </row>
    <row r="30" spans="1:18" ht="15" customHeight="1">
      <c r="A30" s="145" t="s">
        <v>192</v>
      </c>
      <c r="B30" s="111">
        <f t="shared" si="4"/>
        <v>1</v>
      </c>
      <c r="C30" s="173"/>
      <c r="D30" s="174"/>
      <c r="E30" s="174"/>
      <c r="F30" s="174"/>
      <c r="G30" s="92"/>
      <c r="H30" s="92">
        <v>1</v>
      </c>
      <c r="I30" s="92"/>
      <c r="J30" s="92"/>
      <c r="K30" s="92"/>
      <c r="L30" s="92"/>
      <c r="M30" s="92"/>
      <c r="N30" s="175"/>
    </row>
    <row r="31" spans="1:18" ht="15" customHeight="1">
      <c r="A31" s="145" t="s">
        <v>179</v>
      </c>
      <c r="B31" s="111">
        <f t="shared" si="4"/>
        <v>0</v>
      </c>
      <c r="C31" s="173"/>
      <c r="D31" s="173"/>
      <c r="E31" s="173"/>
      <c r="F31" s="173"/>
      <c r="G31" s="176"/>
      <c r="H31" s="176"/>
      <c r="I31" s="176"/>
      <c r="J31" s="176"/>
      <c r="K31" s="176"/>
      <c r="L31" s="176"/>
      <c r="M31" s="176"/>
      <c r="N31" s="177"/>
      <c r="R31" s="18"/>
    </row>
    <row r="32" spans="1:18" ht="15" customHeight="1">
      <c r="A32" s="178" t="s">
        <v>193</v>
      </c>
      <c r="B32" s="111">
        <f t="shared" si="4"/>
        <v>0</v>
      </c>
      <c r="C32" s="152"/>
      <c r="D32" s="153"/>
      <c r="E32" s="153"/>
      <c r="F32" s="153"/>
      <c r="G32" s="154"/>
      <c r="H32" s="154"/>
      <c r="I32" s="154"/>
      <c r="J32" s="154"/>
      <c r="K32" s="154"/>
      <c r="L32" s="154"/>
      <c r="M32" s="154"/>
      <c r="N32" s="155"/>
    </row>
    <row r="33" spans="1:27" ht="15" customHeight="1">
      <c r="A33" s="142" t="s">
        <v>89</v>
      </c>
      <c r="B33" s="111">
        <f t="shared" si="4"/>
        <v>0</v>
      </c>
      <c r="C33" s="179"/>
      <c r="D33" s="180"/>
      <c r="E33" s="180"/>
      <c r="F33" s="180"/>
      <c r="G33" s="181"/>
      <c r="H33" s="181"/>
      <c r="I33" s="181"/>
      <c r="J33" s="181"/>
      <c r="K33" s="181"/>
      <c r="L33" s="181"/>
      <c r="M33" s="181"/>
      <c r="N33" s="182"/>
    </row>
    <row r="34" spans="1:27" ht="15" customHeight="1">
      <c r="A34" s="145" t="s">
        <v>90</v>
      </c>
      <c r="B34" s="111">
        <f t="shared" si="4"/>
        <v>1</v>
      </c>
      <c r="C34" s="112"/>
      <c r="D34" s="112"/>
      <c r="E34" s="112"/>
      <c r="F34" s="112"/>
      <c r="G34" s="113"/>
      <c r="H34" s="113">
        <v>1</v>
      </c>
      <c r="I34" s="113"/>
      <c r="J34" s="113"/>
      <c r="K34" s="113"/>
      <c r="L34" s="113"/>
      <c r="M34" s="113"/>
      <c r="N34" s="114"/>
    </row>
    <row r="35" spans="1:27" ht="15" customHeight="1">
      <c r="A35" s="145" t="s">
        <v>91</v>
      </c>
      <c r="B35" s="111">
        <f t="shared" si="4"/>
        <v>0</v>
      </c>
      <c r="C35" s="184"/>
      <c r="D35" s="185"/>
      <c r="E35" s="185"/>
      <c r="F35" s="185"/>
      <c r="G35" s="186"/>
      <c r="H35" s="186"/>
      <c r="I35" s="186"/>
      <c r="J35" s="186"/>
      <c r="K35" s="186"/>
      <c r="L35" s="186"/>
      <c r="M35" s="186"/>
      <c r="N35" s="187"/>
      <c r="O35" s="77"/>
      <c r="Q35" s="77"/>
      <c r="R35" s="77"/>
      <c r="S35" s="183"/>
      <c r="T35" s="77"/>
      <c r="U35" s="77"/>
      <c r="V35" s="77"/>
      <c r="W35" s="77"/>
      <c r="X35" s="77"/>
      <c r="Y35" s="77"/>
      <c r="Z35" s="77"/>
      <c r="AA35" s="77"/>
    </row>
    <row r="36" spans="1:27" ht="15" customHeight="1">
      <c r="A36" s="145" t="s">
        <v>194</v>
      </c>
      <c r="B36" s="111">
        <f t="shared" si="4"/>
        <v>0</v>
      </c>
      <c r="C36" s="152"/>
      <c r="D36" s="153"/>
      <c r="E36" s="153"/>
      <c r="F36" s="153"/>
      <c r="G36" s="154"/>
      <c r="H36" s="154"/>
      <c r="I36" s="154"/>
      <c r="J36" s="154"/>
      <c r="K36" s="154"/>
      <c r="L36" s="154"/>
      <c r="M36" s="154"/>
      <c r="N36" s="155"/>
    </row>
    <row r="37" spans="1:27" ht="15" customHeight="1">
      <c r="A37" s="145" t="s">
        <v>93</v>
      </c>
      <c r="B37" s="111">
        <f t="shared" si="4"/>
        <v>1</v>
      </c>
      <c r="C37" s="112"/>
      <c r="D37" s="112"/>
      <c r="E37" s="112"/>
      <c r="F37" s="112">
        <v>1</v>
      </c>
      <c r="G37" s="113"/>
      <c r="H37" s="113"/>
      <c r="I37" s="113"/>
      <c r="J37" s="113"/>
      <c r="K37" s="113"/>
      <c r="L37" s="113"/>
      <c r="M37" s="113"/>
      <c r="N37" s="114"/>
      <c r="O37" s="77"/>
      <c r="P37" s="77"/>
      <c r="Q37" s="77"/>
      <c r="R37" s="77"/>
      <c r="S37" s="77"/>
      <c r="T37" s="77"/>
      <c r="U37" s="77"/>
      <c r="V37" s="77"/>
      <c r="W37" s="77"/>
      <c r="X37" s="77"/>
      <c r="Y37" s="77"/>
      <c r="Z37" s="77"/>
      <c r="AA37" s="77"/>
    </row>
    <row r="38" spans="1:27" ht="15" customHeight="1">
      <c r="A38" s="145" t="s">
        <v>94</v>
      </c>
      <c r="B38" s="111">
        <f t="shared" si="4"/>
        <v>0</v>
      </c>
      <c r="C38" s="112"/>
      <c r="D38" s="112"/>
      <c r="E38" s="112"/>
      <c r="F38" s="112"/>
      <c r="G38" s="113"/>
      <c r="H38" s="113"/>
      <c r="I38" s="113"/>
      <c r="J38" s="113"/>
      <c r="K38" s="113"/>
      <c r="L38" s="113"/>
      <c r="M38" s="113"/>
      <c r="N38" s="114"/>
    </row>
    <row r="39" spans="1:27" ht="15" customHeight="1">
      <c r="A39" s="188" t="s">
        <v>171</v>
      </c>
      <c r="B39" s="111">
        <f t="shared" si="4"/>
        <v>2</v>
      </c>
      <c r="C39" s="112"/>
      <c r="D39" s="112"/>
      <c r="E39" s="112"/>
      <c r="F39" s="112"/>
      <c r="G39" s="113"/>
      <c r="H39" s="113">
        <v>2</v>
      </c>
      <c r="I39" s="113"/>
      <c r="J39" s="113"/>
      <c r="K39" s="113"/>
      <c r="L39" s="113"/>
      <c r="M39" s="113"/>
      <c r="N39" s="114"/>
    </row>
    <row r="40" spans="1:27" ht="15" customHeight="1">
      <c r="A40" s="145" t="s">
        <v>95</v>
      </c>
      <c r="B40" s="111">
        <f t="shared" si="4"/>
        <v>0</v>
      </c>
      <c r="C40" s="112"/>
      <c r="D40" s="112"/>
      <c r="E40" s="112"/>
      <c r="F40" s="112"/>
      <c r="G40" s="113"/>
      <c r="H40" s="113"/>
      <c r="I40" s="113"/>
      <c r="J40" s="113"/>
      <c r="K40" s="113"/>
      <c r="L40" s="113"/>
      <c r="M40" s="113"/>
      <c r="N40" s="114"/>
    </row>
    <row r="41" spans="1:27" ht="15" customHeight="1" thickBot="1">
      <c r="A41" s="189" t="s">
        <v>180</v>
      </c>
      <c r="B41" s="190">
        <f t="shared" si="4"/>
        <v>0</v>
      </c>
      <c r="C41" s="191"/>
      <c r="D41" s="192"/>
      <c r="E41" s="192"/>
      <c r="F41" s="192"/>
      <c r="G41" s="193"/>
      <c r="H41" s="193"/>
      <c r="I41" s="193"/>
      <c r="J41" s="193"/>
      <c r="K41" s="193"/>
      <c r="L41" s="193"/>
      <c r="M41" s="193"/>
      <c r="N41" s="194"/>
    </row>
    <row r="42" spans="1:27" ht="15" customHeight="1">
      <c r="H42" s="171" t="s">
        <v>197</v>
      </c>
    </row>
    <row r="43" spans="1:27">
      <c r="A43" s="22"/>
    </row>
    <row r="44" spans="1:27" ht="15.75" customHeight="1">
      <c r="A44" s="195"/>
    </row>
    <row r="45" spans="1:27" ht="9.75" customHeight="1">
      <c r="A45" s="196"/>
    </row>
    <row r="46" spans="1:27" ht="18" customHeight="1">
      <c r="A46" s="197"/>
    </row>
    <row r="47" spans="1:27" ht="15" customHeight="1"/>
    <row r="48" spans="1:27" ht="16.5" customHeight="1"/>
    <row r="49" ht="18" customHeight="1"/>
    <row r="50" ht="30" customHeight="1"/>
    <row r="51" ht="30" customHeight="1"/>
    <row r="52" ht="30" customHeight="1"/>
    <row r="53" ht="30" customHeight="1"/>
    <row r="54" ht="30" customHeight="1"/>
    <row r="55" ht="30" customHeight="1"/>
    <row r="56" ht="30" customHeight="1"/>
    <row r="57" ht="30" customHeigh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s="22" customFormat="1"/>
    <row r="83" s="22" customFormat="1"/>
    <row r="84" s="22" customFormat="1"/>
    <row r="85" s="22" customFormat="1"/>
    <row r="86" s="22" customFormat="1"/>
    <row r="87" s="22" customFormat="1"/>
    <row r="88" s="22" customFormat="1"/>
    <row r="89" s="22" customFormat="1"/>
    <row r="90" s="22" customFormat="1"/>
    <row r="91" s="22" customFormat="1"/>
    <row r="92" s="22" customFormat="1"/>
    <row r="93" s="22" customFormat="1"/>
    <row r="94" s="22" customFormat="1"/>
    <row r="95" s="22" customFormat="1"/>
    <row r="96" s="22" customFormat="1"/>
    <row r="97" s="22" customFormat="1"/>
    <row r="98" s="22" customFormat="1"/>
    <row r="99" s="22" customFormat="1"/>
    <row r="100" s="22" customFormat="1"/>
    <row r="101" s="22" customFormat="1"/>
    <row r="102" s="22" customFormat="1"/>
    <row r="103" s="22" customFormat="1"/>
    <row r="104" s="22" customFormat="1"/>
    <row r="105" s="22" customFormat="1"/>
    <row r="106" s="22" customFormat="1"/>
    <row r="107" s="22" customFormat="1"/>
    <row r="108" s="22" customFormat="1"/>
    <row r="109" s="22" customFormat="1"/>
    <row r="110" s="22" customFormat="1"/>
    <row r="111" s="22" customFormat="1"/>
    <row r="112" s="22" customFormat="1"/>
    <row r="113" s="22" customFormat="1"/>
    <row r="114" s="22" customFormat="1"/>
    <row r="115" s="22" customFormat="1"/>
    <row r="116" s="22" customFormat="1"/>
    <row r="117" s="22" customFormat="1"/>
    <row r="118" s="22" customFormat="1"/>
    <row r="119" s="22" customFormat="1"/>
    <row r="120" s="22" customFormat="1"/>
    <row r="121" s="22" customFormat="1"/>
    <row r="122" s="22" customFormat="1"/>
    <row r="123" s="22" customFormat="1"/>
    <row r="124" s="22" customFormat="1"/>
    <row r="125" s="22" customFormat="1"/>
    <row r="126" s="22" customFormat="1"/>
    <row r="127" s="22" customFormat="1"/>
    <row r="128" s="22" customFormat="1"/>
    <row r="129" s="22" customFormat="1"/>
    <row r="130" s="22" customFormat="1"/>
    <row r="131" s="22" customFormat="1"/>
    <row r="132" s="22" customFormat="1"/>
    <row r="133" s="22" customFormat="1"/>
    <row r="134" s="22" customFormat="1"/>
    <row r="135" s="22" customFormat="1"/>
    <row r="136" s="22" customFormat="1"/>
    <row r="137" s="22" customFormat="1"/>
    <row r="138" s="22" customFormat="1"/>
    <row r="139" s="22" customFormat="1"/>
    <row r="140" s="22" customFormat="1"/>
    <row r="141" s="22" customFormat="1"/>
    <row r="142" s="22" customFormat="1"/>
    <row r="143" s="22" customFormat="1"/>
    <row r="144" s="22" customFormat="1"/>
    <row r="145" s="22" customFormat="1"/>
    <row r="146" s="22" customFormat="1"/>
    <row r="147" s="22" customFormat="1"/>
    <row r="148" s="22" customFormat="1"/>
    <row r="149" s="22" customFormat="1"/>
    <row r="150" s="22" customFormat="1"/>
    <row r="151" s="22" customFormat="1"/>
    <row r="152" s="22" customFormat="1"/>
    <row r="153" s="22" customFormat="1"/>
    <row r="154" s="22" customFormat="1"/>
    <row r="155" s="22" customFormat="1"/>
    <row r="156" s="22" customFormat="1"/>
    <row r="157" s="22" customFormat="1"/>
    <row r="158" s="22" customFormat="1"/>
    <row r="159" s="22" customFormat="1"/>
    <row r="160" s="22" customFormat="1"/>
    <row r="161" s="22" customFormat="1"/>
    <row r="162" s="22" customFormat="1"/>
    <row r="163" s="22" customFormat="1"/>
    <row r="164" s="22" customFormat="1"/>
    <row r="165" s="22" customFormat="1"/>
    <row r="166" s="22" customFormat="1"/>
    <row r="167" s="22" customFormat="1"/>
    <row r="168" s="22" customFormat="1"/>
    <row r="169" s="22" customFormat="1"/>
    <row r="170" s="22" customFormat="1"/>
    <row r="171" s="22" customFormat="1"/>
    <row r="172" s="22" customFormat="1"/>
    <row r="173" s="22" customFormat="1"/>
    <row r="174" s="22" customFormat="1"/>
    <row r="175" s="22" customFormat="1"/>
    <row r="176" s="22" customFormat="1"/>
    <row r="177" s="22" customFormat="1"/>
    <row r="178" s="22" customFormat="1"/>
    <row r="179" s="22" customFormat="1"/>
    <row r="180" s="22" customFormat="1"/>
    <row r="181" s="22" customFormat="1"/>
    <row r="182" s="22" customFormat="1"/>
    <row r="183" s="22" customFormat="1"/>
    <row r="184" s="22" customFormat="1"/>
    <row r="185" s="22" customFormat="1"/>
    <row r="186" s="22" customFormat="1"/>
    <row r="187" s="22" customFormat="1"/>
    <row r="188" s="22" customFormat="1"/>
    <row r="189" s="22" customFormat="1"/>
    <row r="190" s="22" customFormat="1"/>
    <row r="191" s="22" customFormat="1"/>
    <row r="192" s="22" customFormat="1"/>
    <row r="193" s="22" customFormat="1"/>
    <row r="194" s="22" customFormat="1"/>
    <row r="195" s="22" customFormat="1"/>
    <row r="196" s="22" customFormat="1"/>
    <row r="197" s="22" customFormat="1"/>
    <row r="198" s="22" customFormat="1"/>
    <row r="199" s="22" customFormat="1"/>
    <row r="200" s="22" customFormat="1"/>
    <row r="201" s="22" customFormat="1"/>
    <row r="202" s="22" customFormat="1"/>
    <row r="203" s="22" customFormat="1"/>
    <row r="204" s="22" customFormat="1"/>
    <row r="205" s="22" customFormat="1"/>
    <row r="206" s="22" customFormat="1"/>
    <row r="207" s="22" customFormat="1"/>
    <row r="208" s="22" customFormat="1"/>
    <row r="209" s="22" customFormat="1"/>
    <row r="210" s="22" customFormat="1"/>
    <row r="211" s="22" customFormat="1"/>
    <row r="212" s="22" customFormat="1"/>
    <row r="213" s="22" customFormat="1"/>
    <row r="214" s="22" customFormat="1"/>
    <row r="215" s="22" customFormat="1"/>
    <row r="216" s="22" customFormat="1"/>
    <row r="217" s="22" customFormat="1"/>
    <row r="218" s="22" customFormat="1"/>
    <row r="219" s="22" customFormat="1"/>
    <row r="220" s="22" customFormat="1"/>
    <row r="221" s="22" customFormat="1"/>
    <row r="222" s="22" customFormat="1"/>
    <row r="223" s="22" customFormat="1"/>
    <row r="224" s="22" customFormat="1"/>
    <row r="225" s="22" customFormat="1"/>
    <row r="226" s="22" customFormat="1"/>
    <row r="227" s="22" customFormat="1"/>
    <row r="228" s="22" customFormat="1"/>
    <row r="229" s="22" customFormat="1"/>
    <row r="230" s="22" customFormat="1"/>
    <row r="231" s="22" customFormat="1"/>
    <row r="232" s="22" customFormat="1"/>
    <row r="233" s="22" customFormat="1"/>
    <row r="234" s="22" customFormat="1"/>
    <row r="235" s="22" customFormat="1"/>
    <row r="236" s="22" customFormat="1"/>
    <row r="237" s="22" customFormat="1"/>
    <row r="238" s="22" customFormat="1"/>
    <row r="239" s="22" customFormat="1"/>
    <row r="240" s="22" customFormat="1"/>
    <row r="241" s="22" customFormat="1"/>
    <row r="242" s="22" customFormat="1"/>
    <row r="243" s="22" customFormat="1"/>
    <row r="244" s="22" customFormat="1"/>
    <row r="245" s="22" customFormat="1"/>
    <row r="246" s="22" customFormat="1"/>
    <row r="247" s="22" customFormat="1"/>
    <row r="248" s="22" customFormat="1"/>
    <row r="249" s="22" customFormat="1"/>
    <row r="250" s="22" customFormat="1"/>
    <row r="251" s="22" customFormat="1"/>
    <row r="252" s="22" customFormat="1"/>
    <row r="253" s="22" customFormat="1"/>
    <row r="254" s="22" customFormat="1"/>
    <row r="255" s="22" customFormat="1"/>
    <row r="256" s="22" customFormat="1"/>
    <row r="257" s="22" customFormat="1"/>
    <row r="258" s="22" customFormat="1"/>
    <row r="259" s="22" customFormat="1"/>
    <row r="260" s="22" customFormat="1"/>
    <row r="261" s="22" customFormat="1"/>
    <row r="262" s="22" customFormat="1"/>
    <row r="263" s="22" customFormat="1"/>
    <row r="264" s="22" customFormat="1"/>
    <row r="265" s="22" customFormat="1"/>
    <row r="266" s="22" customFormat="1"/>
    <row r="267" s="22" customFormat="1"/>
    <row r="268" s="22" customFormat="1"/>
    <row r="269" s="22" customFormat="1"/>
    <row r="270" s="22" customFormat="1"/>
    <row r="271" s="22" customFormat="1"/>
    <row r="272" s="22" customFormat="1"/>
    <row r="273" s="22" customFormat="1"/>
    <row r="274" s="22" customFormat="1"/>
    <row r="275" s="22" customFormat="1"/>
    <row r="276" s="22" customFormat="1"/>
    <row r="277" s="22" customFormat="1"/>
    <row r="278" s="22" customFormat="1"/>
    <row r="279" s="22" customFormat="1"/>
    <row r="280" s="22" customFormat="1"/>
    <row r="281" s="22" customFormat="1"/>
    <row r="282" s="22" customFormat="1"/>
    <row r="283" s="22" customFormat="1"/>
    <row r="284" s="22" customFormat="1"/>
    <row r="285" s="22" customFormat="1"/>
    <row r="286" s="22" customFormat="1"/>
    <row r="287" s="22" customFormat="1"/>
    <row r="288" s="22" customFormat="1"/>
    <row r="289" s="22" customFormat="1"/>
    <row r="290" s="22" customFormat="1"/>
    <row r="291" s="22" customFormat="1"/>
    <row r="292" s="22" customFormat="1"/>
    <row r="293" s="22" customFormat="1"/>
    <row r="294" s="22" customFormat="1"/>
    <row r="295" s="22" customFormat="1"/>
    <row r="296" s="22" customFormat="1"/>
    <row r="297" s="22" customFormat="1"/>
    <row r="298" s="22" customFormat="1"/>
    <row r="299" s="22" customFormat="1"/>
    <row r="300" s="22" customFormat="1"/>
    <row r="301" s="22" customFormat="1"/>
    <row r="302" s="22" customFormat="1"/>
    <row r="303" s="22" customFormat="1"/>
    <row r="304" s="22" customFormat="1"/>
    <row r="305" s="22" customFormat="1"/>
    <row r="306" s="22" customFormat="1"/>
    <row r="307" s="22" customFormat="1"/>
    <row r="308" s="22" customFormat="1"/>
    <row r="309" s="22" customFormat="1"/>
    <row r="310" s="22" customFormat="1"/>
    <row r="311" s="22" customFormat="1"/>
    <row r="312" s="22" customFormat="1"/>
    <row r="313" s="22" customFormat="1"/>
    <row r="314" s="22" customFormat="1"/>
    <row r="315" s="22" customFormat="1"/>
    <row r="316" s="22" customFormat="1"/>
    <row r="317" s="22" customFormat="1"/>
    <row r="318" s="22" customFormat="1"/>
    <row r="319" s="22" customFormat="1"/>
    <row r="320" s="22" customFormat="1"/>
    <row r="321" s="22" customFormat="1"/>
    <row r="322" s="22" customFormat="1"/>
    <row r="323" s="22" customFormat="1"/>
    <row r="324" s="22" customFormat="1"/>
    <row r="325" s="22" customFormat="1"/>
    <row r="326" s="22" customFormat="1"/>
    <row r="327" s="22" customFormat="1"/>
    <row r="328" s="22" customFormat="1"/>
    <row r="329" s="22" customFormat="1"/>
    <row r="330" s="22" customFormat="1"/>
    <row r="331" s="22" customFormat="1"/>
    <row r="332" s="22" customFormat="1"/>
    <row r="333" s="22" customFormat="1"/>
    <row r="334" s="22" customFormat="1"/>
    <row r="335" s="22" customFormat="1"/>
    <row r="336" s="22" customFormat="1"/>
    <row r="337" s="22" customFormat="1"/>
    <row r="338" s="22" customFormat="1"/>
    <row r="339" s="22" customFormat="1"/>
    <row r="340" s="22" customFormat="1"/>
    <row r="341" s="22" customFormat="1"/>
    <row r="342" s="22" customFormat="1"/>
    <row r="343" s="22" customFormat="1"/>
    <row r="344" s="22" customFormat="1"/>
    <row r="345" s="22" customFormat="1"/>
    <row r="346" s="22" customFormat="1"/>
    <row r="347" s="22" customFormat="1"/>
    <row r="348" s="22" customFormat="1"/>
    <row r="349" s="22" customFormat="1"/>
    <row r="350" s="22" customFormat="1"/>
    <row r="351" s="22" customFormat="1"/>
    <row r="352" s="22" customFormat="1"/>
    <row r="353" s="22" customFormat="1"/>
    <row r="354" s="22" customFormat="1"/>
    <row r="355" s="22" customFormat="1"/>
    <row r="356" s="22" customFormat="1"/>
    <row r="357" s="22" customFormat="1"/>
    <row r="358" s="22" customFormat="1"/>
    <row r="359" s="22" customFormat="1"/>
    <row r="360" s="22" customFormat="1"/>
    <row r="361" s="22" customFormat="1"/>
    <row r="362" s="22" customFormat="1"/>
    <row r="363" s="22" customFormat="1"/>
    <row r="364" s="22" customFormat="1"/>
    <row r="365" s="22" customFormat="1"/>
    <row r="366" s="22" customFormat="1"/>
    <row r="367" s="22" customFormat="1"/>
    <row r="368" s="22" customFormat="1"/>
    <row r="369" s="22" customFormat="1"/>
    <row r="370" s="22" customFormat="1"/>
    <row r="371" s="22" customFormat="1"/>
    <row r="372" s="22" customFormat="1"/>
    <row r="373" s="22" customFormat="1"/>
    <row r="374" s="22" customFormat="1"/>
    <row r="375" s="22" customFormat="1"/>
    <row r="376" s="22" customFormat="1"/>
    <row r="377" s="22" customFormat="1"/>
    <row r="378" s="22" customFormat="1"/>
    <row r="379" s="22" customFormat="1"/>
    <row r="380" s="22" customFormat="1"/>
    <row r="381" s="22" customFormat="1"/>
    <row r="382" s="22" customFormat="1"/>
    <row r="383" s="22" customFormat="1"/>
    <row r="384" s="22" customFormat="1"/>
    <row r="385" s="22" customFormat="1"/>
    <row r="386" s="22" customFormat="1"/>
    <row r="387" s="22" customFormat="1"/>
    <row r="388" s="22" customFormat="1"/>
    <row r="389" s="22" customFormat="1"/>
    <row r="390" s="22" customFormat="1"/>
    <row r="391" s="22" customFormat="1"/>
    <row r="392" s="22" customFormat="1"/>
    <row r="393" s="22" customFormat="1"/>
    <row r="394" s="22" customFormat="1"/>
    <row r="395" s="22" customFormat="1"/>
    <row r="396" s="22" customFormat="1"/>
    <row r="397" s="22" customFormat="1"/>
    <row r="398" s="22" customFormat="1"/>
    <row r="399" s="22" customFormat="1"/>
    <row r="400" s="22" customFormat="1"/>
    <row r="401" s="22" customFormat="1"/>
    <row r="402" s="22" customFormat="1"/>
    <row r="403" s="22" customFormat="1"/>
    <row r="404" s="22" customFormat="1"/>
    <row r="405" s="22" customFormat="1"/>
    <row r="406" s="22" customFormat="1"/>
    <row r="407" s="22" customFormat="1"/>
    <row r="408" s="22" customFormat="1"/>
    <row r="409" s="22" customFormat="1"/>
    <row r="410" s="22" customFormat="1"/>
    <row r="411" s="22" customFormat="1"/>
    <row r="412" s="22" customFormat="1"/>
    <row r="413" s="22" customFormat="1"/>
    <row r="414" s="22" customFormat="1"/>
    <row r="415" s="22" customFormat="1"/>
    <row r="416" s="22" customFormat="1"/>
    <row r="417" s="22" customFormat="1"/>
    <row r="418" s="22" customFormat="1"/>
    <row r="419" s="22" customFormat="1"/>
    <row r="420" s="22" customFormat="1"/>
    <row r="421" s="22" customFormat="1"/>
    <row r="422" s="22" customFormat="1"/>
    <row r="423" s="22" customFormat="1"/>
    <row r="424" s="22" customFormat="1"/>
    <row r="425" s="22" customFormat="1"/>
    <row r="426" s="22" customFormat="1"/>
    <row r="427" s="22" customFormat="1"/>
    <row r="428" s="22" customFormat="1"/>
    <row r="429" s="22" customFormat="1"/>
    <row r="430" s="22" customFormat="1"/>
    <row r="431" s="22" customFormat="1"/>
    <row r="432" s="22" customFormat="1"/>
    <row r="433" s="22" customFormat="1"/>
    <row r="434" s="22" customFormat="1"/>
    <row r="435" s="22" customFormat="1"/>
    <row r="436" s="22" customFormat="1"/>
    <row r="437" s="22" customFormat="1"/>
    <row r="438" s="22" customFormat="1"/>
    <row r="439" s="22" customFormat="1"/>
    <row r="440" s="22" customFormat="1"/>
    <row r="441" s="22" customFormat="1"/>
    <row r="442" s="22" customFormat="1"/>
    <row r="443" s="22" customFormat="1"/>
    <row r="444" s="22" customFormat="1"/>
    <row r="445" s="22" customFormat="1"/>
    <row r="446" s="22" customFormat="1"/>
    <row r="447" s="22" customFormat="1"/>
    <row r="448" s="22" customFormat="1"/>
    <row r="449" s="22" customFormat="1"/>
    <row r="450" s="22" customFormat="1"/>
    <row r="451" s="22" customFormat="1"/>
    <row r="452" s="22" customFormat="1"/>
    <row r="453" s="22" customFormat="1"/>
    <row r="454" s="22" customFormat="1"/>
    <row r="455" s="22" customFormat="1"/>
    <row r="456" s="22" customFormat="1"/>
    <row r="457" s="22" customFormat="1"/>
    <row r="458" s="22" customFormat="1"/>
    <row r="459" s="22" customFormat="1"/>
    <row r="460" s="22" customFormat="1"/>
    <row r="461" s="22" customFormat="1"/>
    <row r="462" s="22" customFormat="1"/>
    <row r="463" s="22" customFormat="1"/>
    <row r="464" s="22" customFormat="1"/>
    <row r="465" s="22" customFormat="1"/>
    <row r="466" s="22" customFormat="1"/>
    <row r="467" s="22" customFormat="1"/>
    <row r="468" s="22" customFormat="1"/>
    <row r="469" s="22" customFormat="1"/>
    <row r="470" s="22" customFormat="1"/>
    <row r="471" s="22" customFormat="1"/>
    <row r="472" s="22" customFormat="1"/>
    <row r="473" s="22" customFormat="1"/>
    <row r="474" s="22" customFormat="1"/>
    <row r="475" s="22" customFormat="1"/>
    <row r="476" s="22" customFormat="1"/>
    <row r="477" s="22" customFormat="1"/>
    <row r="478" s="22" customFormat="1"/>
    <row r="479" s="22" customFormat="1"/>
    <row r="480" s="22" customFormat="1"/>
    <row r="481" s="22" customFormat="1"/>
    <row r="482" s="22" customFormat="1"/>
    <row r="483" s="22" customFormat="1"/>
    <row r="484" s="22" customFormat="1"/>
    <row r="485" s="22" customFormat="1"/>
    <row r="486" s="22" customFormat="1"/>
    <row r="487" s="22" customFormat="1"/>
    <row r="488" s="22" customFormat="1"/>
    <row r="489" s="22" customFormat="1"/>
    <row r="490" s="22" customFormat="1"/>
    <row r="491" s="22" customFormat="1"/>
    <row r="492" s="22" customFormat="1"/>
    <row r="493" s="22" customFormat="1"/>
    <row r="494" s="22" customFormat="1"/>
    <row r="495" s="22" customFormat="1"/>
    <row r="496" s="22" customFormat="1"/>
    <row r="497" s="22" customFormat="1"/>
    <row r="498" s="22" customFormat="1"/>
    <row r="499" s="22" customFormat="1"/>
    <row r="500" s="22" customFormat="1"/>
    <row r="501" s="22" customFormat="1"/>
    <row r="502" s="22" customFormat="1"/>
    <row r="503" s="22" customFormat="1"/>
    <row r="504" s="22" customFormat="1"/>
    <row r="505" s="22" customFormat="1"/>
    <row r="506" s="22" customFormat="1"/>
    <row r="507" s="22" customFormat="1"/>
    <row r="508" s="22" customFormat="1"/>
    <row r="509" s="22" customFormat="1"/>
    <row r="510" s="22" customFormat="1"/>
    <row r="511" s="22" customFormat="1"/>
    <row r="512" s="22" customFormat="1"/>
    <row r="513" s="22" customFormat="1"/>
    <row r="514" s="22" customFormat="1"/>
    <row r="515" s="22" customFormat="1"/>
    <row r="516" s="22" customFormat="1"/>
    <row r="517" s="22" customFormat="1"/>
    <row r="518" s="22" customFormat="1"/>
    <row r="519" s="22" customFormat="1"/>
    <row r="520" s="22" customFormat="1"/>
    <row r="521" s="22" customFormat="1"/>
    <row r="522" s="22" customFormat="1"/>
    <row r="523" s="22" customFormat="1"/>
    <row r="524" s="22" customFormat="1"/>
    <row r="525" s="22" customFormat="1"/>
    <row r="526" s="22" customFormat="1"/>
    <row r="527" s="22" customFormat="1"/>
    <row r="528" s="22" customFormat="1"/>
    <row r="529" s="22" customFormat="1"/>
    <row r="530" s="22" customFormat="1"/>
    <row r="531" s="22" customFormat="1"/>
    <row r="532" s="22" customFormat="1"/>
    <row r="533" s="22" customFormat="1"/>
    <row r="534" s="22" customFormat="1"/>
    <row r="535" s="22" customFormat="1"/>
    <row r="536" s="22" customFormat="1"/>
    <row r="537" s="22" customFormat="1"/>
    <row r="538" s="22" customFormat="1"/>
    <row r="539" s="22" customFormat="1"/>
    <row r="540" s="22" customFormat="1"/>
    <row r="541" s="22" customFormat="1"/>
    <row r="542" s="22" customFormat="1"/>
    <row r="543" s="22" customFormat="1"/>
    <row r="544" s="22" customFormat="1"/>
    <row r="545" s="22" customFormat="1"/>
    <row r="546" s="22" customFormat="1"/>
    <row r="547" s="22" customFormat="1"/>
    <row r="548" s="22" customFormat="1"/>
    <row r="549" s="22" customFormat="1"/>
    <row r="550" s="22" customFormat="1"/>
    <row r="551" s="22" customFormat="1"/>
    <row r="552" s="22" customFormat="1"/>
    <row r="553" s="22" customFormat="1"/>
    <row r="554" s="22" customFormat="1"/>
    <row r="555" s="22" customFormat="1"/>
    <row r="556" s="22" customFormat="1"/>
    <row r="557" s="22" customFormat="1"/>
    <row r="558" s="22" customFormat="1"/>
    <row r="559" s="22" customFormat="1"/>
    <row r="560" s="22" customFormat="1"/>
    <row r="561" s="22" customFormat="1"/>
    <row r="562" s="22" customFormat="1"/>
    <row r="563" s="22" customFormat="1"/>
    <row r="564" s="22" customFormat="1"/>
    <row r="565" s="22" customFormat="1"/>
    <row r="566" s="22" customFormat="1"/>
    <row r="567" s="22" customFormat="1"/>
    <row r="568" s="22" customFormat="1"/>
    <row r="569" s="22" customFormat="1"/>
    <row r="570" s="22" customFormat="1"/>
    <row r="571" s="22" customFormat="1"/>
    <row r="572" s="22" customFormat="1"/>
    <row r="573" s="22" customFormat="1"/>
    <row r="574" s="22" customFormat="1"/>
    <row r="575" s="22" customFormat="1"/>
    <row r="576" s="22" customFormat="1"/>
    <row r="577" s="22" customFormat="1"/>
    <row r="578" s="22" customFormat="1"/>
    <row r="579" s="22" customFormat="1"/>
    <row r="580" s="22" customFormat="1"/>
    <row r="581" s="22" customFormat="1"/>
    <row r="582" s="22" customFormat="1"/>
    <row r="583" s="22" customFormat="1"/>
    <row r="584" s="22" customFormat="1"/>
    <row r="585" s="22" customFormat="1"/>
    <row r="586" s="22" customFormat="1"/>
    <row r="587" s="22" customFormat="1"/>
    <row r="588" s="22" customFormat="1"/>
    <row r="589" s="22" customFormat="1"/>
    <row r="590" s="22" customFormat="1"/>
    <row r="591" s="22" customFormat="1"/>
    <row r="592" s="22" customFormat="1"/>
    <row r="593" s="22" customFormat="1"/>
    <row r="594" s="22" customFormat="1"/>
    <row r="595" s="22" customFormat="1"/>
    <row r="596" s="22" customFormat="1"/>
    <row r="597" s="22" customFormat="1"/>
    <row r="598" s="22" customFormat="1"/>
    <row r="599" s="22" customFormat="1"/>
    <row r="600" s="22" customFormat="1"/>
    <row r="601" s="22" customFormat="1"/>
    <row r="602" s="22" customFormat="1"/>
    <row r="603" s="22" customFormat="1"/>
    <row r="604" s="22" customFormat="1"/>
    <row r="605" s="22" customFormat="1"/>
    <row r="606" s="22" customFormat="1"/>
    <row r="607" s="22" customFormat="1"/>
    <row r="608" s="22" customFormat="1"/>
    <row r="609" s="22" customFormat="1"/>
    <row r="610" s="22" customFormat="1"/>
    <row r="611" s="22" customFormat="1"/>
    <row r="612" s="22" customFormat="1"/>
    <row r="613" s="22" customFormat="1"/>
    <row r="614" s="22" customFormat="1"/>
    <row r="615" s="22" customFormat="1"/>
    <row r="616" s="22" customFormat="1"/>
    <row r="617" s="22" customFormat="1"/>
    <row r="618" s="22" customFormat="1"/>
    <row r="619" s="22" customFormat="1"/>
    <row r="620" s="22" customFormat="1"/>
    <row r="621" s="22" customFormat="1"/>
    <row r="622" s="22" customFormat="1"/>
    <row r="623" s="22" customFormat="1"/>
    <row r="624" s="22" customFormat="1"/>
    <row r="625" s="22" customFormat="1"/>
    <row r="626" s="22" customFormat="1"/>
    <row r="627" s="22" customFormat="1"/>
    <row r="628" s="22" customFormat="1"/>
    <row r="629" s="22" customFormat="1"/>
    <row r="630" s="22" customFormat="1"/>
    <row r="631" s="22" customFormat="1"/>
    <row r="632" s="22" customFormat="1"/>
    <row r="633" s="22" customFormat="1"/>
    <row r="634" s="22" customFormat="1"/>
    <row r="635" s="22" customFormat="1"/>
    <row r="636" s="22" customFormat="1"/>
    <row r="637" s="22" customFormat="1"/>
    <row r="638" s="22" customFormat="1"/>
    <row r="639" s="22" customFormat="1"/>
    <row r="640" s="22" customFormat="1"/>
    <row r="641" s="22" customFormat="1"/>
    <row r="642" s="22" customFormat="1"/>
    <row r="643" s="22" customFormat="1"/>
    <row r="644" s="22" customFormat="1"/>
    <row r="645" s="22" customFormat="1"/>
    <row r="646" s="22" customFormat="1"/>
    <row r="647" s="22" customFormat="1"/>
    <row r="648" s="22" customFormat="1"/>
    <row r="649" s="22" customFormat="1"/>
    <row r="650" s="22" customFormat="1"/>
    <row r="651" s="22" customFormat="1"/>
    <row r="652" s="22" customFormat="1"/>
    <row r="653" s="22" customFormat="1"/>
    <row r="654" s="22" customFormat="1"/>
    <row r="655" s="22" customFormat="1"/>
    <row r="656" s="22" customFormat="1"/>
    <row r="657" s="22" customFormat="1"/>
    <row r="658" s="22" customFormat="1"/>
    <row r="659" s="22" customFormat="1"/>
    <row r="660" s="22" customFormat="1"/>
    <row r="661" s="22" customFormat="1"/>
    <row r="662" s="22" customFormat="1"/>
    <row r="663" s="22" customFormat="1"/>
    <row r="664" s="22" customFormat="1"/>
    <row r="665" s="22" customFormat="1"/>
    <row r="666" s="22" customFormat="1"/>
    <row r="667" s="22" customFormat="1"/>
    <row r="668" s="22" customFormat="1"/>
    <row r="669" s="22" customFormat="1"/>
    <row r="670" s="22" customFormat="1"/>
    <row r="671" s="22" customFormat="1"/>
    <row r="672" s="22" customFormat="1"/>
    <row r="673" s="22" customFormat="1"/>
    <row r="674" s="22" customFormat="1"/>
    <row r="675" s="22" customFormat="1"/>
    <row r="676" s="22" customFormat="1"/>
    <row r="677" s="22" customFormat="1"/>
    <row r="678" s="22" customFormat="1"/>
    <row r="679" s="22" customFormat="1"/>
    <row r="680" s="22" customFormat="1"/>
    <row r="681" s="22" customFormat="1"/>
    <row r="682" s="22" customFormat="1"/>
    <row r="683" s="22" customFormat="1"/>
    <row r="684" s="22" customFormat="1"/>
    <row r="685" s="22" customFormat="1"/>
    <row r="686" s="22" customFormat="1"/>
    <row r="687" s="22" customFormat="1"/>
    <row r="688" s="22" customFormat="1"/>
    <row r="689" s="22" customFormat="1"/>
    <row r="690" s="22" customFormat="1"/>
    <row r="691" s="22" customFormat="1"/>
    <row r="692" s="22" customFormat="1"/>
    <row r="693" s="22" customFormat="1"/>
    <row r="694" s="22" customFormat="1"/>
    <row r="695" s="22" customFormat="1"/>
    <row r="696" s="22" customFormat="1"/>
    <row r="697" s="22" customFormat="1"/>
    <row r="698" s="22" customFormat="1"/>
    <row r="699" s="22" customFormat="1"/>
    <row r="700" s="22" customFormat="1"/>
    <row r="701" s="22" customFormat="1"/>
    <row r="702" s="22" customFormat="1"/>
    <row r="703" s="22" customFormat="1"/>
    <row r="704" s="22" customFormat="1"/>
    <row r="705" s="22" customFormat="1"/>
    <row r="706" s="22" customFormat="1"/>
    <row r="707" s="22" customFormat="1"/>
    <row r="708" s="22" customFormat="1"/>
    <row r="709" s="22" customFormat="1"/>
    <row r="710" s="22" customFormat="1"/>
    <row r="711" s="22" customFormat="1"/>
    <row r="712" s="22" customFormat="1"/>
    <row r="713" s="22" customFormat="1"/>
    <row r="714" s="22" customFormat="1"/>
    <row r="715" s="22" customFormat="1"/>
    <row r="716" s="22" customFormat="1"/>
    <row r="717" s="22" customFormat="1"/>
    <row r="718" s="22" customFormat="1"/>
    <row r="719" s="22" customFormat="1"/>
    <row r="720" s="22" customFormat="1"/>
    <row r="721" s="22" customFormat="1"/>
    <row r="722" s="22" customFormat="1"/>
    <row r="723" s="22" customFormat="1"/>
    <row r="724" s="22" customFormat="1"/>
    <row r="725" s="22" customFormat="1"/>
    <row r="726" s="22" customFormat="1"/>
    <row r="727" s="22" customFormat="1"/>
    <row r="728" s="22" customFormat="1"/>
    <row r="729" s="22" customFormat="1"/>
    <row r="730" s="22" customFormat="1"/>
    <row r="731" s="22" customFormat="1"/>
    <row r="732" s="22" customFormat="1"/>
    <row r="733" s="22" customFormat="1"/>
    <row r="734" s="22" customFormat="1"/>
    <row r="735" s="22" customFormat="1"/>
    <row r="736" s="22" customFormat="1"/>
    <row r="737" s="22" customFormat="1"/>
    <row r="738" s="22" customFormat="1"/>
    <row r="739" s="22" customFormat="1"/>
    <row r="740" s="22" customFormat="1"/>
    <row r="741" s="22" customFormat="1"/>
    <row r="742" s="22" customFormat="1"/>
    <row r="743" s="22" customFormat="1"/>
    <row r="744" s="22" customFormat="1"/>
    <row r="745" s="22" customFormat="1"/>
    <row r="746" s="22" customFormat="1"/>
    <row r="747" s="22" customFormat="1"/>
    <row r="748" s="22" customFormat="1"/>
    <row r="749" s="22" customFormat="1"/>
    <row r="750" s="22" customFormat="1"/>
    <row r="751" s="22" customFormat="1"/>
    <row r="752" s="22" customFormat="1"/>
    <row r="753" s="22" customFormat="1"/>
    <row r="754" s="22" customFormat="1"/>
    <row r="755" s="22" customFormat="1"/>
    <row r="756" s="22" customFormat="1"/>
    <row r="757" s="22" customFormat="1"/>
    <row r="758" s="22" customFormat="1"/>
    <row r="759" s="22" customFormat="1"/>
    <row r="760" s="22" customFormat="1"/>
    <row r="761" s="22" customFormat="1"/>
    <row r="762" s="22" customFormat="1"/>
    <row r="763" s="22" customFormat="1"/>
    <row r="764" s="22" customFormat="1"/>
    <row r="765" s="22" customFormat="1"/>
    <row r="766" s="22" customFormat="1"/>
    <row r="767" s="22" customFormat="1"/>
    <row r="768" s="22" customFormat="1"/>
    <row r="769" s="22" customFormat="1"/>
    <row r="770" s="22" customFormat="1"/>
    <row r="771" s="22" customFormat="1"/>
    <row r="772" s="22" customFormat="1"/>
    <row r="773" s="22" customFormat="1"/>
    <row r="774" s="22" customFormat="1"/>
    <row r="775" s="22" customFormat="1"/>
    <row r="776" s="22" customFormat="1"/>
    <row r="777" s="22" customFormat="1"/>
    <row r="778" s="22" customFormat="1"/>
    <row r="779" s="22" customFormat="1"/>
    <row r="780" s="22" customFormat="1"/>
    <row r="781" s="22" customFormat="1"/>
    <row r="782" s="22" customFormat="1"/>
    <row r="783" s="22" customFormat="1"/>
    <row r="784" s="22" customFormat="1"/>
    <row r="785" s="22" customFormat="1"/>
    <row r="786" s="22" customFormat="1"/>
    <row r="787" s="22" customFormat="1"/>
    <row r="788" s="22" customFormat="1"/>
    <row r="789" s="22" customFormat="1"/>
    <row r="790" s="22" customFormat="1"/>
    <row r="791" s="22" customFormat="1"/>
    <row r="792" s="22" customFormat="1"/>
    <row r="793" s="22" customFormat="1"/>
    <row r="794" s="22" customFormat="1"/>
    <row r="795" s="22" customFormat="1"/>
    <row r="796" s="22" customFormat="1"/>
    <row r="797" s="22" customFormat="1"/>
    <row r="798" s="22" customFormat="1"/>
    <row r="799" s="22" customFormat="1"/>
    <row r="800" s="22" customFormat="1"/>
    <row r="801" s="22" customFormat="1"/>
    <row r="802" s="22" customFormat="1"/>
    <row r="803" s="22" customFormat="1"/>
    <row r="804" s="22" customFormat="1"/>
    <row r="805" s="22" customFormat="1"/>
    <row r="806" s="22" customFormat="1"/>
    <row r="807" s="22" customFormat="1"/>
    <row r="808" s="22" customFormat="1"/>
    <row r="809" s="22" customFormat="1"/>
    <row r="810" s="22" customFormat="1"/>
    <row r="811" s="22" customFormat="1"/>
    <row r="812" s="22" customFormat="1"/>
    <row r="813" s="22" customFormat="1"/>
    <row r="814" s="22" customFormat="1"/>
    <row r="815" s="22" customFormat="1"/>
    <row r="816" s="22" customFormat="1"/>
    <row r="817" s="22" customFormat="1"/>
    <row r="818" s="22" customFormat="1"/>
    <row r="819" s="22" customFormat="1"/>
    <row r="820" s="22" customFormat="1"/>
    <row r="821" s="22" customFormat="1"/>
    <row r="822" s="22" customFormat="1"/>
    <row r="823" s="22" customFormat="1"/>
    <row r="824" s="22" customFormat="1"/>
    <row r="825" s="22" customFormat="1"/>
    <row r="826" s="22" customFormat="1"/>
    <row r="827" s="22" customFormat="1"/>
    <row r="828" s="22" customFormat="1"/>
    <row r="829" s="22" customFormat="1"/>
    <row r="830" s="22" customFormat="1"/>
    <row r="831" s="22" customFormat="1"/>
    <row r="832" s="22" customFormat="1"/>
    <row r="833" s="22" customFormat="1"/>
    <row r="834" s="22" customFormat="1"/>
    <row r="835" s="22" customFormat="1"/>
    <row r="836" s="22" customFormat="1"/>
    <row r="837" s="22" customFormat="1"/>
    <row r="838" s="22" customFormat="1"/>
    <row r="839" s="22" customFormat="1"/>
    <row r="840" s="22" customFormat="1"/>
    <row r="841" s="22" customFormat="1"/>
    <row r="842" s="22" customFormat="1"/>
    <row r="843" s="22" customFormat="1"/>
    <row r="844" s="22" customFormat="1"/>
    <row r="845" s="22" customFormat="1"/>
    <row r="846" s="22" customFormat="1"/>
    <row r="847" s="22" customFormat="1"/>
    <row r="848" s="22" customFormat="1"/>
    <row r="849" s="22" customFormat="1"/>
    <row r="850" s="22" customFormat="1"/>
    <row r="851" s="22" customFormat="1"/>
    <row r="852" s="22" customFormat="1"/>
    <row r="853" s="22" customFormat="1"/>
    <row r="854" s="22" customFormat="1"/>
    <row r="855" s="22" customFormat="1"/>
    <row r="856" s="22" customFormat="1"/>
    <row r="857" s="22" customFormat="1"/>
    <row r="858" s="22" customFormat="1"/>
    <row r="859" s="22" customFormat="1"/>
    <row r="860" s="22" customFormat="1"/>
    <row r="861" s="22" customFormat="1"/>
    <row r="862" s="22" customFormat="1"/>
    <row r="863" s="22" customFormat="1"/>
    <row r="864" s="22" customFormat="1"/>
    <row r="865" s="22" customFormat="1"/>
    <row r="866" s="22" customFormat="1"/>
    <row r="867" s="22" customFormat="1"/>
    <row r="868" s="22" customFormat="1"/>
    <row r="869" s="22" customFormat="1"/>
    <row r="870" s="22" customFormat="1"/>
    <row r="871" s="22" customFormat="1"/>
    <row r="872" s="22" customFormat="1"/>
    <row r="873" s="22" customFormat="1"/>
    <row r="874" s="22" customFormat="1"/>
    <row r="875" s="22" customFormat="1"/>
    <row r="876" s="22" customFormat="1"/>
    <row r="877" s="22" customFormat="1"/>
    <row r="878" s="22" customFormat="1"/>
    <row r="879" s="22" customFormat="1"/>
    <row r="880" s="22" customFormat="1"/>
    <row r="881" s="22" customFormat="1"/>
    <row r="882" s="22" customFormat="1"/>
    <row r="883" s="22" customFormat="1"/>
    <row r="884" s="22" customFormat="1"/>
    <row r="885" s="22" customFormat="1"/>
    <row r="886" s="22" customFormat="1"/>
    <row r="887" s="22" customFormat="1"/>
    <row r="888" s="22" customFormat="1"/>
    <row r="889" s="22" customFormat="1"/>
    <row r="890" s="22" customFormat="1"/>
    <row r="891" s="22" customFormat="1"/>
    <row r="892" s="22" customFormat="1"/>
    <row r="893" s="22" customFormat="1"/>
    <row r="894" s="22" customFormat="1"/>
    <row r="895" s="22" customFormat="1"/>
    <row r="896" s="22" customFormat="1"/>
    <row r="897" s="22" customFormat="1"/>
    <row r="898" s="22" customFormat="1"/>
    <row r="899" s="22" customFormat="1"/>
    <row r="900" s="22" customFormat="1"/>
    <row r="901" s="22" customFormat="1"/>
    <row r="902" s="22" customFormat="1"/>
    <row r="903" s="22" customFormat="1"/>
    <row r="904" s="22" customFormat="1"/>
    <row r="905" s="22" customFormat="1"/>
    <row r="906" s="22" customFormat="1"/>
    <row r="907" s="22" customFormat="1"/>
    <row r="908" s="22" customFormat="1"/>
    <row r="909" s="22" customFormat="1"/>
    <row r="910" s="22" customFormat="1"/>
    <row r="911" s="22" customFormat="1"/>
    <row r="912" s="22" customFormat="1"/>
    <row r="913" s="22" customFormat="1"/>
    <row r="914" s="22" customFormat="1"/>
    <row r="915" s="22" customFormat="1"/>
    <row r="916" s="22" customFormat="1"/>
    <row r="917" s="22" customFormat="1"/>
    <row r="918" s="22" customFormat="1"/>
    <row r="919" s="22" customFormat="1"/>
    <row r="920" s="22" customFormat="1"/>
    <row r="921" s="22" customFormat="1"/>
    <row r="922" s="22" customFormat="1"/>
    <row r="923" s="22" customFormat="1"/>
    <row r="924" s="22" customFormat="1"/>
    <row r="925" s="22" customFormat="1"/>
    <row r="926" s="22" customFormat="1"/>
    <row r="927" s="22" customFormat="1"/>
    <row r="928" s="22" customFormat="1"/>
    <row r="929" s="22" customFormat="1"/>
    <row r="930" s="22" customFormat="1"/>
    <row r="931" s="22" customFormat="1"/>
    <row r="932" s="22" customFormat="1"/>
    <row r="933" s="22" customFormat="1"/>
    <row r="934" s="22" customFormat="1"/>
    <row r="935" s="22" customFormat="1"/>
    <row r="936" s="22" customFormat="1"/>
    <row r="937" s="22" customFormat="1"/>
    <row r="938" s="22" customFormat="1"/>
    <row r="939" s="22" customFormat="1"/>
    <row r="940" s="22" customFormat="1"/>
    <row r="941" s="22" customFormat="1"/>
    <row r="942" s="22" customFormat="1"/>
    <row r="943" s="22" customFormat="1"/>
    <row r="944" s="22" customFormat="1"/>
    <row r="945" s="22" customFormat="1"/>
    <row r="946" s="22" customFormat="1"/>
    <row r="947" s="22" customFormat="1"/>
    <row r="948" s="22" customFormat="1"/>
    <row r="949" s="22" customFormat="1"/>
    <row r="950" s="22" customFormat="1"/>
    <row r="951" s="22" customFormat="1"/>
    <row r="952" s="22" customFormat="1"/>
    <row r="953" s="22" customFormat="1"/>
    <row r="954" s="22" customFormat="1"/>
    <row r="955" s="22" customFormat="1"/>
    <row r="956" s="22" customFormat="1"/>
    <row r="957" s="22" customFormat="1"/>
    <row r="958" s="22" customFormat="1"/>
    <row r="959" s="22" customFormat="1"/>
    <row r="960" s="22" customFormat="1"/>
    <row r="961" s="22" customFormat="1"/>
    <row r="962" s="22" customFormat="1"/>
    <row r="963" s="22" customFormat="1"/>
    <row r="964" s="22" customFormat="1"/>
    <row r="965" s="22" customFormat="1"/>
    <row r="966" s="22" customFormat="1"/>
    <row r="967" s="22" customFormat="1"/>
    <row r="968" s="22" customFormat="1"/>
    <row r="969" s="22" customFormat="1"/>
    <row r="970" s="22" customFormat="1"/>
    <row r="971" s="22" customFormat="1"/>
    <row r="972" s="22" customFormat="1"/>
    <row r="973" s="22" customFormat="1"/>
    <row r="974" s="22" customFormat="1"/>
    <row r="975" s="22" customFormat="1"/>
    <row r="976" s="22" customFormat="1"/>
    <row r="977" s="22" customFormat="1"/>
    <row r="978" s="22" customFormat="1"/>
    <row r="979" s="22" customFormat="1"/>
    <row r="980" s="22" customFormat="1"/>
    <row r="981" s="22" customFormat="1"/>
    <row r="982" s="22" customFormat="1"/>
    <row r="983" s="22" customFormat="1"/>
    <row r="984" s="22" customFormat="1"/>
    <row r="985" s="22" customFormat="1"/>
    <row r="986" s="22" customFormat="1"/>
    <row r="987" s="22" customFormat="1"/>
    <row r="988" s="22" customFormat="1"/>
    <row r="989" s="22" customFormat="1"/>
    <row r="990" s="22" customFormat="1"/>
    <row r="991" s="22" customFormat="1"/>
    <row r="992" s="22" customFormat="1"/>
    <row r="993" s="22" customFormat="1"/>
    <row r="994" s="22" customFormat="1"/>
    <row r="995" s="22" customFormat="1"/>
    <row r="996" s="22" customFormat="1"/>
    <row r="997" s="22" customFormat="1"/>
    <row r="998" s="22" customFormat="1"/>
    <row r="999" s="22" customFormat="1"/>
    <row r="1000" s="22" customFormat="1"/>
    <row r="1001" s="22" customFormat="1"/>
    <row r="1002" s="22" customFormat="1"/>
    <row r="1003" s="22" customFormat="1"/>
    <row r="1004" s="22" customFormat="1"/>
    <row r="1005" s="22" customFormat="1"/>
    <row r="1006" s="22" customFormat="1"/>
    <row r="1007" s="22" customFormat="1"/>
    <row r="1008" s="22" customFormat="1"/>
    <row r="1009" s="22" customFormat="1"/>
    <row r="1010" s="22" customFormat="1"/>
    <row r="1011" s="22" customFormat="1"/>
    <row r="1012" s="22" customFormat="1"/>
    <row r="1013" s="22" customFormat="1"/>
    <row r="1014" s="22" customFormat="1"/>
    <row r="1015" s="22" customFormat="1"/>
    <row r="1016" s="22" customFormat="1"/>
    <row r="1017" s="22" customFormat="1"/>
    <row r="1018" s="22" customFormat="1"/>
    <row r="1019" s="22" customFormat="1"/>
    <row r="1020" s="22" customFormat="1"/>
    <row r="1021" s="22" customFormat="1"/>
    <row r="1022" s="22" customFormat="1"/>
    <row r="1023" s="22" customFormat="1"/>
    <row r="1024" s="22" customFormat="1"/>
    <row r="1025" s="22" customFormat="1"/>
    <row r="1026" s="22" customFormat="1"/>
    <row r="1027" s="22" customFormat="1"/>
    <row r="1028" s="22" customFormat="1"/>
    <row r="1029" s="22" customFormat="1"/>
    <row r="1030" s="22" customFormat="1"/>
    <row r="1031" s="22" customFormat="1"/>
    <row r="1032" s="22" customFormat="1"/>
    <row r="1033" s="22" customFormat="1"/>
    <row r="1034" s="22" customFormat="1"/>
    <row r="1035" s="22" customFormat="1"/>
    <row r="1036" s="22" customFormat="1"/>
    <row r="1037" s="22" customFormat="1"/>
    <row r="1038" s="22" customFormat="1"/>
    <row r="1039" s="22" customFormat="1"/>
    <row r="1040" s="22" customFormat="1"/>
    <row r="1041" s="22" customFormat="1"/>
    <row r="1042" s="22" customFormat="1"/>
    <row r="1043" s="22" customFormat="1"/>
    <row r="1044" s="22" customFormat="1"/>
    <row r="1045" s="22" customFormat="1"/>
    <row r="1046" s="22" customFormat="1"/>
    <row r="1047" s="22" customFormat="1"/>
    <row r="1048" s="22" customFormat="1"/>
    <row r="1049" s="22" customFormat="1"/>
    <row r="1050" s="22" customFormat="1"/>
    <row r="1051" s="22" customFormat="1"/>
    <row r="1052" s="22" customFormat="1"/>
    <row r="1053" s="22" customFormat="1"/>
    <row r="1054" s="22" customFormat="1"/>
    <row r="1055" s="22" customFormat="1"/>
    <row r="1056" s="22" customFormat="1"/>
    <row r="1057" s="22" customFormat="1"/>
    <row r="1058" s="22" customFormat="1"/>
    <row r="1059" s="22" customFormat="1"/>
    <row r="1060" s="22" customFormat="1"/>
    <row r="1061" s="22" customFormat="1"/>
    <row r="1062" s="22" customFormat="1"/>
    <row r="1063" s="22" customFormat="1"/>
    <row r="1064" s="22" customFormat="1"/>
    <row r="1065" s="22" customFormat="1"/>
    <row r="1066" s="22" customFormat="1"/>
    <row r="1067" s="22" customFormat="1"/>
    <row r="1068" s="22" customFormat="1"/>
    <row r="1069" s="22" customFormat="1"/>
    <row r="1070" s="22" customFormat="1"/>
    <row r="1071" s="22" customFormat="1"/>
    <row r="1072" s="22" customFormat="1"/>
    <row r="1073" s="22" customFormat="1"/>
    <row r="1074" s="22" customFormat="1"/>
    <row r="1075" s="22" customFormat="1"/>
    <row r="1076" s="22" customFormat="1"/>
    <row r="1077" s="22" customFormat="1"/>
    <row r="1078" s="22" customFormat="1"/>
    <row r="1079" s="22" customFormat="1"/>
    <row r="1080" s="22" customFormat="1"/>
    <row r="1081" s="22" customFormat="1"/>
    <row r="1082" s="22" customFormat="1"/>
    <row r="1083" s="22" customFormat="1"/>
    <row r="1084" s="22" customFormat="1"/>
    <row r="1085" s="22" customFormat="1"/>
    <row r="1086" s="22" customFormat="1"/>
    <row r="1087" s="22" customFormat="1"/>
    <row r="1088" s="22" customFormat="1"/>
    <row r="1089" s="22" customFormat="1"/>
    <row r="1090" s="22" customFormat="1"/>
    <row r="1091" s="22" customFormat="1"/>
    <row r="1092" s="22" customFormat="1"/>
    <row r="1093" s="22" customFormat="1"/>
    <row r="1094" s="22" customFormat="1"/>
    <row r="1095" s="22" customFormat="1"/>
    <row r="1096" s="22" customFormat="1"/>
    <row r="1097" s="22" customFormat="1"/>
    <row r="1098" s="22" customFormat="1"/>
    <row r="1099" s="22" customFormat="1"/>
    <row r="1100" s="22" customFormat="1"/>
    <row r="1101" s="22" customFormat="1"/>
    <row r="1102" s="22" customFormat="1"/>
    <row r="1103" s="22" customFormat="1"/>
    <row r="1104" s="22" customFormat="1"/>
    <row r="1105" s="22" customFormat="1"/>
    <row r="1106" s="22" customFormat="1"/>
    <row r="1107" s="22" customFormat="1"/>
    <row r="1108" s="22" customFormat="1"/>
    <row r="1109" s="22" customFormat="1"/>
    <row r="1110" s="22" customFormat="1"/>
    <row r="1111" s="22" customFormat="1"/>
    <row r="1112" s="22" customFormat="1"/>
    <row r="1113" s="22" customFormat="1"/>
    <row r="1114" s="22" customFormat="1"/>
    <row r="1115" s="22" customFormat="1"/>
    <row r="1116" s="22" customFormat="1"/>
    <row r="1117" s="22" customFormat="1"/>
    <row r="1118" s="22" customFormat="1"/>
    <row r="1119" s="22" customFormat="1"/>
    <row r="1120" s="22" customFormat="1"/>
    <row r="1121" s="22" customFormat="1"/>
    <row r="1122" s="22" customFormat="1"/>
    <row r="1123" s="22" customFormat="1"/>
    <row r="1124" s="22" customFormat="1"/>
    <row r="1125" s="22" customFormat="1"/>
    <row r="1126" s="22" customFormat="1"/>
    <row r="1127" s="22" customFormat="1"/>
    <row r="1128" s="22" customFormat="1"/>
    <row r="1129" s="22" customFormat="1"/>
    <row r="1130" s="22" customFormat="1"/>
    <row r="1131" s="22" customFormat="1"/>
    <row r="1132" s="22" customFormat="1"/>
    <row r="1133" s="22" customFormat="1"/>
    <row r="1134" s="22" customFormat="1"/>
    <row r="1135" s="22" customFormat="1"/>
    <row r="1136" s="22" customFormat="1"/>
    <row r="1137" s="22" customFormat="1"/>
    <row r="1138" s="22" customFormat="1"/>
    <row r="1139" s="22" customFormat="1"/>
    <row r="1140" s="22" customFormat="1"/>
    <row r="1141" s="22" customFormat="1"/>
    <row r="1142" s="22" customFormat="1"/>
    <row r="1143" s="22" customFormat="1"/>
    <row r="1144" s="22" customFormat="1"/>
    <row r="1145" s="22" customFormat="1"/>
    <row r="1146" s="22" customFormat="1"/>
    <row r="1147" s="22" customFormat="1"/>
    <row r="1148" s="22" customFormat="1"/>
    <row r="1149" s="22" customFormat="1"/>
    <row r="1150" s="22" customFormat="1"/>
    <row r="1151" s="22" customFormat="1"/>
    <row r="1152" s="22" customFormat="1"/>
    <row r="1153" s="22" customFormat="1"/>
    <row r="1154" s="22" customFormat="1"/>
    <row r="1155" s="22" customFormat="1"/>
    <row r="1156" s="22" customFormat="1"/>
    <row r="1157" s="22" customFormat="1"/>
    <row r="1158" s="22" customFormat="1"/>
    <row r="1159" s="22" customFormat="1"/>
    <row r="1160" s="22" customFormat="1"/>
    <row r="1161" s="22" customFormat="1"/>
    <row r="1162" s="22" customFormat="1"/>
    <row r="1163" s="22" customFormat="1"/>
    <row r="1164" s="22" customFormat="1"/>
    <row r="1165" s="22" customFormat="1"/>
    <row r="1166" s="22" customFormat="1"/>
    <row r="1167" s="22" customFormat="1"/>
    <row r="1168" s="22" customFormat="1"/>
    <row r="1169" s="22" customFormat="1"/>
    <row r="1170" s="22" customFormat="1"/>
    <row r="1171" s="22" customFormat="1"/>
    <row r="1172" s="22" customFormat="1"/>
    <row r="1173" s="22" customFormat="1"/>
    <row r="1174" s="22" customFormat="1"/>
    <row r="1175" s="22" customFormat="1"/>
    <row r="1176" s="22" customFormat="1"/>
    <row r="1177" s="22" customFormat="1"/>
    <row r="1178" s="22" customFormat="1"/>
    <row r="1179" s="22" customFormat="1"/>
    <row r="1180" s="22" customFormat="1"/>
    <row r="1181" s="22" customFormat="1"/>
    <row r="1182" s="22" customFormat="1"/>
    <row r="1183" s="22" customFormat="1"/>
    <row r="1184" s="22" customFormat="1"/>
    <row r="1185" s="22" customFormat="1"/>
    <row r="1186" s="22" customFormat="1"/>
    <row r="1187" s="22" customFormat="1"/>
    <row r="1188" s="22" customFormat="1"/>
    <row r="1189" s="22" customFormat="1"/>
    <row r="1190" s="22" customFormat="1"/>
    <row r="1191" s="22" customFormat="1"/>
    <row r="1192" s="22" customFormat="1"/>
    <row r="1193" s="22" customFormat="1"/>
    <row r="1194" s="22" customFormat="1"/>
    <row r="1195" s="22" customFormat="1"/>
    <row r="1196" s="22" customFormat="1"/>
    <row r="1197" s="22" customFormat="1"/>
    <row r="1198" s="22" customFormat="1"/>
    <row r="1199" s="22" customFormat="1"/>
    <row r="1200" s="22" customFormat="1"/>
    <row r="1201" s="22" customFormat="1"/>
    <row r="1202" s="22" customFormat="1"/>
    <row r="1203" s="22" customFormat="1"/>
    <row r="1204" s="22" customFormat="1"/>
    <row r="1205" s="22" customFormat="1"/>
    <row r="1206" s="22" customFormat="1"/>
    <row r="1207" s="22" customFormat="1"/>
    <row r="1208" s="22" customFormat="1"/>
    <row r="1209" s="22" customFormat="1"/>
    <row r="1210" s="22" customFormat="1"/>
    <row r="1211" s="22" customFormat="1"/>
    <row r="1212" s="22" customFormat="1"/>
    <row r="1213" s="22" customFormat="1"/>
    <row r="1214" s="22" customFormat="1"/>
    <row r="1215" s="22" customFormat="1"/>
    <row r="1216" s="22" customFormat="1"/>
    <row r="1217" s="22" customFormat="1"/>
    <row r="1218" s="22" customFormat="1"/>
    <row r="1219" s="22" customFormat="1"/>
    <row r="1220" s="22" customFormat="1"/>
    <row r="1221" s="22" customFormat="1"/>
    <row r="1222" s="22" customFormat="1"/>
    <row r="1223" s="22" customFormat="1"/>
    <row r="1224" s="22" customFormat="1"/>
    <row r="1225" s="22" customFormat="1"/>
    <row r="1226" s="22" customFormat="1"/>
    <row r="1227" s="22" customFormat="1"/>
    <row r="1228" s="22" customFormat="1"/>
    <row r="1229" s="22" customFormat="1"/>
    <row r="1230" s="22" customFormat="1"/>
    <row r="1231" s="22" customFormat="1"/>
    <row r="1232" s="22" customFormat="1"/>
    <row r="1233" s="22" customFormat="1"/>
    <row r="1234" s="22" customFormat="1"/>
    <row r="1235" s="22" customFormat="1"/>
    <row r="1236" s="22" customFormat="1"/>
    <row r="1237" s="22" customFormat="1"/>
    <row r="1238" s="22" customFormat="1"/>
    <row r="1239" s="22" customFormat="1"/>
    <row r="1240" s="22" customFormat="1"/>
    <row r="1241" s="22" customFormat="1"/>
    <row r="1242" s="22" customFormat="1"/>
    <row r="1243" s="22" customFormat="1"/>
    <row r="1244" s="22" customFormat="1"/>
    <row r="1245" s="22" customFormat="1"/>
    <row r="1246" s="22" customFormat="1"/>
    <row r="1247" s="22" customFormat="1"/>
    <row r="1248" s="22" customFormat="1"/>
    <row r="1249" s="22" customFormat="1"/>
    <row r="1250" s="22" customFormat="1"/>
    <row r="1251" s="22" customFormat="1"/>
    <row r="1252" s="22" customFormat="1"/>
    <row r="1253" s="22" customFormat="1"/>
    <row r="1254" s="22" customFormat="1"/>
    <row r="1255" s="22" customFormat="1"/>
    <row r="1256" s="22" customFormat="1"/>
    <row r="1257" s="22" customFormat="1"/>
    <row r="1258" s="22" customFormat="1"/>
    <row r="1259" s="22" customFormat="1"/>
    <row r="1260" s="22" customFormat="1"/>
    <row r="1261" s="22" customFormat="1"/>
    <row r="1262" s="22" customFormat="1"/>
    <row r="1263" s="22" customFormat="1"/>
    <row r="1264" s="22" customFormat="1"/>
    <row r="1265" s="22" customFormat="1"/>
    <row r="1266" s="22" customFormat="1"/>
    <row r="1267" s="22" customFormat="1"/>
    <row r="1268" s="22" customFormat="1"/>
    <row r="1269" s="22" customFormat="1"/>
    <row r="1270" s="22" customFormat="1"/>
    <row r="1271" s="22" customFormat="1"/>
    <row r="1272" s="22" customFormat="1"/>
    <row r="1273" s="22" customFormat="1"/>
    <row r="1274" s="22" customFormat="1"/>
    <row r="1275" s="22" customFormat="1"/>
    <row r="1276" s="22" customFormat="1"/>
    <row r="1277" s="22" customFormat="1"/>
    <row r="1278" s="22" customFormat="1"/>
    <row r="1279" s="22" customFormat="1"/>
    <row r="1280" s="22" customFormat="1"/>
    <row r="1281" s="22" customFormat="1"/>
    <row r="1282" s="22" customFormat="1"/>
    <row r="1283" s="22" customFormat="1"/>
    <row r="1284" s="22" customFormat="1"/>
    <row r="1285" s="22" customFormat="1"/>
    <row r="1286" s="22" customFormat="1"/>
    <row r="1287" s="22" customFormat="1"/>
    <row r="1288" s="22" customFormat="1"/>
    <row r="1289" s="22" customFormat="1"/>
    <row r="1290" s="22" customFormat="1"/>
    <row r="1291" s="22" customFormat="1"/>
    <row r="1292" s="22" customFormat="1"/>
    <row r="1293" s="22" customFormat="1"/>
    <row r="1294" s="22" customFormat="1"/>
    <row r="1295" s="22" customFormat="1"/>
    <row r="1296" s="22" customFormat="1"/>
    <row r="1297" s="22" customFormat="1"/>
    <row r="1298" s="22" customFormat="1"/>
    <row r="1299" s="22" customFormat="1"/>
    <row r="1300" s="22" customFormat="1"/>
    <row r="1301" s="22" customFormat="1"/>
    <row r="1302" s="22" customFormat="1"/>
    <row r="1303" s="22" customFormat="1"/>
    <row r="1304" s="22" customFormat="1"/>
    <row r="1305" s="22" customFormat="1"/>
    <row r="1306" s="22" customFormat="1"/>
    <row r="1307" s="22" customFormat="1"/>
    <row r="1308" s="22" customFormat="1"/>
    <row r="1309" s="22" customFormat="1"/>
    <row r="1310" s="22" customFormat="1"/>
    <row r="1311" s="22" customFormat="1"/>
    <row r="1312" s="22" customFormat="1"/>
    <row r="1313" s="22" customFormat="1"/>
    <row r="1314" s="22" customFormat="1"/>
    <row r="1315" s="22" customFormat="1"/>
    <row r="1316" s="22" customFormat="1"/>
    <row r="1317" s="22" customFormat="1"/>
    <row r="1318" s="22" customFormat="1"/>
    <row r="1319" s="22" customFormat="1"/>
    <row r="1320" s="22" customFormat="1"/>
    <row r="1321" s="22" customFormat="1"/>
    <row r="1322" s="22" customFormat="1"/>
    <row r="1323" s="22" customFormat="1"/>
    <row r="1324" s="22" customFormat="1"/>
    <row r="1325" s="22" customFormat="1"/>
    <row r="1326" s="22" customFormat="1"/>
    <row r="1327" s="22" customFormat="1"/>
    <row r="1328" s="22" customFormat="1"/>
    <row r="1329" s="22" customFormat="1"/>
    <row r="1330" s="22" customFormat="1"/>
    <row r="1331" s="22" customFormat="1"/>
    <row r="1332" s="22" customFormat="1"/>
    <row r="1333" s="22" customFormat="1"/>
    <row r="1334" s="22" customFormat="1"/>
    <row r="1335" s="22" customFormat="1"/>
    <row r="1336" s="22" customFormat="1"/>
    <row r="1337" s="22" customFormat="1"/>
    <row r="1338" s="22" customFormat="1"/>
    <row r="1339" s="22" customFormat="1"/>
    <row r="1340" s="22" customFormat="1"/>
    <row r="1341" s="22" customFormat="1"/>
    <row r="1342" s="22" customFormat="1"/>
    <row r="1343" s="22" customFormat="1"/>
    <row r="1344" s="22" customFormat="1"/>
    <row r="1345" s="22" customFormat="1"/>
    <row r="1346" s="22" customFormat="1"/>
    <row r="1347" s="22" customFormat="1"/>
    <row r="1348" s="22" customFormat="1"/>
    <row r="1349" s="22" customFormat="1"/>
    <row r="1350" s="22" customFormat="1"/>
    <row r="1351" s="22" customFormat="1"/>
    <row r="1352" s="22" customFormat="1"/>
    <row r="1353" s="22" customFormat="1"/>
    <row r="1354" s="22" customFormat="1"/>
    <row r="1355" s="22" customFormat="1"/>
    <row r="1356" s="22" customFormat="1"/>
    <row r="1357" s="22" customFormat="1"/>
    <row r="1358" s="22" customFormat="1"/>
    <row r="1359" s="22" customFormat="1"/>
    <row r="1360" s="22" customFormat="1"/>
    <row r="1361" s="22" customFormat="1"/>
    <row r="1362" s="22" customFormat="1"/>
    <row r="1363" s="22" customFormat="1"/>
    <row r="1364" s="22" customFormat="1"/>
    <row r="1365" s="22" customFormat="1"/>
    <row r="1366" s="22" customFormat="1"/>
    <row r="1367" s="22" customFormat="1"/>
    <row r="1368" s="22" customFormat="1"/>
    <row r="1369" s="22" customFormat="1"/>
    <row r="1370" s="22" customFormat="1"/>
    <row r="1371" s="22" customFormat="1"/>
    <row r="1372" s="22" customFormat="1"/>
    <row r="1373" s="22" customFormat="1"/>
    <row r="1374" s="22" customFormat="1"/>
    <row r="1375" s="22" customFormat="1"/>
    <row r="1376" s="22" customFormat="1"/>
    <row r="1377" s="22" customFormat="1"/>
    <row r="1378" s="22" customFormat="1"/>
    <row r="1379" s="22" customFormat="1"/>
    <row r="1380" s="22" customFormat="1"/>
    <row r="1381" s="22" customFormat="1"/>
    <row r="1382" s="22" customFormat="1"/>
    <row r="1383" s="22" customFormat="1"/>
    <row r="1384" s="22" customFormat="1"/>
    <row r="1385" s="22" customFormat="1"/>
    <row r="1386" s="22" customFormat="1"/>
    <row r="1387" s="22" customFormat="1"/>
    <row r="1388" s="22" customFormat="1"/>
    <row r="1389" s="22" customFormat="1"/>
    <row r="1390" s="22" customFormat="1"/>
    <row r="1391" s="22" customFormat="1"/>
    <row r="1392" s="22" customFormat="1"/>
    <row r="1393" s="22" customFormat="1"/>
    <row r="1394" s="22" customFormat="1"/>
    <row r="1395" s="22" customFormat="1"/>
    <row r="1396" s="22" customFormat="1"/>
    <row r="1397" s="22" customFormat="1"/>
    <row r="1398" s="22" customFormat="1"/>
    <row r="1399" s="22" customFormat="1"/>
    <row r="1400" s="22" customFormat="1"/>
    <row r="1401" s="22" customFormat="1"/>
    <row r="1402" s="22" customFormat="1"/>
    <row r="1403" s="22" customFormat="1"/>
    <row r="1404" s="22" customFormat="1"/>
    <row r="1405" s="22" customFormat="1"/>
    <row r="1406" s="22" customFormat="1"/>
    <row r="1407" s="22" customFormat="1"/>
    <row r="1408" s="22" customFormat="1"/>
    <row r="1409" s="22" customFormat="1"/>
    <row r="1410" s="22" customFormat="1"/>
    <row r="1411" s="22" customFormat="1"/>
    <row r="1412" s="22" customFormat="1"/>
    <row r="1413" s="22" customFormat="1"/>
    <row r="1414" s="22" customFormat="1"/>
    <row r="1415" s="22" customFormat="1"/>
    <row r="1416" s="22" customFormat="1"/>
    <row r="1417" s="22" customFormat="1"/>
    <row r="1418" s="22" customFormat="1"/>
    <row r="1419" s="22" customFormat="1"/>
    <row r="1420" s="22" customFormat="1"/>
    <row r="1421" s="22" customFormat="1"/>
    <row r="1422" s="22" customFormat="1"/>
    <row r="1423" s="22" customFormat="1"/>
    <row r="1424" s="22" customFormat="1"/>
    <row r="1425" s="22" customFormat="1"/>
    <row r="1426" s="22" customFormat="1"/>
    <row r="1427" s="22" customFormat="1"/>
    <row r="1428" s="22" customFormat="1"/>
    <row r="1429" s="22" customFormat="1"/>
    <row r="1430" s="22" customFormat="1"/>
    <row r="1431" s="22" customFormat="1"/>
    <row r="1432" s="22" customFormat="1"/>
    <row r="1433" s="22" customFormat="1"/>
    <row r="1434" s="22" customFormat="1"/>
    <row r="1435" s="22" customFormat="1"/>
    <row r="1436" s="22" customFormat="1"/>
    <row r="1437" s="22" customFormat="1"/>
    <row r="1438" s="22" customFormat="1"/>
    <row r="1439" s="22" customFormat="1"/>
    <row r="1440" s="22" customFormat="1"/>
    <row r="1441" s="22" customFormat="1"/>
    <row r="1442" s="22" customFormat="1"/>
    <row r="1443" s="22" customFormat="1"/>
    <row r="1444" s="22" customFormat="1"/>
    <row r="1445" s="22" customFormat="1"/>
    <row r="1446" s="22" customFormat="1"/>
    <row r="1447" s="22" customFormat="1"/>
    <row r="1448" s="22" customFormat="1"/>
    <row r="1449" s="22" customFormat="1"/>
    <row r="1450" s="22" customFormat="1"/>
    <row r="1451" s="22" customFormat="1"/>
    <row r="1452" s="22" customFormat="1"/>
    <row r="1453" s="22" customFormat="1"/>
    <row r="1454" s="22" customFormat="1"/>
    <row r="1455" s="22" customFormat="1"/>
    <row r="1456" s="22" customFormat="1"/>
    <row r="1457" s="22" customFormat="1"/>
    <row r="1458" s="22" customFormat="1"/>
    <row r="1459" s="22" customFormat="1"/>
    <row r="1460" s="22" customFormat="1"/>
    <row r="1461" s="22" customFormat="1"/>
    <row r="1462" s="22" customFormat="1"/>
    <row r="1463" s="22" customFormat="1"/>
    <row r="1464" s="22" customFormat="1"/>
    <row r="1465" s="22" customFormat="1"/>
    <row r="1466" s="22" customFormat="1"/>
    <row r="1467" s="22" customFormat="1"/>
    <row r="1468" s="22" customFormat="1"/>
    <row r="1469" s="22" customFormat="1"/>
    <row r="1470" s="22" customFormat="1"/>
    <row r="1471" s="22" customFormat="1"/>
    <row r="1472" s="22" customFormat="1"/>
    <row r="1473" s="22" customFormat="1"/>
    <row r="1474" s="22" customFormat="1"/>
    <row r="1475" s="22" customFormat="1"/>
    <row r="1476" s="22" customFormat="1"/>
    <row r="1477" s="22" customFormat="1"/>
    <row r="1478" s="22" customFormat="1"/>
    <row r="1479" s="22" customFormat="1"/>
    <row r="1480" s="22" customFormat="1"/>
    <row r="1481" s="22" customFormat="1"/>
    <row r="1482" s="22" customFormat="1"/>
    <row r="1483" s="22" customFormat="1"/>
    <row r="1484" s="22" customFormat="1"/>
    <row r="1485" s="22" customFormat="1"/>
    <row r="1486" s="22" customFormat="1"/>
    <row r="1487" s="22" customFormat="1"/>
    <row r="1488" s="22" customFormat="1"/>
    <row r="1489" s="22" customFormat="1"/>
    <row r="1490" s="22" customFormat="1"/>
    <row r="1491" s="22" customFormat="1"/>
    <row r="1492" s="22" customFormat="1"/>
    <row r="1493" s="22" customFormat="1"/>
    <row r="1494" s="22" customFormat="1"/>
    <row r="1495" s="22" customFormat="1"/>
    <row r="1496" s="22" customFormat="1"/>
    <row r="1497" s="22" customFormat="1"/>
    <row r="1498" s="22" customFormat="1"/>
    <row r="1499" s="22" customFormat="1"/>
    <row r="1500" s="22" customFormat="1"/>
    <row r="1501" s="22" customFormat="1"/>
    <row r="1502" s="22" customFormat="1"/>
    <row r="1503" s="22" customFormat="1"/>
    <row r="1504" s="22" customFormat="1"/>
    <row r="1505" s="22" customFormat="1"/>
    <row r="1506" s="22" customFormat="1"/>
    <row r="1507" s="22" customFormat="1"/>
    <row r="1508" s="22" customFormat="1"/>
    <row r="1509" s="22" customFormat="1"/>
    <row r="1510" s="22" customFormat="1"/>
    <row r="1511" s="22" customFormat="1"/>
    <row r="1512" s="22" customFormat="1"/>
    <row r="1513" s="22" customFormat="1"/>
    <row r="1514" s="22" customFormat="1"/>
    <row r="1515" s="22" customFormat="1"/>
    <row r="1516" s="22" customFormat="1"/>
    <row r="1517" s="22" customFormat="1"/>
    <row r="1518" s="22" customFormat="1"/>
    <row r="1519" s="22" customFormat="1"/>
    <row r="1520" s="22" customFormat="1"/>
    <row r="1521" s="22" customFormat="1"/>
    <row r="1522" s="22" customFormat="1"/>
    <row r="1523" s="22" customFormat="1"/>
    <row r="1524" s="22" customFormat="1"/>
    <row r="1525" s="22" customFormat="1"/>
    <row r="1526" s="22" customFormat="1"/>
    <row r="1527" s="22" customFormat="1"/>
    <row r="1528" s="22" customFormat="1"/>
    <row r="1529" s="22" customFormat="1"/>
    <row r="1530" s="22" customFormat="1"/>
    <row r="1531" s="22" customFormat="1"/>
    <row r="1532" s="22" customFormat="1"/>
    <row r="1533" s="22" customFormat="1"/>
    <row r="1534" s="22" customFormat="1"/>
    <row r="1535" s="22" customFormat="1"/>
    <row r="1536" s="22" customFormat="1"/>
    <row r="1537" s="22" customFormat="1"/>
    <row r="1538" s="22" customFormat="1"/>
    <row r="1539" s="22" customFormat="1"/>
    <row r="1540" s="22" customFormat="1"/>
    <row r="1541" s="22" customFormat="1"/>
    <row r="1542" s="22" customFormat="1"/>
    <row r="1543" s="22" customFormat="1"/>
    <row r="1544" s="22" customFormat="1"/>
    <row r="1545" s="22" customFormat="1"/>
    <row r="1546" s="22" customFormat="1"/>
    <row r="1547" s="22" customFormat="1"/>
    <row r="1548" s="22" customFormat="1"/>
    <row r="1549" s="22" customFormat="1"/>
    <row r="1550" s="22" customFormat="1"/>
    <row r="1551" s="22" customFormat="1"/>
    <row r="1552" s="22" customFormat="1"/>
    <row r="1553" s="22" customFormat="1"/>
    <row r="1554" s="22" customFormat="1"/>
    <row r="1555" s="22" customFormat="1"/>
    <row r="1556" s="22" customFormat="1"/>
    <row r="1557" s="22" customFormat="1"/>
    <row r="1558" s="22" customFormat="1"/>
    <row r="1559" s="22" customFormat="1"/>
    <row r="1560" s="22" customFormat="1"/>
    <row r="1561" s="22" customFormat="1"/>
    <row r="1562" s="22" customFormat="1"/>
    <row r="1563" s="22" customFormat="1"/>
    <row r="1564" s="22" customFormat="1"/>
    <row r="1565" s="22" customFormat="1"/>
    <row r="1566" s="22" customFormat="1"/>
    <row r="1567" s="22" customFormat="1"/>
    <row r="1568" s="22" customFormat="1"/>
    <row r="1569" s="22" customFormat="1"/>
    <row r="1570" s="22" customFormat="1"/>
    <row r="1571" s="22" customFormat="1"/>
    <row r="1572" s="22" customFormat="1"/>
    <row r="1573" s="22" customFormat="1"/>
    <row r="1574" s="22" customFormat="1"/>
    <row r="1575" s="22" customFormat="1"/>
    <row r="1576" s="22" customFormat="1"/>
    <row r="1577" s="22" customFormat="1"/>
    <row r="1578" s="22" customFormat="1"/>
    <row r="1579" s="22" customFormat="1"/>
    <row r="1580" s="22" customFormat="1"/>
    <row r="1581" s="22" customFormat="1"/>
    <row r="1582" s="22" customFormat="1"/>
    <row r="1583" s="22" customFormat="1"/>
    <row r="1584" s="22" customFormat="1"/>
    <row r="1585" s="22" customFormat="1"/>
    <row r="1586" s="22" customFormat="1"/>
    <row r="1587" s="22" customFormat="1"/>
    <row r="1588" s="22" customFormat="1"/>
    <row r="1589" s="22" customFormat="1"/>
    <row r="1590" s="22" customFormat="1"/>
    <row r="1591" s="22" customFormat="1"/>
    <row r="1592" s="22" customFormat="1"/>
    <row r="1593" s="22" customFormat="1"/>
    <row r="1594" s="22" customFormat="1"/>
    <row r="1595" s="22" customFormat="1"/>
    <row r="1596" s="22" customFormat="1"/>
    <row r="1597" s="22" customFormat="1"/>
    <row r="1598" s="22" customFormat="1"/>
    <row r="1599" s="22" customFormat="1"/>
    <row r="1600" s="22" customFormat="1"/>
    <row r="1601" s="22" customFormat="1"/>
    <row r="1602" s="22" customFormat="1"/>
    <row r="1603" s="22" customFormat="1"/>
    <row r="1604" s="22" customFormat="1"/>
    <row r="1605" s="22" customFormat="1"/>
    <row r="1606" s="22" customFormat="1"/>
    <row r="1607" s="22" customFormat="1"/>
    <row r="1608" s="22" customFormat="1"/>
    <row r="1609" s="22" customFormat="1"/>
    <row r="1610" s="22" customFormat="1"/>
    <row r="1611" s="22" customFormat="1"/>
    <row r="1612" s="22" customFormat="1"/>
    <row r="1613" s="22" customFormat="1"/>
    <row r="1614" s="22" customFormat="1"/>
    <row r="1615" s="22" customFormat="1"/>
    <row r="1616" s="22" customFormat="1"/>
    <row r="1617" s="22" customFormat="1"/>
    <row r="1618" s="22" customFormat="1"/>
    <row r="1619" s="22" customFormat="1"/>
    <row r="1620" s="22" customFormat="1"/>
    <row r="1621" s="22" customFormat="1"/>
    <row r="1622" s="22" customFormat="1"/>
    <row r="1623" s="22" customFormat="1"/>
    <row r="1624" s="22" customFormat="1"/>
    <row r="1625" s="22" customFormat="1"/>
    <row r="1626" s="22" customFormat="1"/>
    <row r="1627" s="22" customFormat="1"/>
    <row r="1628" s="22" customFormat="1"/>
    <row r="1629" s="22" customFormat="1"/>
    <row r="1630" s="22" customFormat="1"/>
    <row r="1631" s="22" customFormat="1"/>
    <row r="1632" s="22" customFormat="1"/>
    <row r="1633" s="22" customFormat="1"/>
    <row r="1634" s="22" customFormat="1"/>
    <row r="1635" s="22" customFormat="1"/>
    <row r="1636" s="22" customFormat="1"/>
    <row r="1637" s="22" customFormat="1"/>
    <row r="1638" s="22" customFormat="1"/>
    <row r="1639" s="22" customFormat="1"/>
    <row r="1640" s="22" customFormat="1"/>
    <row r="1641" s="22" customFormat="1"/>
    <row r="1642" s="22" customFormat="1"/>
    <row r="1643" s="22" customFormat="1"/>
    <row r="1644" s="22" customFormat="1"/>
    <row r="1645" s="22" customFormat="1"/>
    <row r="1646" s="22" customFormat="1"/>
    <row r="1647" s="22" customFormat="1"/>
    <row r="1648" s="22" customFormat="1"/>
    <row r="1649" s="22" customFormat="1"/>
    <row r="1650" s="22" customFormat="1"/>
    <row r="1651" s="22" customFormat="1"/>
    <row r="1652" s="22" customFormat="1"/>
    <row r="1653" s="22" customFormat="1"/>
    <row r="1654" s="22" customFormat="1"/>
    <row r="1655" s="22" customFormat="1"/>
    <row r="1656" s="22" customFormat="1"/>
    <row r="1657" s="22" customFormat="1"/>
    <row r="1658" s="22" customFormat="1"/>
    <row r="1659" s="22" customFormat="1"/>
    <row r="1660" s="22" customFormat="1"/>
    <row r="1661" s="22" customFormat="1"/>
    <row r="1662" s="22" customFormat="1"/>
    <row r="1663" s="22" customFormat="1"/>
    <row r="1664" s="22" customFormat="1"/>
    <row r="1665" s="22" customFormat="1"/>
    <row r="1666" s="22" customFormat="1"/>
    <row r="1667" s="22" customFormat="1"/>
    <row r="1668" s="22" customFormat="1"/>
    <row r="1669" s="22" customFormat="1"/>
    <row r="1670" s="22" customFormat="1"/>
    <row r="1671" s="22" customFormat="1"/>
    <row r="1672" s="22" customFormat="1"/>
    <row r="1673" s="22" customFormat="1"/>
    <row r="1674" s="22" customFormat="1"/>
    <row r="1675" s="22" customFormat="1"/>
    <row r="1676" s="22" customFormat="1"/>
    <row r="1677" s="22" customFormat="1"/>
    <row r="1678" s="22" customFormat="1"/>
    <row r="1679" s="22" customFormat="1"/>
    <row r="1680" s="22" customFormat="1"/>
    <row r="1681" s="22" customFormat="1"/>
    <row r="1682" s="22" customFormat="1"/>
    <row r="1683" s="22" customFormat="1"/>
    <row r="1684" s="22" customFormat="1"/>
    <row r="1685" s="22" customFormat="1"/>
    <row r="1686" s="22" customFormat="1"/>
    <row r="1687" s="22" customFormat="1"/>
    <row r="1688" s="22" customFormat="1"/>
    <row r="1689" s="22" customFormat="1"/>
    <row r="1690" s="22" customFormat="1"/>
    <row r="1691" s="22" customFormat="1"/>
    <row r="1692" s="22" customFormat="1"/>
    <row r="1693" s="22" customFormat="1"/>
    <row r="1694" s="22" customFormat="1"/>
    <row r="1695" s="22" customFormat="1"/>
    <row r="1696" s="22" customFormat="1"/>
    <row r="1697" s="22" customFormat="1"/>
    <row r="1698" s="22" customFormat="1"/>
    <row r="1699" s="22" customFormat="1"/>
    <row r="1700" s="22" customFormat="1"/>
    <row r="1701" s="22" customFormat="1"/>
    <row r="1702" s="22" customFormat="1"/>
    <row r="1703" s="22" customFormat="1"/>
    <row r="1704" s="22" customFormat="1"/>
    <row r="1705" s="22" customFormat="1"/>
    <row r="1706" s="22" customFormat="1"/>
    <row r="1707" s="22" customFormat="1"/>
    <row r="1708" s="22" customFormat="1"/>
    <row r="1709" s="22" customFormat="1"/>
    <row r="1710" s="22" customFormat="1"/>
    <row r="1711" s="22" customFormat="1"/>
    <row r="1712" s="22" customFormat="1"/>
    <row r="1713" s="22" customFormat="1"/>
    <row r="1714" s="22" customFormat="1"/>
    <row r="1715" s="22" customFormat="1"/>
    <row r="1716" s="22" customFormat="1"/>
    <row r="1717" s="22" customFormat="1"/>
    <row r="1718" s="22" customFormat="1"/>
    <row r="1719" s="22" customFormat="1"/>
    <row r="1720" s="22" customFormat="1"/>
    <row r="1721" s="22" customFormat="1"/>
    <row r="1722" s="22" customFormat="1"/>
    <row r="1723" s="22" customFormat="1"/>
    <row r="1724" s="22" customFormat="1"/>
    <row r="1725" s="22" customFormat="1"/>
    <row r="1726" s="22" customFormat="1"/>
    <row r="1727" s="22" customFormat="1"/>
    <row r="1728" s="22" customFormat="1"/>
    <row r="1729" s="22" customFormat="1"/>
    <row r="1730" s="22" customFormat="1"/>
    <row r="1731" s="22" customFormat="1"/>
    <row r="1732" s="22" customFormat="1"/>
    <row r="1733" s="22" customFormat="1"/>
    <row r="1734" s="22" customFormat="1"/>
    <row r="1735" s="22" customFormat="1"/>
    <row r="1736" s="22" customFormat="1"/>
    <row r="1737" s="22" customFormat="1"/>
    <row r="1738" s="22" customFormat="1"/>
    <row r="1739" s="22" customFormat="1"/>
    <row r="1740" s="22" customFormat="1"/>
    <row r="1741" s="22" customFormat="1"/>
    <row r="1742" s="22" customFormat="1"/>
    <row r="1743" s="22" customFormat="1"/>
    <row r="1744" s="22" customFormat="1"/>
    <row r="1745" s="22" customFormat="1"/>
    <row r="1746" s="22" customFormat="1"/>
    <row r="1747" s="22" customFormat="1"/>
    <row r="1748" s="22" customFormat="1"/>
    <row r="1749" s="22" customFormat="1"/>
    <row r="1750" s="22" customFormat="1"/>
    <row r="1751" s="22" customFormat="1"/>
    <row r="1752" s="22" customFormat="1"/>
    <row r="1753" s="22" customFormat="1"/>
    <row r="1754" s="22" customFormat="1"/>
    <row r="1755" s="22" customFormat="1"/>
    <row r="1756" s="22" customFormat="1"/>
    <row r="1757" s="22" customFormat="1"/>
    <row r="1758" s="22" customFormat="1"/>
    <row r="1759" s="22" customFormat="1"/>
    <row r="1760" s="22" customFormat="1"/>
    <row r="1761" s="22" customFormat="1"/>
    <row r="1762" s="22" customFormat="1"/>
    <row r="1763" s="22" customFormat="1"/>
    <row r="1764" s="22" customFormat="1"/>
    <row r="1765" s="22" customFormat="1"/>
    <row r="1766" s="22" customFormat="1"/>
    <row r="1767" s="22" customFormat="1"/>
    <row r="1768" s="22" customFormat="1"/>
    <row r="1769" s="22" customFormat="1"/>
    <row r="1770" s="22" customFormat="1"/>
    <row r="1771" s="22" customFormat="1"/>
    <row r="1772" s="22" customFormat="1"/>
    <row r="1773" s="22" customFormat="1"/>
    <row r="1774" s="22" customFormat="1"/>
    <row r="1775" s="22" customFormat="1"/>
    <row r="1776" s="22" customFormat="1"/>
    <row r="1777" s="22" customFormat="1"/>
    <row r="1778" s="22" customFormat="1"/>
    <row r="1779" s="22" customFormat="1"/>
    <row r="1780" s="22" customFormat="1"/>
    <row r="1781" s="22" customFormat="1"/>
    <row r="1782" s="22" customFormat="1"/>
    <row r="1783" s="22" customFormat="1"/>
    <row r="1784" s="22" customFormat="1"/>
    <row r="1785" s="22" customFormat="1"/>
    <row r="1786" s="22" customFormat="1"/>
    <row r="1787" s="22" customFormat="1"/>
    <row r="1788" s="22" customFormat="1"/>
    <row r="1789" s="22" customFormat="1"/>
    <row r="1790" s="22" customFormat="1"/>
    <row r="1791" s="22" customFormat="1"/>
    <row r="1792" s="22" customFormat="1"/>
    <row r="1793" s="22" customFormat="1"/>
    <row r="1794" s="22" customFormat="1"/>
    <row r="1795" s="22" customFormat="1"/>
    <row r="1796" s="22" customFormat="1"/>
    <row r="1797" s="22" customFormat="1"/>
    <row r="1798" s="22" customFormat="1"/>
    <row r="1799" s="22" customFormat="1"/>
    <row r="1800" s="22" customFormat="1"/>
    <row r="1801" s="22" customFormat="1"/>
    <row r="1802" s="22" customFormat="1"/>
    <row r="1803" s="22" customFormat="1"/>
    <row r="1804" s="22" customFormat="1"/>
    <row r="1805" s="22" customFormat="1"/>
    <row r="1806" s="22" customFormat="1"/>
    <row r="1807" s="22" customFormat="1"/>
    <row r="1808" s="22" customFormat="1"/>
    <row r="1809" s="22" customFormat="1"/>
    <row r="1810" s="22" customFormat="1"/>
    <row r="1811" s="22" customFormat="1"/>
    <row r="1812" s="22" customFormat="1"/>
    <row r="1813" s="22" customFormat="1"/>
    <row r="1814" s="22" customFormat="1"/>
    <row r="1815" s="22" customFormat="1"/>
    <row r="1816" s="22" customFormat="1"/>
    <row r="1817" s="22" customFormat="1"/>
    <row r="1818" s="22" customFormat="1"/>
    <row r="1819" s="22" customFormat="1"/>
    <row r="1820" s="22" customFormat="1"/>
    <row r="1821" s="22" customFormat="1"/>
    <row r="1822" s="22" customFormat="1"/>
    <row r="1823" s="22" customFormat="1"/>
    <row r="1824" s="22" customFormat="1"/>
    <row r="1825" s="22" customFormat="1"/>
    <row r="1826" s="22" customFormat="1"/>
    <row r="1827" s="22" customFormat="1"/>
    <row r="1828" s="22" customFormat="1"/>
    <row r="1829" s="22" customFormat="1"/>
    <row r="1830" s="22" customFormat="1"/>
    <row r="1831" s="22" customFormat="1"/>
    <row r="1832" s="22" customFormat="1"/>
    <row r="1833" s="22" customFormat="1"/>
    <row r="1834" s="22" customFormat="1"/>
    <row r="1835" s="22" customFormat="1"/>
    <row r="1836" s="22" customFormat="1"/>
    <row r="1837" s="22" customFormat="1"/>
    <row r="1838" s="22" customFormat="1"/>
    <row r="1839" s="22" customFormat="1"/>
    <row r="1840" s="22" customFormat="1"/>
    <row r="1841" s="22" customFormat="1"/>
    <row r="1842" s="22" customFormat="1"/>
    <row r="1843" s="22" customFormat="1"/>
    <row r="1844" s="22" customFormat="1"/>
    <row r="1845" s="22" customFormat="1"/>
    <row r="1846" s="22" customFormat="1"/>
    <row r="1847" s="22" customFormat="1"/>
    <row r="1848" s="22" customFormat="1"/>
    <row r="1849" s="22" customFormat="1"/>
    <row r="1850" s="22" customFormat="1"/>
    <row r="1851" s="22" customFormat="1"/>
    <row r="1852" s="22" customFormat="1"/>
    <row r="1853" s="22" customFormat="1"/>
    <row r="1854" s="22" customFormat="1"/>
    <row r="1855" s="22" customFormat="1"/>
    <row r="1856" s="22" customFormat="1"/>
    <row r="1857" s="22" customFormat="1"/>
    <row r="1858" s="22" customFormat="1"/>
    <row r="1859" s="22" customFormat="1"/>
    <row r="1860" s="22" customFormat="1"/>
    <row r="1861" s="22" customFormat="1"/>
    <row r="1862" s="22" customFormat="1"/>
    <row r="1863" s="22" customFormat="1"/>
    <row r="1864" s="22" customFormat="1"/>
    <row r="1865" s="22" customFormat="1"/>
    <row r="1866" s="22" customFormat="1"/>
    <row r="1867" s="22" customFormat="1"/>
    <row r="1868" s="22" customFormat="1"/>
    <row r="1869" s="22" customFormat="1"/>
    <row r="1870" s="22" customFormat="1"/>
    <row r="1871" s="22" customFormat="1"/>
    <row r="1872" s="22" customFormat="1"/>
    <row r="1873" s="22" customFormat="1"/>
    <row r="1874" s="22" customFormat="1"/>
    <row r="1875" s="22" customFormat="1"/>
    <row r="1876" s="22" customFormat="1"/>
    <row r="1877" s="22" customFormat="1"/>
    <row r="1878" s="22" customFormat="1"/>
    <row r="1879" s="22" customFormat="1"/>
    <row r="1880" s="22" customFormat="1"/>
    <row r="1881" s="22" customFormat="1"/>
    <row r="1882" s="22" customFormat="1"/>
    <row r="1883" s="22" customFormat="1"/>
    <row r="1884" s="22" customFormat="1"/>
    <row r="1885" s="22" customFormat="1"/>
    <row r="1886" s="22" customFormat="1"/>
    <row r="1887" s="22" customFormat="1"/>
    <row r="1888" s="22" customFormat="1"/>
    <row r="1889" s="22" customFormat="1"/>
    <row r="1890" s="22" customFormat="1"/>
    <row r="1891" s="22" customFormat="1"/>
    <row r="1892" s="22" customFormat="1"/>
    <row r="1893" s="22" customFormat="1"/>
    <row r="1894" s="22" customFormat="1"/>
    <row r="1895" s="22" customFormat="1"/>
    <row r="1896" s="22" customFormat="1"/>
    <row r="1897" s="22" customFormat="1"/>
    <row r="1898" s="22" customFormat="1"/>
    <row r="1899" s="22" customFormat="1"/>
    <row r="1900" s="22" customFormat="1"/>
    <row r="1901" s="22" customFormat="1"/>
    <row r="1902" s="22" customFormat="1"/>
    <row r="1903" s="22" customFormat="1"/>
    <row r="1904" s="22" customFormat="1"/>
    <row r="1905" s="22" customFormat="1"/>
    <row r="1906" s="22" customFormat="1"/>
    <row r="1907" s="22" customFormat="1"/>
    <row r="1908" s="22" customFormat="1"/>
    <row r="1909" s="22" customFormat="1"/>
    <row r="1910" s="22" customFormat="1"/>
    <row r="1911" s="22" customFormat="1"/>
    <row r="1912" s="22" customFormat="1"/>
    <row r="1913" s="22" customFormat="1"/>
    <row r="1914" s="22" customFormat="1"/>
    <row r="1915" s="22" customFormat="1"/>
    <row r="1916" s="22" customFormat="1"/>
    <row r="1917" s="22" customFormat="1"/>
    <row r="1918" s="22" customFormat="1"/>
    <row r="1919" s="22" customFormat="1"/>
    <row r="1920" s="22" customFormat="1"/>
    <row r="1921" s="22" customFormat="1"/>
    <row r="1922" s="22" customFormat="1"/>
    <row r="1923" s="22" customFormat="1"/>
    <row r="1924" s="22" customFormat="1"/>
    <row r="1925" s="22" customFormat="1"/>
    <row r="1926" s="22" customFormat="1"/>
    <row r="1927" s="22" customFormat="1"/>
    <row r="1928" s="22" customFormat="1"/>
    <row r="1929" s="22" customFormat="1"/>
    <row r="1930" s="22" customFormat="1"/>
    <row r="1931" s="22" customFormat="1"/>
    <row r="1932" s="22" customFormat="1"/>
    <row r="1933" s="22" customFormat="1"/>
    <row r="1934" s="22" customFormat="1"/>
    <row r="1935" s="22" customFormat="1"/>
    <row r="1936" s="22" customFormat="1"/>
    <row r="1937" s="22" customFormat="1"/>
    <row r="1938" s="22" customFormat="1"/>
    <row r="1939" s="22" customFormat="1"/>
    <row r="1940" s="22" customFormat="1"/>
    <row r="1941" s="22" customFormat="1"/>
    <row r="1942" s="22" customFormat="1"/>
    <row r="1943" s="22" customFormat="1"/>
    <row r="1944" s="22" customFormat="1"/>
    <row r="1945" s="22" customFormat="1"/>
    <row r="1946" s="22" customFormat="1"/>
    <row r="1947" s="22" customFormat="1"/>
    <row r="1948" s="22" customFormat="1"/>
    <row r="1949" s="22" customFormat="1"/>
    <row r="1950" s="22" customFormat="1"/>
    <row r="1951" s="22" customFormat="1"/>
    <row r="1952" s="22" customFormat="1"/>
    <row r="1953" s="22" customFormat="1"/>
    <row r="1954" s="22" customFormat="1"/>
    <row r="1955" s="22" customFormat="1"/>
    <row r="1956" s="22" customFormat="1"/>
    <row r="1957" s="22" customFormat="1"/>
    <row r="1958" s="22" customFormat="1"/>
    <row r="1959" s="22" customFormat="1"/>
    <row r="1960" s="22" customFormat="1"/>
    <row r="1961" s="22" customFormat="1"/>
    <row r="1962" s="22" customFormat="1"/>
    <row r="1963" s="22" customFormat="1"/>
    <row r="1964" s="22" customFormat="1"/>
    <row r="1965" s="22" customFormat="1"/>
    <row r="1966" s="22" customFormat="1"/>
    <row r="1967" s="22" customFormat="1"/>
    <row r="1968" s="22" customFormat="1"/>
    <row r="1969" s="22" customFormat="1"/>
    <row r="1970" s="22" customFormat="1"/>
    <row r="1971" s="22" customFormat="1"/>
    <row r="1972" s="22" customFormat="1"/>
    <row r="1973" s="22" customFormat="1"/>
    <row r="1974" s="22" customFormat="1"/>
    <row r="1975" s="22" customFormat="1"/>
    <row r="1976" s="22" customFormat="1"/>
    <row r="1977" s="22" customFormat="1"/>
    <row r="1978" s="22" customFormat="1"/>
    <row r="1979" s="22" customFormat="1"/>
    <row r="1980" s="22" customFormat="1"/>
    <row r="1981" s="22" customFormat="1"/>
    <row r="1982" s="22" customFormat="1"/>
    <row r="1983" s="22" customFormat="1"/>
    <row r="1984" s="22" customFormat="1"/>
    <row r="1985" s="22" customFormat="1"/>
    <row r="1986" s="22" customFormat="1"/>
    <row r="1987" s="22" customFormat="1"/>
    <row r="1988" s="22" customFormat="1"/>
    <row r="1989" s="22" customFormat="1"/>
    <row r="1990" s="22" customFormat="1"/>
    <row r="1991" s="22" customFormat="1"/>
    <row r="1992" s="22" customFormat="1"/>
    <row r="1993" s="22" customFormat="1"/>
    <row r="1994" s="22" customFormat="1"/>
    <row r="1995" s="22" customFormat="1"/>
    <row r="1996" s="22" customFormat="1"/>
    <row r="1997" s="22" customFormat="1"/>
    <row r="1998" s="22" customFormat="1"/>
    <row r="1999" s="22" customFormat="1"/>
    <row r="2000" s="22" customFormat="1"/>
    <row r="2001" s="22" customFormat="1"/>
    <row r="2002" s="22" customFormat="1"/>
    <row r="2003" s="22" customFormat="1"/>
    <row r="2004" s="22" customFormat="1"/>
    <row r="2005" s="22" customFormat="1"/>
    <row r="2006" s="22" customFormat="1"/>
    <row r="2007" s="22" customFormat="1"/>
    <row r="2008" s="22" customFormat="1"/>
    <row r="2009" s="22" customFormat="1"/>
    <row r="2010" s="22" customFormat="1"/>
    <row r="2011" s="22" customFormat="1"/>
    <row r="2012" s="22" customFormat="1"/>
    <row r="2013" s="22" customFormat="1"/>
    <row r="2014" s="22" customFormat="1"/>
    <row r="2015" s="22" customFormat="1"/>
    <row r="2016" s="22" customFormat="1"/>
    <row r="2017" s="22" customFormat="1"/>
    <row r="2018" s="22" customFormat="1"/>
    <row r="2019" s="22" customFormat="1"/>
    <row r="2020" s="22" customFormat="1"/>
    <row r="2021" s="22" customFormat="1"/>
    <row r="2022" s="22" customFormat="1"/>
    <row r="2023" s="22" customFormat="1"/>
    <row r="2024" s="22" customFormat="1"/>
    <row r="2025" s="22" customFormat="1"/>
    <row r="2026" s="22" customFormat="1"/>
    <row r="2027" s="22" customFormat="1"/>
    <row r="2028" s="22" customFormat="1"/>
    <row r="2029" s="22" customFormat="1"/>
    <row r="2030" s="22" customFormat="1"/>
    <row r="2031" s="22" customFormat="1"/>
    <row r="2032" s="22" customFormat="1"/>
    <row r="2033" s="22" customFormat="1"/>
    <row r="2034" s="22" customFormat="1"/>
    <row r="2035" s="22" customFormat="1"/>
    <row r="2036" s="22" customFormat="1"/>
    <row r="2037" s="22" customFormat="1"/>
    <row r="2038" s="22" customFormat="1"/>
    <row r="2039" s="22" customFormat="1"/>
    <row r="2040" s="22" customFormat="1"/>
    <row r="2041" s="22" customFormat="1"/>
    <row r="2042" s="22" customFormat="1"/>
    <row r="2043" s="22" customFormat="1"/>
    <row r="2044" s="22" customFormat="1"/>
    <row r="2045" s="22" customFormat="1"/>
    <row r="2046" s="22" customFormat="1"/>
    <row r="2047" s="22" customFormat="1"/>
    <row r="2048" s="22" customFormat="1"/>
    <row r="2049" s="22" customFormat="1"/>
    <row r="2050" s="22" customFormat="1"/>
    <row r="2051" s="22" customFormat="1"/>
    <row r="2052" s="22" customFormat="1"/>
    <row r="2053" s="22" customFormat="1"/>
    <row r="2054" s="22" customFormat="1"/>
    <row r="2055" s="22" customFormat="1"/>
    <row r="2056" s="22" customFormat="1"/>
    <row r="2057" s="22" customFormat="1"/>
    <row r="2058" s="22" customFormat="1"/>
    <row r="2059" s="22" customFormat="1"/>
    <row r="2060" s="22" customFormat="1"/>
    <row r="2061" s="22" customFormat="1"/>
    <row r="2062" s="22" customFormat="1"/>
    <row r="2063" s="22" customFormat="1"/>
    <row r="2064" s="22" customFormat="1"/>
    <row r="2065" s="22" customFormat="1"/>
    <row r="2066" s="22" customFormat="1"/>
    <row r="2067" s="22" customFormat="1"/>
    <row r="2068" s="22" customFormat="1"/>
    <row r="2069" s="22" customFormat="1"/>
    <row r="2070" s="22" customFormat="1"/>
    <row r="2071" s="22" customFormat="1"/>
    <row r="2072" s="22" customFormat="1"/>
    <row r="2073" s="22" customFormat="1"/>
    <row r="2074" s="22" customFormat="1"/>
    <row r="2075" s="22" customFormat="1"/>
    <row r="2076" s="22" customFormat="1"/>
    <row r="2077" s="22" customFormat="1"/>
    <row r="2078" s="22" customFormat="1"/>
    <row r="2079" s="22" customFormat="1"/>
    <row r="2080" s="22" customFormat="1"/>
    <row r="2081" s="22" customFormat="1"/>
    <row r="2082" s="22" customFormat="1"/>
    <row r="2083" s="22" customFormat="1"/>
    <row r="2084" s="22" customFormat="1"/>
    <row r="2085" s="22" customFormat="1"/>
    <row r="2086" s="22" customFormat="1"/>
    <row r="2087" s="22" customFormat="1"/>
    <row r="2088" s="22" customFormat="1"/>
    <row r="2089" s="22" customFormat="1"/>
    <row r="2090" s="22" customFormat="1"/>
    <row r="2091" s="22" customFormat="1"/>
    <row r="2092" s="22" customFormat="1"/>
    <row r="2093" s="22" customFormat="1"/>
    <row r="2094" s="22" customFormat="1"/>
    <row r="2095" s="22" customFormat="1"/>
    <row r="2096" s="22" customFormat="1"/>
    <row r="2097" s="22" customFormat="1"/>
    <row r="2098" s="22" customFormat="1"/>
    <row r="2099" s="22" customFormat="1"/>
    <row r="2100" s="22" customFormat="1"/>
    <row r="2101" s="22" customFormat="1"/>
    <row r="2102" s="22" customFormat="1"/>
    <row r="2103" s="22" customFormat="1"/>
    <row r="2104" s="22" customFormat="1"/>
    <row r="2105" s="22" customFormat="1"/>
    <row r="2106" s="22" customFormat="1"/>
    <row r="2107" s="22" customFormat="1"/>
    <row r="2108" s="22" customFormat="1"/>
    <row r="2109" s="22" customFormat="1"/>
    <row r="2110" s="22" customFormat="1"/>
    <row r="2111" s="22" customFormat="1"/>
    <row r="2112" s="22" customFormat="1"/>
    <row r="2113" s="22" customFormat="1"/>
    <row r="2114" s="22" customFormat="1"/>
    <row r="2115" s="22" customFormat="1"/>
    <row r="2116" s="22" customFormat="1"/>
    <row r="2117" s="22" customFormat="1"/>
    <row r="2118" s="22" customFormat="1"/>
    <row r="2119" s="22" customFormat="1"/>
    <row r="2120" s="22" customFormat="1"/>
    <row r="2121" s="22" customFormat="1"/>
    <row r="2122" s="22" customFormat="1"/>
    <row r="2123" s="22" customFormat="1"/>
    <row r="2124" s="22" customFormat="1"/>
    <row r="2125" s="22" customFormat="1"/>
    <row r="2126" s="22" customFormat="1"/>
    <row r="2127" s="22" customFormat="1"/>
    <row r="2128" s="22" customFormat="1"/>
    <row r="2129" s="22" customFormat="1"/>
    <row r="2130" s="22" customFormat="1"/>
    <row r="2131" s="22" customFormat="1"/>
    <row r="2132" s="22" customFormat="1"/>
    <row r="2133" s="22" customFormat="1"/>
    <row r="2134" s="22" customFormat="1"/>
    <row r="2135" s="22" customFormat="1"/>
    <row r="2136" s="22" customFormat="1"/>
    <row r="2137" s="22" customFormat="1"/>
    <row r="2138" s="22" customFormat="1"/>
    <row r="2139" s="22" customFormat="1"/>
    <row r="2140" s="22" customFormat="1"/>
    <row r="2141" s="22" customFormat="1"/>
    <row r="2142" s="22" customFormat="1"/>
    <row r="2143" s="22" customFormat="1"/>
    <row r="2144" s="22" customFormat="1"/>
    <row r="2145" s="22" customFormat="1"/>
    <row r="2146" s="22" customFormat="1"/>
    <row r="2147" s="22" customFormat="1"/>
    <row r="2148" s="22" customFormat="1"/>
    <row r="2149" s="22" customFormat="1"/>
    <row r="2150" s="22" customFormat="1"/>
    <row r="2151" s="22" customFormat="1"/>
    <row r="2152" s="22" customFormat="1"/>
    <row r="2153" s="22" customFormat="1"/>
    <row r="2154" s="22" customFormat="1"/>
    <row r="2155" s="22" customFormat="1"/>
    <row r="2156" s="22" customFormat="1"/>
    <row r="2157" s="22" customFormat="1"/>
    <row r="2158" s="22" customFormat="1"/>
    <row r="2159" s="22" customFormat="1"/>
    <row r="2160" s="22" customFormat="1"/>
    <row r="2161" s="22" customFormat="1"/>
    <row r="2162" s="22" customFormat="1"/>
    <row r="2163" s="22" customFormat="1"/>
    <row r="2164" s="22" customFormat="1"/>
    <row r="2165" s="22" customFormat="1"/>
    <row r="2166" s="22" customFormat="1"/>
    <row r="2167" s="22" customFormat="1"/>
    <row r="2168" s="22" customFormat="1"/>
    <row r="2169" s="22" customFormat="1"/>
    <row r="2170" s="22" customFormat="1"/>
    <row r="2171" s="22" customFormat="1"/>
    <row r="2172" s="22" customFormat="1"/>
    <row r="2173" s="22" customFormat="1"/>
    <row r="2174" s="22" customFormat="1"/>
    <row r="2175" s="22" customFormat="1"/>
    <row r="2176" s="22" customFormat="1"/>
    <row r="2177" s="22" customFormat="1"/>
    <row r="2178" s="22" customFormat="1"/>
    <row r="2179" s="22" customFormat="1"/>
    <row r="2180" s="22" customFormat="1"/>
    <row r="2181" s="22" customFormat="1"/>
    <row r="2182" s="22" customFormat="1"/>
    <row r="2183" s="22" customFormat="1"/>
    <row r="2184" s="22" customFormat="1"/>
    <row r="2185" s="22" customFormat="1"/>
    <row r="2186" s="22" customFormat="1"/>
    <row r="2187" s="22" customFormat="1"/>
    <row r="2188" s="22" customFormat="1"/>
    <row r="2189" s="22" customFormat="1"/>
    <row r="2190" s="22" customFormat="1"/>
    <row r="2191" s="22" customFormat="1"/>
    <row r="2192" s="22" customFormat="1"/>
    <row r="2193" s="22" customFormat="1"/>
    <row r="2194" s="22" customFormat="1"/>
    <row r="2195" s="22" customFormat="1"/>
    <row r="2196" s="22" customFormat="1"/>
    <row r="2197" s="22" customFormat="1"/>
    <row r="2198" s="22" customFormat="1"/>
    <row r="2199" s="22" customFormat="1"/>
    <row r="2200" s="22" customFormat="1"/>
    <row r="2201" s="22" customFormat="1"/>
    <row r="2202" s="22" customFormat="1"/>
    <row r="2203" s="22" customFormat="1"/>
    <row r="2204" s="22" customFormat="1"/>
    <row r="2205" s="22" customFormat="1"/>
    <row r="2206" s="22" customFormat="1"/>
    <row r="2207" s="22" customFormat="1"/>
    <row r="2208" s="22" customFormat="1"/>
    <row r="2209" s="22" customFormat="1"/>
    <row r="2210" s="22" customFormat="1"/>
    <row r="2211" s="22" customFormat="1"/>
    <row r="2212" s="22" customFormat="1"/>
    <row r="2213" s="22" customFormat="1"/>
    <row r="2214" s="22" customFormat="1"/>
    <row r="2215" s="22" customFormat="1"/>
    <row r="2216" s="22" customFormat="1"/>
    <row r="2217" s="22" customFormat="1"/>
    <row r="2218" s="22" customFormat="1"/>
    <row r="2219" s="22" customFormat="1"/>
    <row r="2220" s="22" customFormat="1"/>
    <row r="2221" s="22" customFormat="1"/>
    <row r="2222" s="22" customFormat="1"/>
    <row r="2223" s="22" customFormat="1"/>
    <row r="2224" s="22" customFormat="1"/>
    <row r="2225" s="22" customFormat="1"/>
    <row r="2226" s="22" customFormat="1"/>
    <row r="2227" s="22" customFormat="1"/>
    <row r="2228" s="22" customFormat="1"/>
    <row r="2229" s="22" customFormat="1"/>
    <row r="2230" s="22" customFormat="1"/>
    <row r="2231" s="22" customFormat="1"/>
    <row r="2232" s="22" customFormat="1"/>
    <row r="2233" s="22" customFormat="1"/>
    <row r="2234" s="22" customFormat="1"/>
    <row r="2235" s="22" customFormat="1"/>
    <row r="2236" s="22" customFormat="1"/>
    <row r="2237" s="22" customFormat="1"/>
    <row r="2238" s="22" customFormat="1"/>
    <row r="2239" s="22" customFormat="1"/>
    <row r="2240" s="22" customFormat="1"/>
    <row r="2241" s="22" customFormat="1"/>
    <row r="2242" s="22" customFormat="1"/>
    <row r="2243" s="22" customFormat="1"/>
    <row r="2244" s="22" customFormat="1"/>
    <row r="2245" s="22" customFormat="1"/>
    <row r="2246" s="22" customFormat="1"/>
    <row r="2247" s="22" customFormat="1"/>
    <row r="2248" s="22" customFormat="1"/>
    <row r="2249" s="22" customFormat="1"/>
    <row r="2250" s="22" customFormat="1"/>
    <row r="2251" s="22" customFormat="1"/>
    <row r="2252" s="22" customFormat="1"/>
    <row r="2253" s="22" customFormat="1"/>
    <row r="2254" s="22" customFormat="1"/>
    <row r="2255" s="22" customFormat="1"/>
    <row r="2256" s="22" customFormat="1"/>
    <row r="2257" s="22" customFormat="1"/>
    <row r="2258" s="22" customFormat="1"/>
    <row r="2259" s="22" customFormat="1"/>
    <row r="2260" s="22" customFormat="1"/>
    <row r="2261" s="22" customFormat="1"/>
    <row r="2262" s="22" customFormat="1"/>
    <row r="2263" s="22" customFormat="1"/>
    <row r="2264" s="22" customFormat="1"/>
    <row r="2265" s="22" customFormat="1"/>
    <row r="2266" s="22" customFormat="1"/>
    <row r="2267" s="22" customFormat="1"/>
    <row r="2268" s="22" customFormat="1"/>
    <row r="2269" s="22" customFormat="1"/>
    <row r="2270" s="22" customFormat="1"/>
    <row r="2271" s="22" customFormat="1"/>
    <row r="2272" s="22" customFormat="1"/>
    <row r="2273" s="22" customFormat="1"/>
    <row r="2274" s="22" customFormat="1"/>
    <row r="2275" s="22" customFormat="1"/>
    <row r="2276" s="22" customFormat="1"/>
    <row r="2277" s="22" customFormat="1"/>
    <row r="2278" s="22" customFormat="1"/>
    <row r="2279" s="22" customFormat="1"/>
    <row r="2280" s="22" customFormat="1"/>
    <row r="2281" s="22" customFormat="1"/>
    <row r="2282" s="22" customFormat="1"/>
    <row r="2283" s="22" customFormat="1"/>
    <row r="2284" s="22" customFormat="1"/>
    <row r="2285" s="22" customFormat="1"/>
    <row r="2286" s="22" customFormat="1"/>
    <row r="2287" s="22" customFormat="1"/>
    <row r="2288" s="22" customFormat="1"/>
    <row r="2289" s="22" customFormat="1"/>
    <row r="2290" s="22" customFormat="1"/>
    <row r="2291" s="22" customFormat="1"/>
    <row r="2292" s="22" customFormat="1"/>
    <row r="2293" s="22" customFormat="1"/>
    <row r="2294" s="22" customFormat="1"/>
    <row r="2295" s="22" customFormat="1"/>
    <row r="2296" s="22" customFormat="1"/>
    <row r="2297" s="22" customFormat="1"/>
    <row r="2298" s="22" customFormat="1"/>
    <row r="2299" s="22" customFormat="1"/>
    <row r="2300" s="22" customFormat="1"/>
    <row r="2301" s="22" customFormat="1"/>
    <row r="2302" s="22" customFormat="1"/>
    <row r="2303" s="22" customFormat="1"/>
    <row r="2304" s="22" customFormat="1"/>
    <row r="2305" s="22" customFormat="1"/>
    <row r="2306" s="22" customFormat="1"/>
    <row r="2307" s="22" customFormat="1"/>
    <row r="2308" s="22" customFormat="1"/>
    <row r="2309" s="22" customFormat="1"/>
    <row r="2310" s="22" customFormat="1"/>
    <row r="2311" s="22" customFormat="1"/>
    <row r="2312" s="22" customFormat="1"/>
    <row r="2313" s="22" customFormat="1"/>
    <row r="2314" s="22" customFormat="1"/>
    <row r="2315" s="22" customFormat="1"/>
    <row r="2316" s="22" customFormat="1"/>
    <row r="2317" s="22" customFormat="1"/>
    <row r="2318" s="22" customFormat="1"/>
    <row r="2319" s="22" customFormat="1"/>
    <row r="2320" s="22" customFormat="1"/>
    <row r="2321" s="22" customFormat="1"/>
    <row r="2322" s="22" customFormat="1"/>
    <row r="2323" s="22" customFormat="1"/>
    <row r="2324" s="22" customFormat="1"/>
    <row r="2325" s="22" customFormat="1"/>
    <row r="2326" s="22" customFormat="1"/>
    <row r="2327" s="22" customFormat="1"/>
    <row r="2328" s="22" customFormat="1"/>
    <row r="2329" s="22" customFormat="1"/>
    <row r="2330" s="22" customFormat="1"/>
    <row r="2331" s="22" customFormat="1"/>
    <row r="2332" s="22" customFormat="1"/>
    <row r="2333" s="22" customFormat="1"/>
    <row r="2334" s="22" customFormat="1"/>
    <row r="2335" s="22" customFormat="1"/>
    <row r="2336" s="22" customFormat="1"/>
    <row r="2337" s="22" customFormat="1"/>
    <row r="2338" s="22" customFormat="1"/>
    <row r="2339" s="22" customFormat="1"/>
    <row r="2340" s="22" customFormat="1"/>
    <row r="2341" s="22" customFormat="1"/>
    <row r="2342" s="22" customFormat="1"/>
    <row r="2343" s="22" customFormat="1"/>
    <row r="2344" s="22" customFormat="1"/>
    <row r="2345" s="22" customFormat="1"/>
    <row r="2346" s="22" customFormat="1"/>
    <row r="2347" s="22" customFormat="1"/>
    <row r="2348" s="22" customFormat="1"/>
    <row r="2349" s="22" customFormat="1"/>
    <row r="2350" s="22" customFormat="1"/>
    <row r="2351" s="22" customFormat="1"/>
    <row r="2352" s="22" customFormat="1"/>
    <row r="2353" s="22" customFormat="1"/>
    <row r="2354" s="22" customFormat="1"/>
    <row r="2355" s="22" customFormat="1"/>
    <row r="2356" s="22" customFormat="1"/>
    <row r="2357" s="22" customFormat="1"/>
    <row r="2358" s="22" customFormat="1"/>
    <row r="2359" s="22" customFormat="1"/>
    <row r="2360" s="22" customFormat="1"/>
    <row r="2361" s="22" customFormat="1"/>
    <row r="2362" s="22" customFormat="1"/>
    <row r="2363" s="22" customFormat="1"/>
    <row r="2364" s="22" customFormat="1"/>
    <row r="2365" s="22" customFormat="1"/>
    <row r="2366" s="22" customFormat="1"/>
    <row r="2367" s="22" customFormat="1"/>
    <row r="2368" s="22" customFormat="1"/>
    <row r="2369" s="22" customFormat="1"/>
    <row r="2370" s="22" customFormat="1"/>
    <row r="2371" s="22" customFormat="1"/>
    <row r="2372" s="22" customFormat="1"/>
    <row r="2373" s="22" customFormat="1"/>
    <row r="2374" s="22" customFormat="1"/>
    <row r="2375" s="22" customFormat="1"/>
    <row r="2376" s="22" customFormat="1"/>
    <row r="2377" s="22" customFormat="1"/>
    <row r="2378" s="22" customFormat="1"/>
    <row r="2379" s="22" customFormat="1"/>
    <row r="2380" s="22" customFormat="1"/>
    <row r="2381" s="22" customFormat="1"/>
    <row r="2382" s="22" customFormat="1"/>
    <row r="2383" s="22" customFormat="1"/>
    <row r="2384" s="22" customFormat="1"/>
    <row r="2385" s="22" customFormat="1"/>
    <row r="2386" s="22" customFormat="1"/>
    <row r="2387" s="22" customFormat="1"/>
    <row r="2388" s="22" customFormat="1"/>
    <row r="2389" s="22" customFormat="1"/>
    <row r="2390" s="22" customFormat="1"/>
    <row r="2391" s="22" customFormat="1"/>
    <row r="2392" s="22" customFormat="1"/>
    <row r="2393" s="22" customFormat="1"/>
    <row r="2394" s="22" customFormat="1"/>
    <row r="2395" s="22" customFormat="1"/>
    <row r="2396" s="22" customFormat="1"/>
    <row r="2397" s="22" customFormat="1"/>
    <row r="2398" s="22" customFormat="1"/>
    <row r="2399" s="22" customFormat="1"/>
    <row r="2400" s="22" customFormat="1"/>
    <row r="2401" s="22" customFormat="1"/>
    <row r="2402" s="22" customFormat="1"/>
    <row r="2403" s="22" customFormat="1"/>
    <row r="2404" s="22" customFormat="1"/>
    <row r="2405" s="22" customFormat="1"/>
    <row r="2406" s="22" customFormat="1"/>
    <row r="2407" s="22" customFormat="1"/>
    <row r="2408" s="22" customFormat="1"/>
    <row r="2409" s="22" customFormat="1"/>
    <row r="2410" s="22" customFormat="1"/>
    <row r="2411" s="22" customFormat="1"/>
    <row r="2412" s="22" customFormat="1"/>
    <row r="2413" s="22" customFormat="1"/>
    <row r="2414" s="22" customFormat="1"/>
    <row r="2415" s="22" customFormat="1"/>
    <row r="2416" s="22" customFormat="1"/>
    <row r="2417" s="22" customFormat="1"/>
    <row r="2418" s="22" customFormat="1"/>
    <row r="2419" s="22" customFormat="1"/>
    <row r="2420" s="22" customFormat="1"/>
    <row r="2421" s="22" customFormat="1"/>
    <row r="2422" s="22" customFormat="1"/>
    <row r="2423" s="22" customFormat="1"/>
    <row r="2424" s="22" customFormat="1"/>
    <row r="2425" s="22" customFormat="1"/>
    <row r="2426" s="22" customFormat="1"/>
    <row r="2427" s="22" customFormat="1"/>
    <row r="2428" s="22" customFormat="1"/>
    <row r="2429" s="22" customFormat="1"/>
    <row r="2430" s="22" customFormat="1"/>
    <row r="2431" s="22" customFormat="1"/>
    <row r="2432" s="22" customFormat="1"/>
    <row r="2433" s="22" customFormat="1"/>
    <row r="2434" s="22" customFormat="1"/>
    <row r="2435" s="22" customFormat="1"/>
    <row r="2436" s="22" customFormat="1"/>
    <row r="2437" s="22" customFormat="1"/>
    <row r="2438" s="22" customFormat="1"/>
    <row r="2439" s="22" customFormat="1"/>
    <row r="2440" s="22" customFormat="1"/>
    <row r="2441" s="22" customFormat="1"/>
    <row r="2442" s="22" customFormat="1"/>
    <row r="2443" s="22" customFormat="1"/>
    <row r="2444" s="22" customFormat="1"/>
    <row r="2445" s="22" customFormat="1"/>
    <row r="2446" s="22" customFormat="1"/>
    <row r="2447" s="22" customFormat="1"/>
    <row r="2448" s="22" customFormat="1"/>
    <row r="2449" s="22" customFormat="1"/>
    <row r="2450" s="22" customFormat="1"/>
    <row r="2451" s="22" customFormat="1"/>
    <row r="2452" s="22" customFormat="1"/>
    <row r="2453" s="22" customFormat="1"/>
    <row r="2454" s="22" customFormat="1"/>
    <row r="2455" s="22" customFormat="1"/>
    <row r="2456" s="22" customFormat="1"/>
    <row r="2457" s="22" customFormat="1"/>
    <row r="2458" s="22" customFormat="1"/>
    <row r="2459" s="22" customFormat="1"/>
    <row r="2460" s="22" customFormat="1"/>
    <row r="2461" s="22" customFormat="1"/>
    <row r="2462" s="22" customFormat="1"/>
    <row r="2463" s="22" customFormat="1"/>
    <row r="2464" s="22" customFormat="1"/>
    <row r="2465" s="22" customFormat="1"/>
    <row r="2466" s="22" customFormat="1"/>
    <row r="2467" s="22" customFormat="1"/>
    <row r="2468" s="22" customFormat="1"/>
    <row r="2469" s="22" customFormat="1"/>
    <row r="2470" s="22" customFormat="1"/>
    <row r="2471" s="22" customFormat="1"/>
    <row r="2472" s="22" customFormat="1"/>
    <row r="2473" s="22" customFormat="1"/>
    <row r="2474" s="22" customFormat="1"/>
    <row r="2475" s="22" customFormat="1"/>
    <row r="2476" s="22" customFormat="1"/>
    <row r="2477" s="22" customFormat="1"/>
    <row r="2478" s="22" customFormat="1"/>
    <row r="2479" s="22" customFormat="1"/>
    <row r="2480" s="22" customFormat="1"/>
    <row r="2481" s="22" customFormat="1"/>
    <row r="2482" s="22" customFormat="1"/>
    <row r="2483" s="22" customFormat="1"/>
    <row r="2484" s="22" customFormat="1"/>
    <row r="2485" s="22" customFormat="1"/>
    <row r="2486" s="22" customFormat="1"/>
    <row r="2487" s="22" customFormat="1"/>
    <row r="2488" s="22" customFormat="1"/>
    <row r="2489" s="22" customFormat="1"/>
    <row r="2490" s="22" customFormat="1"/>
    <row r="2491" s="22" customFormat="1"/>
    <row r="2492" s="22" customFormat="1"/>
    <row r="2493" s="22" customFormat="1"/>
    <row r="2494" s="22" customFormat="1"/>
    <row r="2495" s="22" customFormat="1"/>
    <row r="2496" s="22" customFormat="1"/>
    <row r="2497" s="22" customFormat="1"/>
    <row r="2498" s="22" customFormat="1"/>
    <row r="2499" s="22" customFormat="1"/>
    <row r="2500" s="22" customFormat="1"/>
    <row r="2501" s="22" customFormat="1"/>
    <row r="2502" s="22" customFormat="1"/>
    <row r="2503" s="22" customFormat="1"/>
    <row r="2504" s="22" customFormat="1"/>
    <row r="2505" s="22" customFormat="1"/>
    <row r="2506" s="22" customFormat="1"/>
    <row r="2507" s="22" customFormat="1"/>
    <row r="2508" s="22" customFormat="1"/>
    <row r="2509" s="22" customFormat="1"/>
    <row r="2510" s="22" customFormat="1"/>
    <row r="2511" s="22" customFormat="1"/>
    <row r="2512" s="22" customFormat="1"/>
    <row r="2513" s="22" customFormat="1"/>
    <row r="2514" s="22" customFormat="1"/>
    <row r="2515" s="22" customFormat="1"/>
    <row r="2516" s="22" customFormat="1"/>
    <row r="2517" s="22" customFormat="1"/>
    <row r="2518" s="22" customFormat="1"/>
    <row r="2519" s="22" customFormat="1"/>
    <row r="2520" s="22" customFormat="1"/>
    <row r="2521" s="22" customFormat="1"/>
    <row r="2522" s="22" customFormat="1"/>
    <row r="2523" s="22" customFormat="1"/>
    <row r="2524" s="22" customFormat="1"/>
    <row r="2525" s="22" customFormat="1"/>
    <row r="2526" s="22" customFormat="1"/>
    <row r="2527" s="22" customFormat="1"/>
    <row r="2528" s="22" customFormat="1"/>
    <row r="2529" s="22" customFormat="1"/>
    <row r="2530" s="22" customFormat="1"/>
    <row r="2531" s="22" customFormat="1"/>
    <row r="2532" s="22" customFormat="1"/>
    <row r="2533" s="22" customFormat="1"/>
    <row r="2534" s="22" customFormat="1"/>
    <row r="2535" s="22" customFormat="1"/>
    <row r="2536" s="22" customFormat="1"/>
    <row r="2537" s="22" customFormat="1"/>
    <row r="2538" s="22" customFormat="1"/>
    <row r="2539" s="22" customFormat="1"/>
    <row r="2540" s="22" customFormat="1"/>
    <row r="2541" s="22" customFormat="1"/>
    <row r="2542" s="22" customFormat="1"/>
    <row r="2543" s="22" customFormat="1"/>
    <row r="2544" s="22" customFormat="1"/>
    <row r="2545" s="22" customFormat="1"/>
    <row r="2546" s="22" customFormat="1"/>
    <row r="2547" s="22" customFormat="1"/>
    <row r="2548" s="22" customFormat="1"/>
    <row r="2549" s="22" customFormat="1"/>
    <row r="2550" s="22" customFormat="1"/>
    <row r="2551" s="22" customFormat="1"/>
    <row r="2552" s="22" customFormat="1"/>
    <row r="2553" s="22" customFormat="1"/>
    <row r="2554" s="22" customFormat="1"/>
    <row r="2555" s="22" customFormat="1"/>
    <row r="2556" s="22" customFormat="1"/>
    <row r="2557" s="22" customFormat="1"/>
    <row r="2558" s="22" customFormat="1"/>
    <row r="2559" s="22" customFormat="1"/>
    <row r="2560" s="22" customFormat="1"/>
    <row r="2561" s="22" customFormat="1"/>
    <row r="2562" s="22" customFormat="1"/>
    <row r="2563" s="22" customFormat="1"/>
    <row r="2564" s="22" customFormat="1"/>
    <row r="2565" s="22" customFormat="1"/>
    <row r="2566" s="22" customFormat="1"/>
    <row r="2567" s="22" customFormat="1"/>
    <row r="2568" s="22" customFormat="1"/>
    <row r="2569" s="22" customFormat="1"/>
    <row r="2570" s="22" customFormat="1"/>
    <row r="2571" s="22" customFormat="1"/>
    <row r="2572" s="22" customFormat="1"/>
    <row r="2573" s="22" customFormat="1"/>
    <row r="2574" s="22" customFormat="1"/>
    <row r="2575" s="22" customFormat="1"/>
    <row r="2576" s="22" customFormat="1"/>
    <row r="2577" s="22" customFormat="1"/>
    <row r="2578" s="22" customFormat="1"/>
    <row r="2579" s="22" customFormat="1"/>
    <row r="2580" s="22" customFormat="1"/>
    <row r="2581" s="22" customFormat="1"/>
    <row r="2582" s="22" customFormat="1"/>
    <row r="2583" s="22" customFormat="1"/>
    <row r="2584" s="22" customFormat="1"/>
    <row r="2585" s="22" customFormat="1"/>
    <row r="2586" s="22" customFormat="1"/>
    <row r="2587" s="22" customFormat="1"/>
    <row r="2588" s="22" customFormat="1"/>
    <row r="2589" s="22" customFormat="1"/>
    <row r="2590" s="22" customFormat="1"/>
    <row r="2591" s="22" customFormat="1"/>
    <row r="2592" s="22" customFormat="1"/>
    <row r="2593" s="22" customFormat="1"/>
    <row r="2594" s="22" customFormat="1"/>
    <row r="2595" s="22" customFormat="1"/>
    <row r="2596" s="22" customFormat="1"/>
    <row r="2597" s="22" customFormat="1"/>
    <row r="2598" s="22" customFormat="1"/>
    <row r="2599" s="22" customFormat="1"/>
    <row r="2600" s="22" customFormat="1"/>
    <row r="2601" s="22" customFormat="1"/>
    <row r="2602" s="22" customFormat="1"/>
    <row r="2603" s="22" customFormat="1"/>
    <row r="2604" s="22" customFormat="1"/>
    <row r="2605" s="22" customFormat="1"/>
    <row r="2606" s="22" customFormat="1"/>
    <row r="2607" s="22" customFormat="1"/>
    <row r="2608" s="22" customFormat="1"/>
    <row r="2609" s="22" customFormat="1"/>
    <row r="2610" s="22" customFormat="1"/>
    <row r="2611" s="22" customFormat="1"/>
    <row r="2612" s="22" customFormat="1"/>
    <row r="2613" s="22" customFormat="1"/>
    <row r="2614" s="22" customFormat="1"/>
    <row r="2615" s="22" customFormat="1"/>
    <row r="2616" s="22" customFormat="1"/>
    <row r="2617" s="22" customFormat="1"/>
    <row r="2618" s="22" customFormat="1"/>
    <row r="2619" s="22" customFormat="1"/>
    <row r="2620" s="22" customFormat="1"/>
    <row r="2621" s="22" customFormat="1"/>
    <row r="2622" s="22" customFormat="1"/>
    <row r="2623" s="22" customFormat="1"/>
    <row r="2624" s="22" customFormat="1"/>
    <row r="2625" s="22" customFormat="1"/>
    <row r="2626" s="22" customFormat="1"/>
    <row r="2627" s="22" customFormat="1"/>
    <row r="2628" s="22" customFormat="1"/>
    <row r="2629" s="22" customFormat="1"/>
    <row r="2630" s="22" customFormat="1"/>
    <row r="2631" s="22" customFormat="1"/>
    <row r="2632" s="22" customFormat="1"/>
    <row r="2633" s="22" customFormat="1"/>
    <row r="2634" s="22" customFormat="1"/>
    <row r="2635" s="22" customFormat="1"/>
    <row r="2636" s="22" customFormat="1"/>
    <row r="2637" s="22" customFormat="1"/>
    <row r="2638" s="22" customFormat="1"/>
    <row r="2639" s="22" customFormat="1"/>
    <row r="2640" s="22" customFormat="1"/>
    <row r="2641" s="22" customFormat="1"/>
    <row r="2642" s="22" customFormat="1"/>
    <row r="2643" s="22" customFormat="1"/>
    <row r="2644" s="22" customFormat="1"/>
    <row r="2645" s="22" customFormat="1"/>
    <row r="2646" s="22" customFormat="1"/>
    <row r="2647" s="22" customFormat="1"/>
    <row r="2648" s="22" customFormat="1"/>
    <row r="2649" s="22" customFormat="1"/>
    <row r="2650" s="22" customFormat="1"/>
    <row r="2651" s="22" customFormat="1"/>
    <row r="2652" s="22" customFormat="1"/>
    <row r="2653" s="22" customFormat="1"/>
    <row r="2654" s="22" customFormat="1"/>
    <row r="2655" s="22" customFormat="1"/>
    <row r="2656" s="22" customFormat="1"/>
    <row r="2657" s="22" customFormat="1"/>
    <row r="2658" s="22" customFormat="1"/>
    <row r="2659" s="22" customFormat="1"/>
    <row r="2660" s="22" customFormat="1"/>
    <row r="2661" s="22" customFormat="1"/>
    <row r="2662" s="22" customFormat="1"/>
    <row r="2663" s="22" customFormat="1"/>
    <row r="2664" s="22" customFormat="1"/>
    <row r="2665" s="22" customFormat="1"/>
    <row r="2666" s="22" customFormat="1"/>
    <row r="2667" s="22" customFormat="1"/>
    <row r="2668" s="22" customFormat="1"/>
    <row r="2669" s="22" customFormat="1"/>
    <row r="2670" s="22" customFormat="1"/>
    <row r="2671" s="22" customFormat="1"/>
    <row r="2672" s="22" customFormat="1"/>
    <row r="2673" s="22" customFormat="1"/>
    <row r="2674" s="22" customFormat="1"/>
    <row r="2675" s="22" customFormat="1"/>
    <row r="2676" s="22" customFormat="1"/>
    <row r="2677" s="22" customFormat="1"/>
    <row r="2678" s="22" customFormat="1"/>
    <row r="2679" s="22" customFormat="1"/>
    <row r="2680" s="22" customFormat="1"/>
    <row r="2681" s="22" customFormat="1"/>
    <row r="2682" s="22" customFormat="1"/>
    <row r="2683" s="22" customFormat="1"/>
    <row r="2684" s="22" customFormat="1"/>
    <row r="2685" s="22" customFormat="1"/>
    <row r="2686" s="22" customFormat="1"/>
    <row r="2687" s="22" customFormat="1"/>
    <row r="2688" s="22" customFormat="1"/>
    <row r="2689" s="22" customFormat="1"/>
    <row r="2690" s="22" customFormat="1"/>
    <row r="2691" s="22" customFormat="1"/>
    <row r="2692" s="22" customFormat="1"/>
    <row r="2693" s="22" customFormat="1"/>
    <row r="2694" s="22" customFormat="1"/>
    <row r="2695" s="22" customFormat="1"/>
    <row r="2696" s="22" customFormat="1"/>
    <row r="2697" s="22" customFormat="1"/>
    <row r="2698" s="22" customFormat="1"/>
    <row r="2699" s="22" customFormat="1"/>
    <row r="2700" s="22" customFormat="1"/>
    <row r="2701" s="22" customFormat="1"/>
    <row r="2702" s="22" customFormat="1"/>
    <row r="2703" s="22" customFormat="1"/>
    <row r="2704" s="22" customFormat="1"/>
    <row r="2705" s="22" customFormat="1"/>
    <row r="2706" s="22" customFormat="1"/>
    <row r="2707" s="22" customFormat="1"/>
    <row r="2708" s="22" customFormat="1"/>
    <row r="2709" s="22" customFormat="1"/>
    <row r="2710" s="22" customFormat="1"/>
    <row r="2711" s="22" customFormat="1"/>
    <row r="2712" s="22" customFormat="1"/>
    <row r="2713" s="22" customFormat="1"/>
    <row r="2714" s="22" customFormat="1"/>
    <row r="2715" s="22" customFormat="1"/>
    <row r="2716" s="22" customFormat="1"/>
    <row r="2717" s="22" customFormat="1"/>
    <row r="2718" s="22" customFormat="1"/>
    <row r="2719" s="22" customFormat="1"/>
    <row r="2720" s="22" customFormat="1"/>
    <row r="2721" s="22" customFormat="1"/>
    <row r="2722" s="22" customFormat="1"/>
    <row r="2723" s="22" customFormat="1"/>
    <row r="2724" s="22" customFormat="1"/>
    <row r="2725" s="22" customFormat="1"/>
    <row r="2726" s="22" customFormat="1"/>
    <row r="2727" s="22" customFormat="1"/>
    <row r="2728" s="22" customFormat="1"/>
    <row r="2729" s="22" customFormat="1"/>
    <row r="2730" s="22" customFormat="1"/>
    <row r="2731" s="22" customFormat="1"/>
    <row r="2732" s="22" customFormat="1"/>
    <row r="2733" s="22" customFormat="1"/>
    <row r="2734" s="22" customFormat="1"/>
    <row r="2735" s="22" customFormat="1"/>
    <row r="2736" s="22" customFormat="1"/>
    <row r="2737" s="22" customFormat="1"/>
    <row r="2738" s="22" customFormat="1"/>
    <row r="2739" s="22" customFormat="1"/>
    <row r="2740" s="22" customFormat="1"/>
    <row r="2741" s="22" customFormat="1"/>
    <row r="2742" s="22" customFormat="1"/>
    <row r="2743" s="22" customFormat="1"/>
    <row r="2744" s="22" customFormat="1"/>
    <row r="2745" s="22" customFormat="1"/>
    <row r="2746" s="22" customFormat="1"/>
    <row r="2747" s="22" customFormat="1"/>
    <row r="2748" s="22" customFormat="1"/>
    <row r="2749" s="22" customFormat="1"/>
    <row r="2750" s="22" customFormat="1"/>
    <row r="2751" s="22" customFormat="1"/>
    <row r="2752" s="22" customFormat="1"/>
    <row r="2753" s="22" customFormat="1"/>
    <row r="2754" s="22" customFormat="1"/>
    <row r="2755" s="22" customFormat="1"/>
    <row r="2756" s="22" customFormat="1"/>
    <row r="2757" s="22" customFormat="1"/>
    <row r="2758" s="22" customFormat="1"/>
    <row r="2759" s="22" customFormat="1"/>
    <row r="2760" s="22" customFormat="1"/>
    <row r="2761" s="22" customFormat="1"/>
    <row r="2762" s="22" customFormat="1"/>
    <row r="2763" s="22" customFormat="1"/>
    <row r="2764" s="22" customFormat="1"/>
    <row r="2765" s="22" customFormat="1"/>
    <row r="2766" s="22" customFormat="1"/>
    <row r="2767" s="22" customFormat="1"/>
    <row r="2768" s="22" customFormat="1"/>
    <row r="2769" s="22" customFormat="1"/>
    <row r="2770" s="22" customFormat="1"/>
    <row r="2771" s="22" customFormat="1"/>
    <row r="2772" s="22" customFormat="1"/>
    <row r="2773" s="22" customFormat="1"/>
    <row r="2774" s="22" customFormat="1"/>
    <row r="2775" s="22" customFormat="1"/>
    <row r="2776" s="22" customFormat="1"/>
    <row r="2777" s="22" customFormat="1"/>
    <row r="2778" s="22" customFormat="1"/>
    <row r="2779" s="22" customFormat="1"/>
    <row r="2780" s="22" customFormat="1"/>
    <row r="2781" s="22" customFormat="1"/>
    <row r="2782" s="22" customFormat="1"/>
    <row r="2783" s="22" customFormat="1"/>
    <row r="2784" s="22" customFormat="1"/>
    <row r="2785" s="22" customFormat="1"/>
    <row r="2786" s="22" customFormat="1"/>
    <row r="2787" s="22" customFormat="1"/>
    <row r="2788" s="22" customFormat="1"/>
    <row r="2789" s="22" customFormat="1"/>
    <row r="2790" s="22" customFormat="1"/>
    <row r="2791" s="22" customFormat="1"/>
    <row r="2792" s="22" customFormat="1"/>
    <row r="2793" s="22" customFormat="1"/>
    <row r="2794" s="22" customFormat="1"/>
    <row r="2795" s="22" customFormat="1"/>
    <row r="2796" s="22" customFormat="1"/>
    <row r="2797" s="22" customFormat="1"/>
    <row r="2798" s="22" customFormat="1"/>
    <row r="2799" s="22" customFormat="1"/>
    <row r="2800" s="22" customFormat="1"/>
    <row r="2801" s="22" customFormat="1"/>
    <row r="2802" s="22" customFormat="1"/>
    <row r="2803" s="22" customFormat="1"/>
    <row r="2804" s="22" customFormat="1"/>
    <row r="2805" s="22" customFormat="1"/>
    <row r="2806" s="22" customFormat="1"/>
    <row r="2807" s="22" customFormat="1"/>
    <row r="2808" s="22" customFormat="1"/>
    <row r="2809" s="22" customFormat="1"/>
    <row r="2810" s="22" customFormat="1"/>
    <row r="2811" s="22" customFormat="1"/>
    <row r="2812" s="22" customFormat="1"/>
    <row r="2813" s="22" customFormat="1"/>
    <row r="2814" s="22" customFormat="1"/>
    <row r="2815" s="22" customFormat="1"/>
    <row r="2816" s="22" customFormat="1"/>
    <row r="2817" s="22" customFormat="1"/>
    <row r="2818" s="22" customFormat="1"/>
    <row r="2819" s="22" customFormat="1"/>
    <row r="2820" s="22" customFormat="1"/>
    <row r="2821" s="22" customFormat="1"/>
    <row r="2822" s="22" customFormat="1"/>
    <row r="2823" s="22" customFormat="1"/>
    <row r="2824" s="22" customFormat="1"/>
    <row r="2825" s="22" customFormat="1"/>
    <row r="2826" s="22" customFormat="1"/>
    <row r="2827" s="22" customFormat="1"/>
    <row r="2828" s="22" customFormat="1"/>
    <row r="2829" s="22" customFormat="1"/>
    <row r="2830" s="22" customFormat="1"/>
    <row r="2831" s="22" customFormat="1"/>
    <row r="2832" s="22" customFormat="1"/>
    <row r="2833" s="22" customFormat="1"/>
    <row r="2834" s="22" customFormat="1"/>
    <row r="2835" s="22" customFormat="1"/>
    <row r="2836" s="22" customFormat="1"/>
    <row r="2837" s="22" customFormat="1"/>
    <row r="2838" s="22" customFormat="1"/>
    <row r="2839" s="22" customFormat="1"/>
    <row r="2840" s="22" customFormat="1"/>
    <row r="2841" s="22" customFormat="1"/>
    <row r="2842" s="22" customFormat="1"/>
    <row r="2843" s="22" customFormat="1"/>
    <row r="2844" s="22" customFormat="1"/>
    <row r="2845" s="22" customFormat="1"/>
    <row r="2846" s="22" customFormat="1"/>
    <row r="2847" s="22" customFormat="1"/>
    <row r="2848" s="22" customFormat="1"/>
    <row r="2849" s="22" customFormat="1"/>
    <row r="2850" s="22" customFormat="1"/>
    <row r="2851" s="22" customFormat="1"/>
    <row r="2852" s="22" customFormat="1"/>
    <row r="2853" s="22" customFormat="1"/>
    <row r="2854" s="22" customFormat="1"/>
    <row r="2855" s="22" customFormat="1"/>
    <row r="2856" s="22" customFormat="1"/>
    <row r="2857" s="22" customFormat="1"/>
    <row r="2858" s="22" customFormat="1"/>
    <row r="2859" s="22" customFormat="1"/>
    <row r="2860" s="22" customFormat="1"/>
    <row r="2861" s="22" customFormat="1"/>
    <row r="2862" s="22" customFormat="1"/>
    <row r="2863" s="22" customFormat="1"/>
    <row r="2864" s="22" customFormat="1"/>
    <row r="2865" s="22" customFormat="1"/>
    <row r="2866" s="22" customFormat="1"/>
    <row r="2867" s="22" customFormat="1"/>
    <row r="2868" s="22" customFormat="1"/>
    <row r="2869" s="22" customFormat="1"/>
    <row r="2870" s="22" customFormat="1"/>
    <row r="2871" s="22" customFormat="1"/>
    <row r="2872" s="22" customFormat="1"/>
    <row r="2873" s="22" customFormat="1"/>
    <row r="2874" s="22" customFormat="1"/>
    <row r="2875" s="22" customFormat="1"/>
    <row r="2876" s="22" customFormat="1"/>
    <row r="2877" s="22" customFormat="1"/>
    <row r="2878" s="22" customFormat="1"/>
    <row r="2879" s="22" customFormat="1"/>
    <row r="2880" s="22" customFormat="1"/>
    <row r="2881" s="22" customFormat="1"/>
    <row r="2882" s="22" customFormat="1"/>
    <row r="2883" s="22" customFormat="1"/>
    <row r="2884" s="22" customFormat="1"/>
    <row r="2885" s="22" customFormat="1"/>
    <row r="2886" s="22" customFormat="1"/>
    <row r="2887" s="22" customFormat="1"/>
    <row r="2888" s="22" customFormat="1"/>
    <row r="2889" s="22" customFormat="1"/>
    <row r="2890" s="22" customFormat="1"/>
    <row r="2891" s="22" customFormat="1"/>
    <row r="2892" s="22" customFormat="1"/>
    <row r="2893" s="22" customFormat="1"/>
    <row r="2894" s="22" customFormat="1"/>
    <row r="2895" s="22" customFormat="1"/>
    <row r="2896" s="22" customFormat="1"/>
    <row r="2897" s="22" customFormat="1"/>
    <row r="2898" s="22" customFormat="1"/>
    <row r="2899" s="22" customFormat="1"/>
    <row r="2900" s="22" customFormat="1"/>
    <row r="2901" s="22" customFormat="1"/>
    <row r="2902" s="22" customFormat="1"/>
    <row r="2903" s="22" customFormat="1"/>
    <row r="2904" s="22" customFormat="1"/>
    <row r="2905" s="22" customFormat="1"/>
    <row r="2906" s="22" customFormat="1"/>
    <row r="2907" s="22" customFormat="1"/>
    <row r="2908" s="22" customFormat="1"/>
    <row r="2909" s="22" customFormat="1"/>
    <row r="2910" s="22" customFormat="1"/>
    <row r="2911" s="22" customFormat="1"/>
    <row r="2912" s="22" customFormat="1"/>
    <row r="2913" s="22" customFormat="1"/>
    <row r="2914" s="22" customFormat="1"/>
    <row r="2915" s="22" customFormat="1"/>
    <row r="2916" s="22" customFormat="1"/>
    <row r="2917" s="22" customFormat="1"/>
    <row r="2918" s="22" customFormat="1"/>
    <row r="2919" s="22" customFormat="1"/>
    <row r="2920" s="22" customFormat="1"/>
    <row r="2921" s="22" customFormat="1"/>
    <row r="2922" s="22" customFormat="1"/>
    <row r="2923" s="22" customFormat="1"/>
    <row r="2924" s="22" customFormat="1"/>
    <row r="2925" s="22" customFormat="1"/>
    <row r="2926" s="22" customFormat="1"/>
    <row r="2927" s="22" customFormat="1"/>
    <row r="2928" s="22" customFormat="1"/>
    <row r="2929" s="22" customFormat="1"/>
    <row r="2930" s="22" customFormat="1"/>
    <row r="2931" s="22" customFormat="1"/>
    <row r="2932" s="22" customFormat="1"/>
    <row r="2933" s="22" customFormat="1"/>
    <row r="2934" s="22" customFormat="1"/>
    <row r="2935" s="22" customFormat="1"/>
    <row r="2936" s="22" customFormat="1"/>
    <row r="2937" s="22" customFormat="1"/>
    <row r="2938" s="22" customFormat="1"/>
    <row r="2939" s="22" customFormat="1"/>
    <row r="2940" s="22" customFormat="1"/>
    <row r="2941" s="22" customFormat="1"/>
    <row r="2942" s="22" customFormat="1"/>
    <row r="2943" s="22" customFormat="1"/>
    <row r="2944" s="22" customFormat="1"/>
    <row r="2945" s="22" customFormat="1"/>
    <row r="2946" s="22" customFormat="1"/>
    <row r="2947" s="22" customFormat="1"/>
    <row r="2948" s="22" customFormat="1"/>
    <row r="2949" s="22" customFormat="1"/>
    <row r="2950" s="22" customFormat="1"/>
    <row r="2951" s="22" customFormat="1"/>
    <row r="2952" s="22" customFormat="1"/>
    <row r="2953" s="22" customFormat="1"/>
    <row r="2954" s="22" customFormat="1"/>
    <row r="2955" s="22" customFormat="1"/>
    <row r="2956" s="22" customFormat="1"/>
    <row r="2957" s="22" customFormat="1"/>
    <row r="2958" s="22" customFormat="1"/>
    <row r="2959" s="22" customFormat="1"/>
    <row r="2960" s="22" customFormat="1"/>
    <row r="2961" s="22" customFormat="1"/>
    <row r="2962" s="22" customFormat="1"/>
    <row r="2963" s="22" customFormat="1"/>
    <row r="2964" s="22" customFormat="1"/>
    <row r="2965" s="22" customFormat="1"/>
    <row r="2966" s="22" customFormat="1"/>
    <row r="2967" s="22" customFormat="1"/>
    <row r="2968" s="22" customFormat="1"/>
    <row r="2969" s="22" customFormat="1"/>
    <row r="2970" s="22" customFormat="1"/>
    <row r="2971" s="22" customFormat="1"/>
    <row r="2972" s="22" customFormat="1"/>
    <row r="2973" s="22" customFormat="1"/>
    <row r="2974" s="22" customFormat="1"/>
    <row r="2975" s="22" customFormat="1"/>
    <row r="2976" s="22" customFormat="1"/>
    <row r="2977" s="22" customFormat="1"/>
    <row r="2978" s="22" customFormat="1"/>
    <row r="2979" s="22" customFormat="1"/>
    <row r="2980" s="22" customFormat="1"/>
    <row r="2981" s="22" customFormat="1"/>
    <row r="2982" s="22" customFormat="1"/>
    <row r="2983" s="22" customFormat="1"/>
    <row r="2984" s="22" customFormat="1"/>
    <row r="2985" s="22" customFormat="1"/>
    <row r="2986" s="22" customFormat="1"/>
    <row r="2987" s="22" customFormat="1"/>
    <row r="2988" s="22" customFormat="1"/>
    <row r="2989" s="22" customFormat="1"/>
    <row r="2990" s="22" customFormat="1"/>
    <row r="2991" s="22" customFormat="1"/>
    <row r="2992" s="22" customFormat="1"/>
    <row r="2993" s="22" customFormat="1"/>
    <row r="2994" s="22" customFormat="1"/>
    <row r="2995" s="22" customFormat="1"/>
    <row r="2996" s="22" customFormat="1"/>
    <row r="2997" s="22" customFormat="1"/>
    <row r="2998" s="22" customFormat="1"/>
    <row r="2999" s="22" customFormat="1"/>
    <row r="3000" s="22" customFormat="1"/>
    <row r="3001" s="22" customFormat="1"/>
    <row r="3002" s="22" customFormat="1"/>
    <row r="3003" s="22" customFormat="1"/>
    <row r="3004" s="22" customFormat="1"/>
    <row r="3005" s="22" customFormat="1"/>
    <row r="3006" s="22" customFormat="1"/>
    <row r="3007" s="22" customFormat="1"/>
    <row r="3008" s="22" customFormat="1"/>
    <row r="3009" s="22" customFormat="1"/>
    <row r="3010" s="22" customFormat="1"/>
    <row r="3011" s="22" customFormat="1"/>
    <row r="3012" s="22" customFormat="1"/>
    <row r="3013" s="22" customFormat="1"/>
    <row r="3014" s="22" customFormat="1"/>
    <row r="3015" s="22" customFormat="1"/>
    <row r="3016" s="22" customFormat="1"/>
    <row r="3017" s="22" customFormat="1"/>
    <row r="3018" s="22" customFormat="1"/>
    <row r="3019" s="22" customFormat="1"/>
    <row r="3020" s="22" customFormat="1"/>
    <row r="3021" s="22" customFormat="1"/>
    <row r="3022" s="22" customFormat="1"/>
    <row r="3023" s="22" customFormat="1"/>
    <row r="3024" s="22" customFormat="1"/>
    <row r="3025" s="22" customFormat="1"/>
    <row r="3026" s="22" customFormat="1"/>
    <row r="3027" s="22" customFormat="1"/>
    <row r="3028" s="22" customFormat="1"/>
    <row r="3029" s="22" customFormat="1"/>
    <row r="3030" s="22" customFormat="1"/>
    <row r="3031" s="22" customFormat="1"/>
    <row r="3032" s="22" customFormat="1"/>
    <row r="3033" s="22" customFormat="1"/>
    <row r="3034" s="22" customFormat="1"/>
    <row r="3035" s="22" customFormat="1"/>
    <row r="3036" s="22" customFormat="1"/>
    <row r="3037" s="22" customFormat="1"/>
    <row r="3038" s="22" customFormat="1"/>
    <row r="3039" s="22" customFormat="1"/>
    <row r="3040" s="22" customFormat="1"/>
    <row r="3041" s="22" customFormat="1"/>
    <row r="3042" s="22" customFormat="1"/>
    <row r="3043" s="22" customFormat="1"/>
    <row r="3044" s="22" customFormat="1"/>
    <row r="3045" s="22" customFormat="1"/>
    <row r="3046" s="22" customFormat="1"/>
    <row r="3047" s="22" customFormat="1"/>
    <row r="3048" s="22" customFormat="1"/>
    <row r="3049" s="22" customFormat="1"/>
    <row r="3050" s="22" customFormat="1"/>
    <row r="3051" s="22" customFormat="1"/>
    <row r="3052" s="22" customFormat="1"/>
    <row r="3053" s="22" customFormat="1"/>
    <row r="3054" s="22" customFormat="1"/>
    <row r="3055" s="22" customFormat="1"/>
    <row r="3056" s="22" customFormat="1"/>
    <row r="3057" s="22" customFormat="1"/>
    <row r="3058" s="22" customFormat="1"/>
    <row r="3059" s="22" customFormat="1"/>
    <row r="3060" s="22" customFormat="1"/>
    <row r="3061" s="22" customFormat="1"/>
    <row r="3062" s="22" customFormat="1"/>
    <row r="3063" s="22" customFormat="1"/>
    <row r="3064" s="22" customFormat="1"/>
    <row r="3065" s="22" customFormat="1"/>
    <row r="3066" s="22" customFormat="1"/>
    <row r="3067" s="22" customFormat="1"/>
    <row r="3068" s="22" customFormat="1"/>
    <row r="3069" s="22" customFormat="1"/>
    <row r="3070" s="22" customFormat="1"/>
    <row r="3071" s="22" customFormat="1"/>
    <row r="3072" s="22" customFormat="1"/>
    <row r="3073" s="22" customFormat="1"/>
    <row r="3074" s="22" customFormat="1"/>
    <row r="3075" s="22" customFormat="1"/>
    <row r="3076" s="22" customFormat="1"/>
    <row r="3077" s="22" customFormat="1"/>
    <row r="3078" s="22" customFormat="1"/>
    <row r="3079" s="22" customFormat="1"/>
    <row r="3080" s="22" customFormat="1"/>
    <row r="3081" s="22" customFormat="1"/>
    <row r="3082" s="22" customFormat="1"/>
    <row r="3083" s="22" customFormat="1"/>
    <row r="3084" s="22" customFormat="1"/>
    <row r="3085" s="22" customFormat="1"/>
    <row r="3086" s="22" customFormat="1"/>
    <row r="3087" s="22" customFormat="1"/>
    <row r="3088" s="22" customFormat="1"/>
    <row r="3089" s="22" customFormat="1"/>
    <row r="3090" s="22" customFormat="1"/>
    <row r="3091" s="22" customFormat="1"/>
    <row r="3092" s="22" customFormat="1"/>
    <row r="3093" s="22" customFormat="1"/>
    <row r="3094" s="22" customFormat="1"/>
    <row r="3095" s="22" customFormat="1"/>
    <row r="3096" s="22" customFormat="1"/>
    <row r="3097" s="22" customFormat="1"/>
    <row r="3098" s="22" customFormat="1"/>
    <row r="3099" s="22" customFormat="1"/>
    <row r="3100" s="22" customFormat="1"/>
    <row r="3101" s="22" customFormat="1"/>
  </sheetData>
  <printOptions horizontalCentered="1"/>
  <pageMargins left="0.25" right="0.27" top="0.42" bottom="0.4" header="0.25" footer="0.24"/>
  <pageSetup scale="79" orientation="portrait"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6.xml><?xml version="1.0" encoding="utf-8"?>
<worksheet xmlns="http://schemas.openxmlformats.org/spreadsheetml/2006/main" xmlns:r="http://schemas.openxmlformats.org/officeDocument/2006/relationships">
  <dimension ref="A1:GE1227"/>
  <sheetViews>
    <sheetView workbookViewId="0">
      <selection activeCell="M15" sqref="M15"/>
    </sheetView>
  </sheetViews>
  <sheetFormatPr defaultRowHeight="15"/>
  <cols>
    <col min="1" max="1" width="34" customWidth="1"/>
    <col min="2" max="2" width="7.28515625" customWidth="1"/>
    <col min="3" max="3" width="6.85546875" customWidth="1"/>
    <col min="4" max="4" width="5.7109375" customWidth="1"/>
    <col min="5" max="5" width="6.42578125" customWidth="1"/>
    <col min="6" max="8" width="5.7109375" customWidth="1"/>
    <col min="9" max="9" width="6.7109375" customWidth="1"/>
    <col min="10" max="10" width="5.7109375" customWidth="1"/>
    <col min="11" max="11" width="6.42578125" customWidth="1"/>
    <col min="12" max="14" width="5.7109375" customWidth="1"/>
    <col min="15" max="16" width="6.7109375" customWidth="1"/>
    <col min="17" max="17" width="5.85546875" customWidth="1"/>
    <col min="18" max="18" width="6.42578125" customWidth="1"/>
    <col min="19" max="19" width="6.5703125" bestFit="1" customWidth="1"/>
    <col min="20" max="20" width="6" customWidth="1"/>
    <col min="21" max="21" width="5.7109375" customWidth="1"/>
    <col min="22" max="22" width="6.85546875" customWidth="1"/>
    <col min="23" max="23" width="6.28515625" customWidth="1"/>
    <col min="24" max="24" width="5.28515625" customWidth="1"/>
    <col min="25" max="25" width="6.28515625" customWidth="1"/>
    <col min="26" max="26" width="5.42578125" customWidth="1"/>
    <col min="28" max="62" width="9.140625" style="22"/>
  </cols>
  <sheetData>
    <row r="1" spans="1:40" ht="14.25" customHeight="1">
      <c r="A1" s="20" t="s">
        <v>46</v>
      </c>
      <c r="B1" s="20"/>
      <c r="C1" s="20"/>
      <c r="D1" s="20"/>
      <c r="E1" s="20"/>
      <c r="F1" s="20"/>
      <c r="G1" s="20"/>
      <c r="H1" s="20"/>
      <c r="I1" s="20"/>
      <c r="J1" s="20"/>
      <c r="K1" s="20"/>
      <c r="L1" s="20"/>
      <c r="M1" s="20"/>
      <c r="N1" s="20"/>
      <c r="O1" s="20"/>
      <c r="P1" s="20"/>
      <c r="Q1" s="20"/>
      <c r="R1" s="20"/>
      <c r="S1" s="20"/>
      <c r="T1" s="20"/>
      <c r="U1" s="20"/>
      <c r="V1" s="20"/>
      <c r="W1" s="20"/>
      <c r="X1" s="20"/>
      <c r="Y1" s="20"/>
      <c r="Z1" s="20"/>
      <c r="AA1" s="21" t="s">
        <v>47</v>
      </c>
    </row>
    <row r="2" spans="1:40" ht="12.75" customHeight="1">
      <c r="A2" s="20" t="s">
        <v>322</v>
      </c>
      <c r="B2" s="20"/>
      <c r="C2" s="20"/>
      <c r="D2" s="20"/>
      <c r="E2" s="20"/>
      <c r="F2" s="20"/>
      <c r="G2" s="20"/>
      <c r="H2" s="20"/>
      <c r="I2" s="20"/>
      <c r="J2" s="20"/>
      <c r="K2" s="20"/>
      <c r="L2" s="20"/>
      <c r="M2" s="20"/>
      <c r="N2" s="20"/>
      <c r="O2" s="20"/>
      <c r="P2" s="20"/>
      <c r="Q2" s="20"/>
      <c r="R2" s="20"/>
      <c r="S2" s="20"/>
      <c r="T2" s="20"/>
      <c r="U2" s="20"/>
      <c r="V2" s="20"/>
      <c r="W2" s="20"/>
      <c r="X2" s="20"/>
      <c r="Y2" s="20"/>
      <c r="Z2" s="20"/>
      <c r="AA2" s="21" t="s">
        <v>48</v>
      </c>
    </row>
    <row r="3" spans="1:40" ht="9" customHeight="1" thickBot="1">
      <c r="A3" s="23"/>
      <c r="B3" s="23"/>
      <c r="C3" s="24"/>
      <c r="D3" s="25"/>
      <c r="E3" s="25"/>
      <c r="F3" s="25"/>
      <c r="G3" s="25"/>
      <c r="H3" s="25"/>
      <c r="I3" s="25"/>
      <c r="J3" s="25"/>
      <c r="K3" s="25"/>
      <c r="L3" s="25"/>
      <c r="M3" s="25"/>
      <c r="N3" s="25"/>
      <c r="O3" s="25"/>
      <c r="P3" s="25"/>
      <c r="Q3" s="25"/>
      <c r="R3" s="25"/>
      <c r="S3" s="25"/>
      <c r="T3" s="26"/>
      <c r="U3" s="25"/>
      <c r="V3" s="25"/>
      <c r="W3" s="25"/>
      <c r="X3" s="25"/>
      <c r="Y3" s="25"/>
      <c r="Z3" s="25"/>
    </row>
    <row r="4" spans="1:40" ht="22.5" customHeight="1">
      <c r="A4" s="27" t="s">
        <v>49</v>
      </c>
      <c r="B4" s="28" t="s">
        <v>11</v>
      </c>
      <c r="C4" s="29" t="s">
        <v>50</v>
      </c>
      <c r="D4" s="29"/>
      <c r="E4" s="29" t="s">
        <v>51</v>
      </c>
      <c r="F4" s="29"/>
      <c r="G4" s="29" t="s">
        <v>52</v>
      </c>
      <c r="H4" s="29"/>
      <c r="I4" s="29" t="s">
        <v>53</v>
      </c>
      <c r="J4" s="29"/>
      <c r="K4" s="29" t="s">
        <v>54</v>
      </c>
      <c r="L4" s="29"/>
      <c r="M4" s="29" t="s">
        <v>55</v>
      </c>
      <c r="N4" s="29"/>
      <c r="O4" s="29" t="s">
        <v>56</v>
      </c>
      <c r="P4" s="29"/>
      <c r="Q4" s="29" t="s">
        <v>57</v>
      </c>
      <c r="R4" s="29"/>
      <c r="S4" s="29" t="s">
        <v>58</v>
      </c>
      <c r="T4" s="29"/>
      <c r="U4" s="29" t="s">
        <v>59</v>
      </c>
      <c r="V4" s="29"/>
      <c r="W4" s="29" t="s">
        <v>60</v>
      </c>
      <c r="X4" s="29"/>
      <c r="Y4" s="29" t="s">
        <v>61</v>
      </c>
      <c r="Z4" s="30"/>
      <c r="AB4" s="232"/>
      <c r="AC4" s="232"/>
      <c r="AD4" s="233"/>
      <c r="AE4" s="233"/>
      <c r="AF4" s="233"/>
      <c r="AG4" s="233"/>
      <c r="AH4" s="233"/>
      <c r="AI4" s="232"/>
      <c r="AJ4" s="232"/>
      <c r="AK4" s="232"/>
      <c r="AL4" s="232"/>
      <c r="AM4" s="233"/>
    </row>
    <row r="5" spans="1:40" ht="12.75" customHeight="1" thickBot="1">
      <c r="A5" s="31"/>
      <c r="B5" s="32"/>
      <c r="C5" s="33" t="s">
        <v>62</v>
      </c>
      <c r="D5" s="33" t="s">
        <v>63</v>
      </c>
      <c r="E5" s="33" t="s">
        <v>62</v>
      </c>
      <c r="F5" s="33" t="s">
        <v>63</v>
      </c>
      <c r="G5" s="33" t="s">
        <v>62</v>
      </c>
      <c r="H5" s="33" t="s">
        <v>63</v>
      </c>
      <c r="I5" s="33" t="s">
        <v>62</v>
      </c>
      <c r="J5" s="33" t="s">
        <v>63</v>
      </c>
      <c r="K5" s="33" t="s">
        <v>62</v>
      </c>
      <c r="L5" s="33" t="s">
        <v>63</v>
      </c>
      <c r="M5" s="33" t="s">
        <v>62</v>
      </c>
      <c r="N5" s="33" t="s">
        <v>63</v>
      </c>
      <c r="O5" s="33" t="s">
        <v>62</v>
      </c>
      <c r="P5" s="33" t="s">
        <v>63</v>
      </c>
      <c r="Q5" s="33" t="s">
        <v>62</v>
      </c>
      <c r="R5" s="33" t="s">
        <v>63</v>
      </c>
      <c r="S5" s="33" t="s">
        <v>62</v>
      </c>
      <c r="T5" s="33" t="s">
        <v>63</v>
      </c>
      <c r="U5" s="33" t="s">
        <v>62</v>
      </c>
      <c r="V5" s="33" t="s">
        <v>63</v>
      </c>
      <c r="W5" s="33" t="s">
        <v>62</v>
      </c>
      <c r="X5" s="33" t="s">
        <v>63</v>
      </c>
      <c r="Y5" s="34" t="s">
        <v>62</v>
      </c>
      <c r="Z5" s="35" t="s">
        <v>63</v>
      </c>
      <c r="AA5" s="36"/>
      <c r="AB5" s="234"/>
      <c r="AC5" s="232"/>
      <c r="AD5" s="233"/>
      <c r="AE5" s="233"/>
      <c r="AF5" s="233"/>
      <c r="AG5" s="233"/>
      <c r="AH5" s="233"/>
      <c r="AI5" s="232"/>
      <c r="AJ5" s="232"/>
      <c r="AK5" s="232"/>
      <c r="AL5" s="232"/>
      <c r="AM5" s="233"/>
    </row>
    <row r="6" spans="1:40" ht="12.75" customHeight="1" thickBot="1">
      <c r="A6" s="37" t="s">
        <v>64</v>
      </c>
      <c r="B6" s="38">
        <f>SUM(B7,B25)</f>
        <v>26</v>
      </c>
      <c r="C6" s="38">
        <f>SUM(C7,C25)</f>
        <v>4</v>
      </c>
      <c r="D6" s="38"/>
      <c r="E6" s="38">
        <f>SUM(E7,E25)</f>
        <v>4</v>
      </c>
      <c r="F6" s="38"/>
      <c r="G6" s="38">
        <f>SUM(G7,G25)</f>
        <v>1</v>
      </c>
      <c r="H6" s="38"/>
      <c r="I6" s="38">
        <f>SUM(I7,I25)</f>
        <v>1</v>
      </c>
      <c r="J6" s="38"/>
      <c r="K6" s="38">
        <f>SUM(K7,K25)</f>
        <v>11</v>
      </c>
      <c r="L6" s="38"/>
      <c r="M6" s="38">
        <f>SUM(M7,M25)</f>
        <v>3</v>
      </c>
      <c r="N6" s="38"/>
      <c r="O6" s="38">
        <f>SUM(O7,O25)</f>
        <v>2</v>
      </c>
      <c r="P6" s="38"/>
      <c r="Q6" s="38">
        <f>SUM(Q7,Q25)</f>
        <v>0</v>
      </c>
      <c r="R6" s="38"/>
      <c r="S6" s="38">
        <f>SUM(S7,S25)</f>
        <v>0</v>
      </c>
      <c r="T6" s="38"/>
      <c r="U6" s="38">
        <f>SUM(U7,U25)</f>
        <v>0</v>
      </c>
      <c r="V6" s="38"/>
      <c r="W6" s="38">
        <f>SUM(W7,W25)</f>
        <v>0</v>
      </c>
      <c r="X6" s="38"/>
      <c r="Y6" s="38">
        <f>SUM(Y7,Y25)</f>
        <v>0</v>
      </c>
      <c r="Z6" s="39"/>
      <c r="AA6" s="40">
        <f>SUM(C6:Z6)</f>
        <v>26</v>
      </c>
      <c r="AB6" s="235"/>
      <c r="AC6" s="235"/>
      <c r="AD6" s="235"/>
      <c r="AE6" s="236"/>
      <c r="AF6" s="236"/>
      <c r="AG6" s="236"/>
      <c r="AH6" s="236"/>
      <c r="AI6" s="236"/>
      <c r="AJ6" s="236"/>
      <c r="AK6" s="236"/>
      <c r="AL6" s="236"/>
      <c r="AM6" s="236"/>
      <c r="AN6" s="236"/>
    </row>
    <row r="7" spans="1:40" ht="12.75" customHeight="1" thickBot="1">
      <c r="A7" s="41" t="s">
        <v>65</v>
      </c>
      <c r="B7" s="42">
        <f>SUM(B8:B24)</f>
        <v>10</v>
      </c>
      <c r="C7" s="42">
        <f>SUM(C8:C24)</f>
        <v>2</v>
      </c>
      <c r="D7" s="42"/>
      <c r="E7" s="42">
        <f>SUM(E8:E24)</f>
        <v>2</v>
      </c>
      <c r="F7" s="42"/>
      <c r="G7" s="42">
        <f>SUM(G8:G24)</f>
        <v>1</v>
      </c>
      <c r="H7" s="42"/>
      <c r="I7" s="42">
        <f>SUM(I8:I24)</f>
        <v>0</v>
      </c>
      <c r="J7" s="42"/>
      <c r="K7" s="42">
        <f>SUM(K8:K24)</f>
        <v>2</v>
      </c>
      <c r="L7" s="42"/>
      <c r="M7" s="42">
        <f>SUM(M8:M24)</f>
        <v>3</v>
      </c>
      <c r="N7" s="42"/>
      <c r="O7" s="42">
        <f>SUM(O8:O24)</f>
        <v>0</v>
      </c>
      <c r="P7" s="42"/>
      <c r="Q7" s="42">
        <f>SUM(Q8:Q24)</f>
        <v>0</v>
      </c>
      <c r="R7" s="42"/>
      <c r="S7" s="42">
        <f>SUM(S8:S24)</f>
        <v>0</v>
      </c>
      <c r="T7" s="42"/>
      <c r="U7" s="42">
        <f>SUM(U8:U24)</f>
        <v>0</v>
      </c>
      <c r="V7" s="42"/>
      <c r="W7" s="42">
        <f>SUM(W8:W24)</f>
        <v>0</v>
      </c>
      <c r="X7" s="42"/>
      <c r="Y7" s="42">
        <f>SUM(Y8:Y24)</f>
        <v>0</v>
      </c>
      <c r="Z7" s="43"/>
      <c r="AA7" s="44">
        <f>SUM(C7:Z7)</f>
        <v>10</v>
      </c>
      <c r="AB7" s="237"/>
      <c r="AC7" s="237"/>
      <c r="AD7" s="237"/>
    </row>
    <row r="8" spans="1:40" ht="15.75" customHeight="1">
      <c r="A8" s="45" t="s">
        <v>66</v>
      </c>
      <c r="B8" s="46">
        <f t="shared" ref="B8:B24" si="0">SUM(C8:Z8)</f>
        <v>0</v>
      </c>
      <c r="C8" s="47"/>
      <c r="D8" s="47"/>
      <c r="E8" s="47"/>
      <c r="F8" s="47"/>
      <c r="G8" s="47"/>
      <c r="H8" s="47"/>
      <c r="I8" s="47"/>
      <c r="J8" s="47"/>
      <c r="K8" s="47"/>
      <c r="L8" s="47"/>
      <c r="M8" s="47"/>
      <c r="N8" s="47"/>
      <c r="O8" s="47"/>
      <c r="P8" s="47"/>
      <c r="Q8" s="47"/>
      <c r="R8" s="47"/>
      <c r="S8" s="47"/>
      <c r="T8" s="47"/>
      <c r="U8" s="47"/>
      <c r="V8" s="47"/>
      <c r="W8" s="47"/>
      <c r="X8" s="47"/>
      <c r="Y8" s="47"/>
      <c r="Z8" s="48"/>
      <c r="AA8" s="49"/>
      <c r="AB8" s="237"/>
      <c r="AC8" s="237"/>
      <c r="AD8" s="237"/>
    </row>
    <row r="9" spans="1:40" ht="15.75" customHeight="1">
      <c r="A9" s="45" t="s">
        <v>67</v>
      </c>
      <c r="B9" s="46">
        <f t="shared" si="0"/>
        <v>0</v>
      </c>
      <c r="C9" s="47"/>
      <c r="D9" s="47"/>
      <c r="E9" s="47"/>
      <c r="F9" s="47"/>
      <c r="G9" s="47"/>
      <c r="H9" s="47"/>
      <c r="I9" s="47"/>
      <c r="J9" s="47"/>
      <c r="K9" s="47"/>
      <c r="L9" s="47"/>
      <c r="M9" s="47"/>
      <c r="N9" s="47"/>
      <c r="O9" s="47"/>
      <c r="P9" s="47"/>
      <c r="Q9" s="47"/>
      <c r="R9" s="47"/>
      <c r="S9" s="47"/>
      <c r="T9" s="47"/>
      <c r="U9" s="47"/>
      <c r="V9" s="47"/>
      <c r="W9" s="47"/>
      <c r="X9" s="47"/>
      <c r="Y9" s="47"/>
      <c r="Z9" s="48"/>
      <c r="AA9" s="49"/>
      <c r="AB9" s="237"/>
      <c r="AC9" s="237"/>
      <c r="AD9" s="237"/>
    </row>
    <row r="10" spans="1:40" ht="15.75" customHeight="1">
      <c r="A10" s="199" t="s">
        <v>68</v>
      </c>
      <c r="B10" s="50">
        <f t="shared" si="0"/>
        <v>0</v>
      </c>
      <c r="C10" s="51"/>
      <c r="D10" s="51"/>
      <c r="E10" s="51"/>
      <c r="F10" s="51"/>
      <c r="G10" s="51"/>
      <c r="H10" s="51"/>
      <c r="I10" s="51"/>
      <c r="J10" s="51"/>
      <c r="K10" s="51"/>
      <c r="L10" s="51"/>
      <c r="M10" s="51"/>
      <c r="N10" s="51"/>
      <c r="O10" s="51"/>
      <c r="P10" s="52"/>
      <c r="Q10" s="52"/>
      <c r="R10" s="52"/>
      <c r="S10" s="52"/>
      <c r="T10" s="52"/>
      <c r="U10" s="51"/>
      <c r="V10" s="51"/>
      <c r="W10" s="51"/>
      <c r="X10" s="51"/>
      <c r="Y10" s="51"/>
      <c r="Z10" s="53"/>
    </row>
    <row r="11" spans="1:40" ht="15.75" customHeight="1">
      <c r="A11" s="198" t="s">
        <v>69</v>
      </c>
      <c r="B11" s="54">
        <f t="shared" si="0"/>
        <v>0</v>
      </c>
      <c r="C11" s="55"/>
      <c r="D11" s="55"/>
      <c r="E11" s="55"/>
      <c r="F11" s="55"/>
      <c r="G11" s="55"/>
      <c r="H11" s="55"/>
      <c r="I11" s="55"/>
      <c r="J11" s="55"/>
      <c r="K11" s="55"/>
      <c r="L11" s="55"/>
      <c r="M11" s="55"/>
      <c r="N11" s="55"/>
      <c r="O11" s="55"/>
      <c r="P11" s="55"/>
      <c r="Q11" s="55"/>
      <c r="R11" s="55"/>
      <c r="S11" s="55"/>
      <c r="T11" s="55"/>
      <c r="U11" s="55"/>
      <c r="V11" s="55"/>
      <c r="W11" s="55"/>
      <c r="X11" s="55"/>
      <c r="Y11" s="55"/>
      <c r="Z11" s="56"/>
    </row>
    <row r="12" spans="1:40" ht="15.75" customHeight="1">
      <c r="A12" s="198" t="s">
        <v>70</v>
      </c>
      <c r="B12" s="46">
        <f t="shared" si="0"/>
        <v>0</v>
      </c>
      <c r="C12" s="47"/>
      <c r="D12" s="47"/>
      <c r="E12" s="47"/>
      <c r="F12" s="47"/>
      <c r="G12" s="47"/>
      <c r="H12" s="47"/>
      <c r="I12" s="47"/>
      <c r="J12" s="47"/>
      <c r="K12" s="47"/>
      <c r="L12" s="47"/>
      <c r="M12" s="47"/>
      <c r="N12" s="47"/>
      <c r="O12" s="47"/>
      <c r="P12" s="47"/>
      <c r="Q12" s="47"/>
      <c r="R12" s="47"/>
      <c r="S12" s="47"/>
      <c r="T12" s="47"/>
      <c r="U12" s="47"/>
      <c r="V12" s="47"/>
      <c r="W12" s="47"/>
      <c r="X12" s="47"/>
      <c r="Y12" s="47"/>
      <c r="Z12" s="48"/>
      <c r="AA12" s="49"/>
      <c r="AB12" s="237"/>
      <c r="AC12" s="237"/>
      <c r="AD12" s="237"/>
    </row>
    <row r="13" spans="1:40" ht="15.75" customHeight="1">
      <c r="A13" s="199" t="s">
        <v>71</v>
      </c>
      <c r="B13" s="46">
        <f t="shared" si="0"/>
        <v>0</v>
      </c>
      <c r="C13" s="47"/>
      <c r="D13" s="47"/>
      <c r="E13" s="47"/>
      <c r="F13" s="47"/>
      <c r="G13" s="47"/>
      <c r="H13" s="47"/>
      <c r="I13" s="47"/>
      <c r="J13" s="47"/>
      <c r="K13" s="47"/>
      <c r="L13" s="47"/>
      <c r="M13" s="47"/>
      <c r="N13" s="47"/>
      <c r="O13" s="47"/>
      <c r="P13" s="47"/>
      <c r="Q13" s="47"/>
      <c r="R13" s="47"/>
      <c r="S13" s="47"/>
      <c r="T13" s="47"/>
      <c r="U13" s="47"/>
      <c r="V13" s="47"/>
      <c r="W13" s="47"/>
      <c r="X13" s="47"/>
      <c r="Y13" s="47"/>
      <c r="Z13" s="48"/>
    </row>
    <row r="14" spans="1:40" ht="15.75" customHeight="1">
      <c r="A14" s="200" t="s">
        <v>72</v>
      </c>
      <c r="B14" s="50">
        <f t="shared" si="0"/>
        <v>2</v>
      </c>
      <c r="C14" s="224"/>
      <c r="D14" s="224"/>
      <c r="E14" s="224"/>
      <c r="F14" s="224"/>
      <c r="G14" s="225"/>
      <c r="H14" s="51"/>
      <c r="I14" s="51"/>
      <c r="J14" s="51"/>
      <c r="K14" s="51">
        <v>1</v>
      </c>
      <c r="L14" s="51"/>
      <c r="M14" s="51">
        <v>1</v>
      </c>
      <c r="N14" s="51"/>
      <c r="O14" s="51"/>
      <c r="P14" s="51"/>
      <c r="Q14" s="51"/>
      <c r="R14" s="51"/>
      <c r="S14" s="51"/>
      <c r="T14" s="51"/>
      <c r="U14" s="51"/>
      <c r="V14" s="51"/>
      <c r="W14" s="51"/>
      <c r="X14" s="47"/>
      <c r="Y14" s="51"/>
      <c r="Z14" s="53"/>
      <c r="AA14" s="57"/>
    </row>
    <row r="15" spans="1:40" ht="15.75" customHeight="1">
      <c r="A15" s="283" t="s">
        <v>318</v>
      </c>
      <c r="B15" s="50">
        <f t="shared" si="0"/>
        <v>3</v>
      </c>
      <c r="C15" s="224"/>
      <c r="D15" s="224"/>
      <c r="E15" s="224"/>
      <c r="F15" s="224"/>
      <c r="G15" s="224">
        <v>1</v>
      </c>
      <c r="H15" s="51"/>
      <c r="I15" s="51"/>
      <c r="J15" s="51"/>
      <c r="K15" s="51"/>
      <c r="L15" s="51"/>
      <c r="M15" s="51">
        <v>2</v>
      </c>
      <c r="N15" s="51"/>
      <c r="O15" s="51"/>
      <c r="P15" s="51"/>
      <c r="Q15" s="51"/>
      <c r="R15" s="59"/>
      <c r="S15" s="51"/>
      <c r="T15" s="51"/>
      <c r="U15" s="51"/>
      <c r="V15" s="60"/>
      <c r="W15" s="51"/>
      <c r="X15" s="51"/>
      <c r="Y15" s="51"/>
      <c r="Z15" s="53"/>
    </row>
    <row r="16" spans="1:40" ht="15.75" customHeight="1">
      <c r="A16" s="199" t="s">
        <v>73</v>
      </c>
      <c r="B16" s="46">
        <f t="shared" si="0"/>
        <v>0</v>
      </c>
      <c r="C16" s="226"/>
      <c r="D16" s="226"/>
      <c r="E16" s="224"/>
      <c r="F16" s="225"/>
      <c r="G16" s="226"/>
      <c r="H16" s="52"/>
      <c r="I16" s="52"/>
      <c r="J16" s="52"/>
      <c r="K16" s="52"/>
      <c r="L16" s="52"/>
      <c r="M16" s="51"/>
      <c r="N16" s="52"/>
      <c r="O16" s="52"/>
      <c r="P16" s="52"/>
      <c r="Q16" s="52"/>
      <c r="R16" s="52"/>
      <c r="S16" s="52"/>
      <c r="T16" s="52"/>
      <c r="U16" s="55"/>
      <c r="V16" s="55"/>
      <c r="W16" s="55"/>
      <c r="X16" s="55"/>
      <c r="Y16" s="55"/>
      <c r="Z16" s="56"/>
      <c r="AA16" s="57"/>
    </row>
    <row r="17" spans="1:27" ht="15.75" customHeight="1">
      <c r="A17" s="199" t="s">
        <v>74</v>
      </c>
      <c r="B17" s="54">
        <f t="shared" si="0"/>
        <v>3</v>
      </c>
      <c r="C17" s="227">
        <v>1</v>
      </c>
      <c r="D17" s="225"/>
      <c r="E17" s="227">
        <v>1</v>
      </c>
      <c r="F17" s="284"/>
      <c r="G17" s="227"/>
      <c r="H17" s="47"/>
      <c r="I17" s="61"/>
      <c r="J17" s="61"/>
      <c r="K17" s="61">
        <v>1</v>
      </c>
      <c r="L17" s="47"/>
      <c r="M17" s="51"/>
      <c r="N17" s="47"/>
      <c r="O17" s="61"/>
      <c r="P17" s="55"/>
      <c r="Q17" s="55"/>
      <c r="R17" s="62"/>
      <c r="S17" s="55"/>
      <c r="T17" s="55"/>
      <c r="U17" s="61"/>
      <c r="V17" s="61"/>
      <c r="W17" s="61"/>
      <c r="X17" s="47"/>
      <c r="Y17" s="61"/>
      <c r="Z17" s="48"/>
    </row>
    <row r="18" spans="1:27" ht="15.75" customHeight="1">
      <c r="A18" s="285" t="s">
        <v>75</v>
      </c>
      <c r="B18" s="46">
        <f t="shared" si="0"/>
        <v>0</v>
      </c>
      <c r="C18" s="228"/>
      <c r="D18" s="228"/>
      <c r="E18" s="228"/>
      <c r="F18" s="228"/>
      <c r="G18" s="225"/>
      <c r="H18" s="63"/>
      <c r="I18" s="63"/>
      <c r="J18" s="63"/>
      <c r="K18" s="63"/>
      <c r="L18" s="63"/>
      <c r="M18" s="63"/>
      <c r="N18" s="63"/>
      <c r="O18" s="63"/>
      <c r="P18" s="63"/>
      <c r="Q18" s="63"/>
      <c r="R18" s="63"/>
      <c r="S18" s="63"/>
      <c r="T18" s="63"/>
      <c r="U18" s="228"/>
      <c r="V18" s="63"/>
      <c r="W18" s="63"/>
      <c r="X18" s="63"/>
      <c r="Y18" s="63"/>
      <c r="Z18" s="64"/>
    </row>
    <row r="19" spans="1:27" ht="15.75" customHeight="1">
      <c r="A19" s="199" t="s">
        <v>76</v>
      </c>
      <c r="B19" s="50">
        <f t="shared" si="0"/>
        <v>0</v>
      </c>
      <c r="C19" s="225"/>
      <c r="D19" s="225"/>
      <c r="E19" s="225"/>
      <c r="F19" s="225"/>
      <c r="G19" s="225"/>
      <c r="H19" s="47"/>
      <c r="I19" s="63"/>
      <c r="J19" s="47"/>
      <c r="K19" s="47"/>
      <c r="L19" s="47"/>
      <c r="M19" s="47"/>
      <c r="N19" s="47"/>
      <c r="O19" s="47"/>
      <c r="P19" s="47"/>
      <c r="Q19" s="47"/>
      <c r="R19" s="47"/>
      <c r="S19" s="47"/>
      <c r="T19" s="47"/>
      <c r="U19" s="47"/>
      <c r="V19" s="47"/>
      <c r="W19" s="47"/>
      <c r="X19" s="47"/>
      <c r="Y19" s="47"/>
      <c r="Z19" s="65"/>
    </row>
    <row r="20" spans="1:27" ht="15.75" customHeight="1">
      <c r="A20" s="199" t="s">
        <v>77</v>
      </c>
      <c r="B20" s="46">
        <f t="shared" si="0"/>
        <v>0</v>
      </c>
      <c r="C20" s="229"/>
      <c r="D20" s="229"/>
      <c r="E20" s="225"/>
      <c r="F20" s="225"/>
      <c r="G20" s="225"/>
      <c r="H20" s="47"/>
      <c r="I20" s="47"/>
      <c r="J20" s="47"/>
      <c r="K20" s="47"/>
      <c r="L20" s="47"/>
      <c r="M20" s="47"/>
      <c r="N20" s="47"/>
      <c r="O20" s="47"/>
      <c r="P20" s="47"/>
      <c r="Q20" s="47"/>
      <c r="R20" s="47"/>
      <c r="S20" s="47"/>
      <c r="T20" s="47"/>
      <c r="U20" s="66"/>
      <c r="V20" s="66"/>
      <c r="W20" s="66"/>
      <c r="X20" s="66"/>
      <c r="Y20" s="51"/>
      <c r="Z20" s="67"/>
    </row>
    <row r="21" spans="1:27" ht="15.75" customHeight="1">
      <c r="A21" s="199" t="s">
        <v>323</v>
      </c>
      <c r="B21" s="46">
        <f t="shared" si="0"/>
        <v>2</v>
      </c>
      <c r="C21" s="66">
        <v>1</v>
      </c>
      <c r="D21" s="66"/>
      <c r="E21" s="47">
        <v>1</v>
      </c>
      <c r="F21" s="47"/>
      <c r="G21" s="47"/>
      <c r="H21" s="47"/>
      <c r="I21" s="55"/>
      <c r="J21" s="55"/>
      <c r="K21" s="55"/>
      <c r="L21" s="55"/>
      <c r="M21" s="55"/>
      <c r="N21" s="55"/>
      <c r="O21" s="55"/>
      <c r="P21" s="47"/>
      <c r="Q21" s="47"/>
      <c r="R21" s="47"/>
      <c r="S21" s="47"/>
      <c r="T21" s="47"/>
      <c r="U21" s="66"/>
      <c r="V21" s="66"/>
      <c r="W21" s="66"/>
      <c r="X21" s="66"/>
      <c r="Y21" s="66"/>
      <c r="Z21" s="67"/>
    </row>
    <row r="22" spans="1:27" ht="15.75" customHeight="1">
      <c r="A22" s="199" t="s">
        <v>79</v>
      </c>
      <c r="B22" s="46">
        <f t="shared" si="0"/>
        <v>0</v>
      </c>
      <c r="C22" s="66"/>
      <c r="D22" s="66"/>
      <c r="E22" s="47"/>
      <c r="F22" s="47"/>
      <c r="G22" s="47"/>
      <c r="H22" s="47"/>
      <c r="I22" s="47"/>
      <c r="J22" s="47"/>
      <c r="K22" s="47"/>
      <c r="L22" s="47"/>
      <c r="M22" s="47"/>
      <c r="N22" s="47"/>
      <c r="O22" s="47"/>
      <c r="P22" s="47"/>
      <c r="Q22" s="47"/>
      <c r="R22" s="47"/>
      <c r="S22" s="47"/>
      <c r="T22" s="47"/>
      <c r="U22" s="66"/>
      <c r="V22" s="66"/>
      <c r="W22" s="66"/>
      <c r="X22" s="66"/>
      <c r="Y22" s="66"/>
      <c r="Z22" s="67"/>
    </row>
    <row r="23" spans="1:27" ht="15.75" customHeight="1">
      <c r="A23" s="199" t="s">
        <v>195</v>
      </c>
      <c r="B23" s="46">
        <f t="shared" si="0"/>
        <v>0</v>
      </c>
      <c r="C23" s="51"/>
      <c r="D23" s="51"/>
      <c r="E23" s="51"/>
      <c r="F23" s="51"/>
      <c r="G23" s="51"/>
      <c r="H23" s="51"/>
      <c r="I23" s="51"/>
      <c r="J23" s="51"/>
      <c r="K23" s="51"/>
      <c r="L23" s="51"/>
      <c r="M23" s="51"/>
      <c r="N23" s="51"/>
      <c r="O23" s="51"/>
      <c r="P23" s="51"/>
      <c r="Q23" s="51"/>
      <c r="R23" s="51"/>
      <c r="S23" s="51"/>
      <c r="T23" s="51"/>
      <c r="U23" s="51"/>
      <c r="V23" s="51"/>
      <c r="W23" s="51"/>
      <c r="X23" s="51"/>
      <c r="Y23" s="51"/>
      <c r="Z23" s="53"/>
    </row>
    <row r="24" spans="1:27" ht="15" customHeight="1" thickBot="1">
      <c r="A24" s="286" t="s">
        <v>317</v>
      </c>
      <c r="B24" s="46">
        <f t="shared" si="0"/>
        <v>0</v>
      </c>
      <c r="C24" s="51"/>
      <c r="D24" s="51"/>
      <c r="E24" s="51"/>
      <c r="F24" s="51"/>
      <c r="G24" s="51"/>
      <c r="H24" s="51"/>
      <c r="I24" s="51"/>
      <c r="J24" s="51"/>
      <c r="K24" s="51"/>
      <c r="L24" s="51"/>
      <c r="M24" s="51"/>
      <c r="N24" s="51"/>
      <c r="O24" s="51"/>
      <c r="P24" s="51"/>
      <c r="Q24" s="51"/>
      <c r="R24" s="51"/>
      <c r="S24" s="51"/>
      <c r="T24" s="51"/>
      <c r="U24" s="51"/>
      <c r="V24" s="51"/>
      <c r="W24" s="51"/>
      <c r="X24" s="51"/>
      <c r="Y24" s="51"/>
      <c r="Z24" s="53"/>
    </row>
    <row r="25" spans="1:27" ht="15.75" customHeight="1" thickBot="1">
      <c r="A25" s="202" t="s">
        <v>80</v>
      </c>
      <c r="B25" s="42">
        <f t="shared" ref="B25:Q25" si="1">SUM(B26:B44)</f>
        <v>16</v>
      </c>
      <c r="C25" s="68">
        <f t="shared" si="1"/>
        <v>2</v>
      </c>
      <c r="D25" s="68">
        <f t="shared" si="1"/>
        <v>0</v>
      </c>
      <c r="E25" s="68">
        <f t="shared" si="1"/>
        <v>2</v>
      </c>
      <c r="F25" s="68">
        <f t="shared" si="1"/>
        <v>0</v>
      </c>
      <c r="G25" s="68">
        <f t="shared" si="1"/>
        <v>0</v>
      </c>
      <c r="H25" s="68">
        <f t="shared" si="1"/>
        <v>0</v>
      </c>
      <c r="I25" s="68">
        <f t="shared" si="1"/>
        <v>1</v>
      </c>
      <c r="J25" s="68">
        <f t="shared" si="1"/>
        <v>0</v>
      </c>
      <c r="K25" s="68">
        <f t="shared" si="1"/>
        <v>9</v>
      </c>
      <c r="L25" s="68">
        <f t="shared" si="1"/>
        <v>0</v>
      </c>
      <c r="M25" s="68">
        <f t="shared" si="1"/>
        <v>0</v>
      </c>
      <c r="N25" s="68">
        <f t="shared" si="1"/>
        <v>0</v>
      </c>
      <c r="O25" s="68">
        <f t="shared" si="1"/>
        <v>2</v>
      </c>
      <c r="P25" s="68">
        <f t="shared" si="1"/>
        <v>0</v>
      </c>
      <c r="Q25" s="68">
        <f t="shared" si="1"/>
        <v>0</v>
      </c>
      <c r="R25" s="68"/>
      <c r="S25" s="68">
        <f t="shared" ref="S25:Z25" si="2">SUM(S26:S44)</f>
        <v>0</v>
      </c>
      <c r="T25" s="68">
        <f t="shared" si="2"/>
        <v>0</v>
      </c>
      <c r="U25" s="68">
        <f t="shared" si="2"/>
        <v>0</v>
      </c>
      <c r="V25" s="221">
        <f t="shared" si="2"/>
        <v>0</v>
      </c>
      <c r="W25" s="68">
        <f t="shared" si="2"/>
        <v>0</v>
      </c>
      <c r="X25" s="221">
        <f t="shared" si="2"/>
        <v>0</v>
      </c>
      <c r="Y25" s="68">
        <f t="shared" si="2"/>
        <v>0</v>
      </c>
      <c r="Z25" s="222">
        <f t="shared" si="2"/>
        <v>0</v>
      </c>
      <c r="AA25" s="57">
        <f>SUM(C25:Z25)</f>
        <v>16</v>
      </c>
    </row>
    <row r="26" spans="1:27" ht="14.25" customHeight="1">
      <c r="A26" s="203" t="s">
        <v>81</v>
      </c>
      <c r="B26" s="50">
        <f t="shared" ref="B26:B44" si="3">SUM(C26:Z26)</f>
        <v>1</v>
      </c>
      <c r="C26" s="69"/>
      <c r="D26" s="69"/>
      <c r="E26" s="69"/>
      <c r="F26" s="69"/>
      <c r="G26" s="69"/>
      <c r="H26" s="69"/>
      <c r="I26" s="69"/>
      <c r="J26" s="69"/>
      <c r="K26" s="69">
        <v>1</v>
      </c>
      <c r="L26" s="69"/>
      <c r="M26" s="69"/>
      <c r="N26" s="69"/>
      <c r="O26" s="69"/>
      <c r="P26" s="69"/>
      <c r="Q26" s="69"/>
      <c r="R26" s="69"/>
      <c r="S26" s="69"/>
      <c r="T26" s="69"/>
      <c r="U26" s="69"/>
      <c r="V26" s="69"/>
      <c r="W26" s="69"/>
      <c r="X26" s="51"/>
      <c r="Y26" s="69"/>
      <c r="Z26" s="70"/>
      <c r="AA26" s="57"/>
    </row>
    <row r="27" spans="1:27" ht="14.25" customHeight="1">
      <c r="A27" s="58" t="s">
        <v>82</v>
      </c>
      <c r="B27" s="50">
        <f t="shared" si="3"/>
        <v>1</v>
      </c>
      <c r="C27" s="51"/>
      <c r="D27" s="51"/>
      <c r="E27" s="51">
        <v>1</v>
      </c>
      <c r="F27" s="51"/>
      <c r="G27" s="51"/>
      <c r="H27" s="51"/>
      <c r="I27" s="51"/>
      <c r="J27" s="51"/>
      <c r="K27" s="51"/>
      <c r="L27" s="51"/>
      <c r="M27" s="51"/>
      <c r="N27" s="51"/>
      <c r="O27" s="51"/>
      <c r="P27" s="51"/>
      <c r="Q27" s="51"/>
      <c r="R27" s="51"/>
      <c r="S27" s="51"/>
      <c r="T27" s="51"/>
      <c r="U27" s="51"/>
      <c r="V27" s="51"/>
      <c r="W27" s="51"/>
      <c r="X27" s="51"/>
      <c r="Y27" s="51"/>
      <c r="Z27" s="53"/>
      <c r="AA27" s="57"/>
    </row>
    <row r="28" spans="1:27" ht="14.25" customHeight="1">
      <c r="A28" s="45" t="s">
        <v>83</v>
      </c>
      <c r="B28" s="50">
        <f t="shared" si="3"/>
        <v>0</v>
      </c>
      <c r="C28" s="55"/>
      <c r="D28" s="55"/>
      <c r="E28" s="55"/>
      <c r="F28" s="55"/>
      <c r="G28" s="55"/>
      <c r="H28" s="55"/>
      <c r="I28" s="55"/>
      <c r="J28" s="55"/>
      <c r="K28" s="55"/>
      <c r="L28" s="55"/>
      <c r="M28" s="55"/>
      <c r="N28" s="55"/>
      <c r="O28" s="55"/>
      <c r="P28" s="55"/>
      <c r="Q28" s="55"/>
      <c r="R28" s="55"/>
      <c r="S28" s="55"/>
      <c r="T28" s="55"/>
      <c r="U28" s="55"/>
      <c r="V28" s="55"/>
      <c r="W28" s="55"/>
      <c r="X28" s="55"/>
      <c r="Y28" s="55"/>
      <c r="Z28" s="56"/>
    </row>
    <row r="29" spans="1:27" ht="14.25" customHeight="1">
      <c r="A29" s="45" t="s">
        <v>84</v>
      </c>
      <c r="B29" s="50">
        <f t="shared" si="3"/>
        <v>0</v>
      </c>
      <c r="C29" s="47"/>
      <c r="D29" s="47"/>
      <c r="E29" s="47"/>
      <c r="F29" s="47"/>
      <c r="G29" s="47"/>
      <c r="H29" s="47"/>
      <c r="I29" s="47"/>
      <c r="J29" s="47"/>
      <c r="K29" s="47"/>
      <c r="L29" s="47"/>
      <c r="M29" s="47"/>
      <c r="N29" s="47"/>
      <c r="O29" s="47"/>
      <c r="P29" s="47"/>
      <c r="Q29" s="47"/>
      <c r="R29" s="47"/>
      <c r="S29" s="47"/>
      <c r="T29" s="47"/>
      <c r="U29" s="47"/>
      <c r="V29" s="47"/>
      <c r="W29" s="47"/>
      <c r="X29" s="47"/>
      <c r="Y29" s="47"/>
      <c r="Z29" s="48"/>
    </row>
    <row r="30" spans="1:27" ht="14.25" customHeight="1">
      <c r="A30" s="45" t="s">
        <v>85</v>
      </c>
      <c r="B30" s="50">
        <f t="shared" si="3"/>
        <v>0</v>
      </c>
      <c r="C30" s="51"/>
      <c r="D30" s="51"/>
      <c r="E30" s="51"/>
      <c r="F30" s="51"/>
      <c r="G30" s="51"/>
      <c r="H30" s="51"/>
      <c r="I30" s="47"/>
      <c r="J30" s="51"/>
      <c r="K30" s="51"/>
      <c r="L30" s="51"/>
      <c r="M30" s="51"/>
      <c r="N30" s="51"/>
      <c r="O30" s="51"/>
      <c r="P30" s="51"/>
      <c r="Q30" s="51"/>
      <c r="R30" s="51"/>
      <c r="S30" s="51"/>
      <c r="T30" s="51"/>
      <c r="U30" s="51"/>
      <c r="V30" s="51"/>
      <c r="W30" s="51"/>
      <c r="X30" s="51"/>
      <c r="Y30" s="51"/>
      <c r="Z30" s="53"/>
    </row>
    <row r="31" spans="1:27" ht="14.25" customHeight="1">
      <c r="A31" s="45" t="s">
        <v>324</v>
      </c>
      <c r="B31" s="50">
        <f t="shared" si="3"/>
        <v>0</v>
      </c>
      <c r="C31" s="47"/>
      <c r="D31" s="47"/>
      <c r="E31" s="47"/>
      <c r="F31" s="47"/>
      <c r="G31" s="47"/>
      <c r="H31" s="47"/>
      <c r="I31" s="47"/>
      <c r="J31" s="47"/>
      <c r="K31" s="47"/>
      <c r="L31" s="47"/>
      <c r="M31" s="47"/>
      <c r="N31" s="47"/>
      <c r="O31" s="47"/>
      <c r="P31" s="47"/>
      <c r="Q31" s="47"/>
      <c r="R31" s="47"/>
      <c r="S31" s="47"/>
      <c r="T31" s="47"/>
      <c r="U31" s="47"/>
      <c r="V31" s="47"/>
      <c r="W31" s="47"/>
      <c r="X31" s="47"/>
      <c r="Y31" s="47"/>
      <c r="Z31" s="48"/>
    </row>
    <row r="32" spans="1:27" ht="14.25" customHeight="1">
      <c r="A32" s="45" t="s">
        <v>86</v>
      </c>
      <c r="B32" s="50">
        <f t="shared" si="3"/>
        <v>0</v>
      </c>
      <c r="C32" s="47"/>
      <c r="D32" s="47"/>
      <c r="E32" s="47"/>
      <c r="F32" s="47"/>
      <c r="G32" s="47"/>
      <c r="H32" s="47"/>
      <c r="I32" s="47"/>
      <c r="J32" s="47"/>
      <c r="K32" s="47"/>
      <c r="L32" s="47"/>
      <c r="M32" s="47"/>
      <c r="N32" s="47"/>
      <c r="O32" s="47"/>
      <c r="P32" s="47"/>
      <c r="Q32" s="47"/>
      <c r="R32" s="47"/>
      <c r="S32" s="47"/>
      <c r="T32" s="47"/>
      <c r="U32" s="47"/>
      <c r="V32" s="47"/>
      <c r="W32" s="47"/>
      <c r="X32" s="47"/>
      <c r="Y32" s="47"/>
      <c r="Z32" s="48"/>
    </row>
    <row r="33" spans="1:62" ht="14.25" customHeight="1">
      <c r="A33" s="45" t="s">
        <v>87</v>
      </c>
      <c r="B33" s="50">
        <f t="shared" si="3"/>
        <v>0</v>
      </c>
      <c r="C33" s="71"/>
      <c r="D33" s="71"/>
      <c r="E33" s="47"/>
      <c r="F33" s="47"/>
      <c r="G33" s="47"/>
      <c r="H33" s="47"/>
      <c r="I33" s="47"/>
      <c r="J33" s="47"/>
      <c r="K33" s="47"/>
      <c r="L33" s="47"/>
      <c r="M33" s="47"/>
      <c r="N33" s="47"/>
      <c r="O33" s="47"/>
      <c r="P33" s="47"/>
      <c r="Q33" s="47"/>
      <c r="R33" s="47"/>
      <c r="S33" s="47"/>
      <c r="T33" s="55"/>
      <c r="U33" s="71"/>
      <c r="V33" s="71"/>
      <c r="W33" s="71"/>
      <c r="X33" s="71"/>
      <c r="Y33" s="71"/>
      <c r="Z33" s="72"/>
    </row>
    <row r="34" spans="1:62" ht="14.25" customHeight="1">
      <c r="A34" s="201" t="s">
        <v>88</v>
      </c>
      <c r="B34" s="50">
        <f t="shared" si="3"/>
        <v>1</v>
      </c>
      <c r="C34" s="63"/>
      <c r="D34" s="63"/>
      <c r="E34" s="63">
        <v>1</v>
      </c>
      <c r="F34" s="63"/>
      <c r="G34" s="63"/>
      <c r="H34" s="63"/>
      <c r="I34" s="63"/>
      <c r="J34" s="63"/>
      <c r="K34" s="63"/>
      <c r="L34" s="63"/>
      <c r="M34" s="63"/>
      <c r="N34" s="63"/>
      <c r="O34" s="63"/>
      <c r="P34" s="63"/>
      <c r="Q34" s="228"/>
      <c r="R34" s="63"/>
      <c r="S34" s="63"/>
      <c r="T34" s="63"/>
      <c r="U34" s="63"/>
      <c r="V34" s="63"/>
      <c r="W34" s="63"/>
      <c r="X34" s="63"/>
      <c r="Y34" s="63"/>
      <c r="Z34" s="73"/>
    </row>
    <row r="35" spans="1:62" ht="14.25" customHeight="1">
      <c r="A35" s="207" t="s">
        <v>198</v>
      </c>
      <c r="B35" s="50">
        <f t="shared" si="3"/>
        <v>3</v>
      </c>
      <c r="C35" s="206">
        <v>1</v>
      </c>
      <c r="D35" s="206"/>
      <c r="E35" s="206"/>
      <c r="F35" s="206"/>
      <c r="G35" s="206"/>
      <c r="H35" s="206"/>
      <c r="I35" s="206"/>
      <c r="J35" s="206"/>
      <c r="K35" s="206"/>
      <c r="L35" s="206"/>
      <c r="M35" s="206"/>
      <c r="N35" s="206"/>
      <c r="O35" s="206">
        <v>2</v>
      </c>
      <c r="P35" s="206"/>
      <c r="Q35" s="206"/>
      <c r="R35" s="63"/>
      <c r="S35" s="63"/>
      <c r="T35" s="206"/>
      <c r="U35" s="206"/>
      <c r="V35" s="206"/>
      <c r="W35" s="206"/>
      <c r="X35" s="206"/>
      <c r="Y35" s="206"/>
      <c r="Z35" s="208"/>
    </row>
    <row r="36" spans="1:62" ht="14.25" customHeight="1">
      <c r="A36" s="58" t="s">
        <v>89</v>
      </c>
      <c r="B36" s="50">
        <f t="shared" si="3"/>
        <v>0</v>
      </c>
      <c r="C36" s="51"/>
      <c r="D36" s="51"/>
      <c r="E36" s="51"/>
      <c r="F36" s="51"/>
      <c r="G36" s="51"/>
      <c r="H36" s="51"/>
      <c r="I36" s="51"/>
      <c r="J36" s="51"/>
      <c r="K36" s="51"/>
      <c r="L36" s="51"/>
      <c r="M36" s="51"/>
      <c r="N36" s="51"/>
      <c r="O36" s="51"/>
      <c r="P36" s="51"/>
      <c r="Q36" s="51"/>
      <c r="R36" s="74"/>
      <c r="S36" s="74"/>
      <c r="T36" s="51"/>
      <c r="U36" s="51"/>
      <c r="V36" s="51"/>
      <c r="W36" s="51"/>
      <c r="X36" s="51"/>
      <c r="Y36" s="51"/>
      <c r="Z36" s="53"/>
      <c r="AA36" s="75"/>
      <c r="AC36" s="238"/>
      <c r="AD36" s="238"/>
      <c r="AE36" s="239"/>
      <c r="AF36" s="238"/>
      <c r="AG36" s="238"/>
      <c r="AH36" s="238"/>
      <c r="AI36" s="238"/>
      <c r="AJ36" s="238"/>
      <c r="AK36" s="238"/>
      <c r="AL36" s="238"/>
      <c r="AM36" s="238"/>
    </row>
    <row r="37" spans="1:62" ht="14.25" customHeight="1">
      <c r="A37" s="45" t="s">
        <v>325</v>
      </c>
      <c r="B37" s="54">
        <f t="shared" si="3"/>
        <v>0</v>
      </c>
      <c r="C37" s="47"/>
      <c r="D37" s="47"/>
      <c r="E37" s="47"/>
      <c r="F37" s="47"/>
      <c r="G37" s="47"/>
      <c r="H37" s="47"/>
      <c r="I37" s="47"/>
      <c r="J37" s="47"/>
      <c r="K37" s="47"/>
      <c r="L37" s="47"/>
      <c r="M37" s="47"/>
      <c r="N37" s="47"/>
      <c r="O37" s="47"/>
      <c r="P37" s="47"/>
      <c r="Q37" s="47"/>
      <c r="R37" s="51"/>
      <c r="S37" s="51"/>
      <c r="T37" s="47"/>
      <c r="U37" s="47"/>
      <c r="V37" s="47"/>
      <c r="W37" s="47"/>
      <c r="X37" s="47"/>
      <c r="Y37" s="47"/>
      <c r="Z37" s="48"/>
    </row>
    <row r="38" spans="1:62" ht="14.25" customHeight="1">
      <c r="A38" s="45" t="s">
        <v>91</v>
      </c>
      <c r="B38" s="76">
        <f t="shared" si="3"/>
        <v>2</v>
      </c>
      <c r="C38" s="47">
        <v>1</v>
      </c>
      <c r="D38" s="47"/>
      <c r="E38" s="47"/>
      <c r="F38" s="47"/>
      <c r="G38" s="47"/>
      <c r="H38" s="47"/>
      <c r="I38" s="47">
        <v>1</v>
      </c>
      <c r="J38" s="47"/>
      <c r="K38" s="47"/>
      <c r="L38" s="47"/>
      <c r="M38" s="47"/>
      <c r="N38" s="47"/>
      <c r="O38" s="47"/>
      <c r="P38" s="47"/>
      <c r="Q38" s="47"/>
      <c r="R38" s="47"/>
      <c r="S38" s="47"/>
      <c r="T38" s="47"/>
      <c r="U38" s="47"/>
      <c r="V38" s="47"/>
      <c r="W38" s="47"/>
      <c r="X38" s="47"/>
      <c r="Y38" s="47"/>
      <c r="Z38" s="48"/>
      <c r="AA38" s="77"/>
      <c r="AB38" s="238"/>
      <c r="AC38" s="238"/>
      <c r="AD38" s="238"/>
      <c r="AE38" s="238"/>
      <c r="AF38" s="238"/>
      <c r="AG38" s="238"/>
      <c r="AH38" s="238"/>
      <c r="AI38" s="238"/>
      <c r="AJ38" s="238"/>
      <c r="AK38" s="238"/>
      <c r="AL38" s="238"/>
      <c r="AM38" s="238"/>
    </row>
    <row r="39" spans="1:62" ht="14.25" customHeight="1">
      <c r="A39" s="45" t="s">
        <v>92</v>
      </c>
      <c r="B39" s="76">
        <f t="shared" si="3"/>
        <v>0</v>
      </c>
      <c r="C39" s="63"/>
      <c r="D39" s="63"/>
      <c r="E39" s="63"/>
      <c r="F39" s="63"/>
      <c r="G39" s="63"/>
      <c r="H39" s="63"/>
      <c r="I39" s="63"/>
      <c r="J39" s="63"/>
      <c r="K39" s="63"/>
      <c r="L39" s="63"/>
      <c r="M39" s="63"/>
      <c r="N39" s="63"/>
      <c r="O39" s="63"/>
      <c r="P39" s="63"/>
      <c r="Q39" s="63"/>
      <c r="R39" s="63"/>
      <c r="S39" s="63"/>
      <c r="T39" s="63"/>
      <c r="U39" s="63"/>
      <c r="V39" s="63"/>
      <c r="W39" s="63"/>
      <c r="X39" s="63"/>
      <c r="Y39" s="63"/>
      <c r="Z39" s="64"/>
    </row>
    <row r="40" spans="1:62" ht="14.25" customHeight="1">
      <c r="A40" s="45" t="s">
        <v>93</v>
      </c>
      <c r="B40" s="76">
        <f t="shared" si="3"/>
        <v>0</v>
      </c>
      <c r="C40" s="47"/>
      <c r="D40" s="47"/>
      <c r="E40" s="47"/>
      <c r="F40" s="47"/>
      <c r="G40" s="47"/>
      <c r="H40" s="47"/>
      <c r="I40" s="47"/>
      <c r="J40" s="47"/>
      <c r="K40" s="47"/>
      <c r="L40" s="47"/>
      <c r="M40" s="47"/>
      <c r="N40" s="47"/>
      <c r="O40" s="47"/>
      <c r="P40" s="55"/>
      <c r="Q40" s="55"/>
      <c r="R40" s="55"/>
      <c r="S40" s="55"/>
      <c r="T40" s="55"/>
      <c r="U40" s="47"/>
      <c r="V40" s="47"/>
      <c r="W40" s="47"/>
      <c r="X40" s="47"/>
      <c r="Y40" s="47"/>
      <c r="Z40" s="48"/>
    </row>
    <row r="41" spans="1:62" ht="14.25" customHeight="1">
      <c r="A41" s="45" t="s">
        <v>94</v>
      </c>
      <c r="B41" s="76">
        <f t="shared" si="3"/>
        <v>8</v>
      </c>
      <c r="C41" s="47"/>
      <c r="D41" s="47"/>
      <c r="E41" s="47"/>
      <c r="F41" s="47"/>
      <c r="G41" s="47"/>
      <c r="H41" s="47"/>
      <c r="I41" s="47"/>
      <c r="J41" s="47"/>
      <c r="K41" s="47">
        <v>8</v>
      </c>
      <c r="L41" s="47"/>
      <c r="M41" s="47"/>
      <c r="N41" s="47"/>
      <c r="O41" s="47"/>
      <c r="P41" s="55"/>
      <c r="Q41" s="55"/>
      <c r="R41" s="55"/>
      <c r="S41" s="55"/>
      <c r="T41" s="55"/>
      <c r="U41" s="47"/>
      <c r="V41" s="47"/>
      <c r="W41" s="47"/>
      <c r="X41" s="47"/>
      <c r="Y41" s="47"/>
      <c r="Z41" s="48"/>
    </row>
    <row r="42" spans="1:62" ht="14.25" customHeight="1">
      <c r="A42" s="45" t="s">
        <v>95</v>
      </c>
      <c r="B42" s="46">
        <f t="shared" si="3"/>
        <v>0</v>
      </c>
      <c r="C42" s="47"/>
      <c r="D42" s="47"/>
      <c r="E42" s="47"/>
      <c r="F42" s="47"/>
      <c r="G42" s="47"/>
      <c r="H42" s="47"/>
      <c r="I42" s="47" t="s">
        <v>225</v>
      </c>
      <c r="J42" s="47"/>
      <c r="K42" s="47"/>
      <c r="L42" s="47"/>
      <c r="M42" s="47"/>
      <c r="N42" s="47"/>
      <c r="O42" s="47"/>
      <c r="P42" s="47"/>
      <c r="Q42" s="47"/>
      <c r="R42" s="47"/>
      <c r="S42" s="47"/>
      <c r="T42" s="47"/>
      <c r="U42" s="47"/>
      <c r="V42" s="47"/>
      <c r="W42" s="47"/>
      <c r="X42" s="47"/>
      <c r="Y42" s="47"/>
      <c r="Z42" s="48"/>
    </row>
    <row r="43" spans="1:62" ht="14.25" customHeight="1">
      <c r="A43" s="78" t="s">
        <v>96</v>
      </c>
      <c r="B43" s="46">
        <f t="shared" si="3"/>
        <v>0</v>
      </c>
      <c r="C43" s="47"/>
      <c r="D43" s="47"/>
      <c r="E43" s="47"/>
      <c r="F43" s="47"/>
      <c r="G43" s="47"/>
      <c r="H43" s="47"/>
      <c r="I43" s="47"/>
      <c r="J43" s="47"/>
      <c r="K43" s="47"/>
      <c r="L43" s="47"/>
      <c r="M43" s="47"/>
      <c r="N43" s="47"/>
      <c r="O43" s="47"/>
      <c r="P43" s="47"/>
      <c r="Q43" s="47"/>
      <c r="R43" s="47"/>
      <c r="S43" s="47"/>
      <c r="T43" s="47"/>
      <c r="U43" s="47"/>
      <c r="V43" s="47"/>
      <c r="W43" s="47"/>
      <c r="X43" s="47"/>
      <c r="Y43" s="47"/>
      <c r="Z43" s="48"/>
    </row>
    <row r="44" spans="1:62" ht="14.25" customHeight="1" thickBot="1">
      <c r="A44" s="204" t="s">
        <v>199</v>
      </c>
      <c r="B44" s="79">
        <f t="shared" si="3"/>
        <v>0</v>
      </c>
      <c r="C44" s="80"/>
      <c r="D44" s="80"/>
      <c r="E44" s="80"/>
      <c r="F44" s="80"/>
      <c r="G44" s="80"/>
      <c r="H44" s="80"/>
      <c r="I44" s="80"/>
      <c r="J44" s="80"/>
      <c r="K44" s="80"/>
      <c r="L44" s="80"/>
      <c r="M44" s="80"/>
      <c r="N44" s="80"/>
      <c r="O44" s="80"/>
      <c r="P44" s="80"/>
      <c r="Q44" s="80"/>
      <c r="R44" s="80"/>
      <c r="S44" s="80"/>
      <c r="T44" s="80"/>
      <c r="U44" s="80"/>
      <c r="V44" s="80"/>
      <c r="W44" s="80"/>
      <c r="X44" s="80"/>
      <c r="Y44" s="80"/>
      <c r="Z44" s="81"/>
    </row>
    <row r="45" spans="1:62" s="82" customFormat="1" ht="9">
      <c r="B45" s="82" t="s">
        <v>97</v>
      </c>
      <c r="D45" s="82" t="s">
        <v>98</v>
      </c>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row>
    <row r="46" spans="1:62" s="83" customFormat="1" ht="9.75" customHeight="1">
      <c r="A46" s="83" t="s">
        <v>99</v>
      </c>
      <c r="B46" s="84"/>
      <c r="C46" s="84"/>
      <c r="D46" s="84"/>
      <c r="L46" s="83" t="s">
        <v>100</v>
      </c>
      <c r="P46" s="85" t="s">
        <v>101</v>
      </c>
      <c r="T46" s="83" t="s">
        <v>102</v>
      </c>
      <c r="W46" s="83" t="s">
        <v>103</v>
      </c>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row>
    <row r="47" spans="1:62" s="83" customFormat="1" ht="9.75" customHeight="1">
      <c r="A47" s="83" t="s">
        <v>104</v>
      </c>
      <c r="B47" s="83" t="s">
        <v>218</v>
      </c>
      <c r="E47" s="83" t="s">
        <v>105</v>
      </c>
      <c r="I47" s="83" t="s">
        <v>106</v>
      </c>
      <c r="L47" s="83" t="s">
        <v>107</v>
      </c>
      <c r="P47" s="83" t="s">
        <v>108</v>
      </c>
      <c r="T47" s="83" t="s">
        <v>109</v>
      </c>
      <c r="X47" s="83" t="s">
        <v>110</v>
      </c>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row>
    <row r="48" spans="1:62" s="83" customFormat="1" ht="9.75" customHeight="1">
      <c r="A48" s="83" t="s">
        <v>111</v>
      </c>
      <c r="B48" s="83" t="s">
        <v>112</v>
      </c>
      <c r="E48" s="83" t="s">
        <v>113</v>
      </c>
      <c r="I48" s="83" t="s">
        <v>114</v>
      </c>
      <c r="L48" s="83" t="s">
        <v>115</v>
      </c>
      <c r="P48" s="83" t="s">
        <v>116</v>
      </c>
      <c r="T48" s="83" t="s">
        <v>117</v>
      </c>
      <c r="X48" s="83" t="s">
        <v>118</v>
      </c>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row>
    <row r="49" spans="1:62" s="83" customFormat="1" ht="9.75" customHeight="1">
      <c r="A49" s="83" t="s">
        <v>119</v>
      </c>
      <c r="B49" s="83" t="s">
        <v>120</v>
      </c>
      <c r="E49" s="83" t="s">
        <v>121</v>
      </c>
      <c r="I49" s="83" t="s">
        <v>122</v>
      </c>
      <c r="L49" s="86" t="s">
        <v>123</v>
      </c>
      <c r="P49" s="87" t="s">
        <v>124</v>
      </c>
      <c r="T49" s="83" t="s">
        <v>125</v>
      </c>
      <c r="X49" s="83" t="s">
        <v>228</v>
      </c>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row>
    <row r="50" spans="1:62" s="83" customFormat="1" ht="9.75" customHeight="1">
      <c r="A50" s="83" t="s">
        <v>126</v>
      </c>
      <c r="B50" s="83" t="s">
        <v>127</v>
      </c>
      <c r="E50" s="83" t="s">
        <v>128</v>
      </c>
      <c r="I50" s="83" t="s">
        <v>129</v>
      </c>
      <c r="L50" s="83" t="s">
        <v>130</v>
      </c>
      <c r="P50" s="88" t="s">
        <v>131</v>
      </c>
      <c r="T50" s="87" t="s">
        <v>132</v>
      </c>
      <c r="X50" s="85" t="s">
        <v>133</v>
      </c>
      <c r="Y50" s="89"/>
      <c r="Z50" s="89"/>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row>
    <row r="51" spans="1:62" s="83" customFormat="1" ht="9.75" customHeight="1">
      <c r="A51" s="83" t="s">
        <v>200</v>
      </c>
      <c r="B51" s="83" t="s">
        <v>134</v>
      </c>
      <c r="E51" s="83" t="s">
        <v>135</v>
      </c>
      <c r="I51" s="83" t="s">
        <v>136</v>
      </c>
      <c r="L51" s="83" t="s">
        <v>137</v>
      </c>
      <c r="P51" s="88" t="s">
        <v>138</v>
      </c>
      <c r="T51" s="85" t="s">
        <v>139</v>
      </c>
      <c r="X51" s="89" t="s">
        <v>140</v>
      </c>
      <c r="Y51" s="89"/>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row>
    <row r="52" spans="1:62" s="83" customFormat="1" ht="9.75" customHeight="1">
      <c r="A52" s="83" t="s">
        <v>141</v>
      </c>
      <c r="B52" s="83" t="s">
        <v>142</v>
      </c>
      <c r="E52" s="83" t="s">
        <v>143</v>
      </c>
      <c r="I52" s="83" t="s">
        <v>144</v>
      </c>
      <c r="L52" s="83" t="s">
        <v>145</v>
      </c>
      <c r="P52" s="83" t="s">
        <v>146</v>
      </c>
      <c r="T52" s="83" t="s">
        <v>147</v>
      </c>
      <c r="W52" s="83" t="s">
        <v>148</v>
      </c>
      <c r="Y52" s="90"/>
      <c r="Z52" s="89"/>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row>
    <row r="53" spans="1:62" s="83" customFormat="1" ht="9.75" customHeight="1">
      <c r="A53" s="83" t="s">
        <v>149</v>
      </c>
      <c r="B53" s="83" t="s">
        <v>150</v>
      </c>
      <c r="E53" s="83" t="s">
        <v>151</v>
      </c>
      <c r="I53" s="83" t="s">
        <v>152</v>
      </c>
      <c r="L53" s="83" t="s">
        <v>153</v>
      </c>
      <c r="P53" s="87" t="s">
        <v>154</v>
      </c>
      <c r="T53" s="83" t="s">
        <v>155</v>
      </c>
      <c r="W53" s="83" t="s">
        <v>156</v>
      </c>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row>
    <row r="54" spans="1:62" s="83" customFormat="1" ht="9.75" customHeight="1">
      <c r="A54" s="83" t="s">
        <v>157</v>
      </c>
      <c r="B54" s="83" t="s">
        <v>158</v>
      </c>
      <c r="E54" s="83" t="s">
        <v>159</v>
      </c>
      <c r="I54" s="83" t="s">
        <v>160</v>
      </c>
      <c r="L54" s="83" t="s">
        <v>161</v>
      </c>
      <c r="P54" s="91" t="s">
        <v>162</v>
      </c>
      <c r="T54" s="83" t="s">
        <v>219</v>
      </c>
      <c r="X54" s="89" t="s">
        <v>163</v>
      </c>
      <c r="Y54" s="89"/>
      <c r="Z54" s="89"/>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row>
    <row r="55" spans="1:62" s="83" customFormat="1" ht="9.75" customHeight="1">
      <c r="A55" s="83" t="s">
        <v>164</v>
      </c>
      <c r="B55" s="83" t="s">
        <v>165</v>
      </c>
      <c r="E55" s="83" t="s">
        <v>166</v>
      </c>
      <c r="I55" s="83" t="s">
        <v>167</v>
      </c>
      <c r="L55" s="83" t="s">
        <v>168</v>
      </c>
      <c r="O55" s="83" t="s">
        <v>169</v>
      </c>
      <c r="X55" s="83" t="s">
        <v>170</v>
      </c>
      <c r="AB55" s="241"/>
      <c r="AC55" s="241"/>
      <c r="AD55" s="241"/>
      <c r="AE55" s="241"/>
      <c r="AF55" s="241"/>
      <c r="AG55" s="241"/>
      <c r="AH55" s="241"/>
      <c r="AI55" s="241"/>
      <c r="AJ55" s="241"/>
      <c r="AK55" s="241"/>
      <c r="AL55" s="241"/>
      <c r="AM55" s="241"/>
      <c r="AN55" s="241"/>
      <c r="AO55" s="241"/>
      <c r="AP55" s="241"/>
      <c r="AQ55" s="241"/>
      <c r="AR55" s="241"/>
      <c r="AS55" s="241"/>
      <c r="AT55" s="241"/>
      <c r="AU55" s="241"/>
      <c r="AV55" s="241"/>
      <c r="AW55" s="241"/>
      <c r="AX55" s="241"/>
      <c r="AY55" s="241"/>
      <c r="AZ55" s="241"/>
      <c r="BA55" s="241"/>
      <c r="BB55" s="241"/>
      <c r="BC55" s="241"/>
      <c r="BD55" s="241"/>
      <c r="BE55" s="241"/>
      <c r="BF55" s="241"/>
      <c r="BG55" s="241"/>
      <c r="BH55" s="241"/>
      <c r="BI55" s="241"/>
      <c r="BJ55" s="241"/>
    </row>
    <row r="56" spans="1:62" s="83" customFormat="1" ht="20.25" customHeight="1">
      <c r="AB56" s="241"/>
      <c r="AC56" s="241"/>
      <c r="AD56" s="241"/>
      <c r="AE56" s="241"/>
      <c r="AF56" s="241"/>
      <c r="AG56" s="241"/>
      <c r="AH56" s="241"/>
      <c r="AI56" s="241"/>
      <c r="AJ56" s="241"/>
      <c r="AK56" s="241"/>
      <c r="AL56" s="241"/>
      <c r="AM56" s="241"/>
      <c r="AN56" s="241"/>
      <c r="AO56" s="241"/>
      <c r="AP56" s="241"/>
      <c r="AQ56" s="241"/>
      <c r="AR56" s="241"/>
      <c r="AS56" s="241"/>
      <c r="AT56" s="241"/>
      <c r="AU56" s="241"/>
      <c r="AV56" s="241"/>
      <c r="AW56" s="241"/>
      <c r="AX56" s="241"/>
      <c r="AY56" s="241"/>
      <c r="AZ56" s="241"/>
      <c r="BA56" s="241"/>
      <c r="BB56" s="241"/>
      <c r="BC56" s="241"/>
      <c r="BD56" s="241"/>
      <c r="BE56" s="241"/>
      <c r="BF56" s="241"/>
      <c r="BG56" s="241"/>
      <c r="BH56" s="241"/>
      <c r="BI56" s="241"/>
      <c r="BJ56" s="241"/>
    </row>
    <row r="57" spans="1:62">
      <c r="A57" s="20" t="s">
        <v>46</v>
      </c>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1" t="s">
        <v>47</v>
      </c>
    </row>
    <row r="58" spans="1:62">
      <c r="A58" s="20" t="s">
        <v>328</v>
      </c>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1" t="s">
        <v>48</v>
      </c>
    </row>
    <row r="59" spans="1:62" ht="15.75" thickBot="1">
      <c r="A59" s="23"/>
      <c r="B59" s="23"/>
      <c r="C59" s="24"/>
      <c r="D59" s="25"/>
      <c r="E59" s="25"/>
      <c r="F59" s="25"/>
      <c r="G59" s="25"/>
      <c r="H59" s="25"/>
      <c r="I59" s="25"/>
      <c r="J59" s="25"/>
      <c r="K59" s="25"/>
      <c r="L59" s="25"/>
      <c r="M59" s="25"/>
      <c r="N59" s="26"/>
      <c r="O59" s="25"/>
      <c r="P59" s="25"/>
      <c r="Q59" s="25"/>
      <c r="R59" s="25"/>
      <c r="S59" s="25"/>
      <c r="T59" s="26"/>
      <c r="U59" s="25"/>
      <c r="V59" s="25"/>
      <c r="W59" s="25"/>
      <c r="X59" s="25"/>
      <c r="Y59" s="25"/>
      <c r="Z59" s="25"/>
    </row>
    <row r="60" spans="1:62" ht="22.5">
      <c r="A60" s="27" t="s">
        <v>49</v>
      </c>
      <c r="B60" s="28" t="s">
        <v>11</v>
      </c>
      <c r="C60" s="29" t="s">
        <v>50</v>
      </c>
      <c r="D60" s="29"/>
      <c r="E60" s="29" t="s">
        <v>51</v>
      </c>
      <c r="F60" s="29"/>
      <c r="G60" s="29" t="s">
        <v>52</v>
      </c>
      <c r="H60" s="29"/>
      <c r="I60" s="29" t="s">
        <v>53</v>
      </c>
      <c r="J60" s="29"/>
      <c r="K60" s="29" t="s">
        <v>54</v>
      </c>
      <c r="L60" s="29"/>
      <c r="M60" s="29" t="s">
        <v>55</v>
      </c>
      <c r="N60" s="29"/>
      <c r="O60" s="29" t="s">
        <v>56</v>
      </c>
      <c r="P60" s="29"/>
      <c r="Q60" s="29" t="s">
        <v>57</v>
      </c>
      <c r="R60" s="29"/>
      <c r="S60" s="29" t="s">
        <v>58</v>
      </c>
      <c r="T60" s="29"/>
      <c r="U60" s="29" t="s">
        <v>59</v>
      </c>
      <c r="V60" s="29"/>
      <c r="W60" s="29" t="s">
        <v>60</v>
      </c>
      <c r="X60" s="29"/>
      <c r="Y60" s="29" t="s">
        <v>61</v>
      </c>
      <c r="Z60" s="30"/>
      <c r="AB60" s="232"/>
      <c r="AC60" s="232"/>
      <c r="AD60" s="233"/>
      <c r="AE60" s="233"/>
      <c r="AF60" s="233"/>
      <c r="AG60" s="233"/>
      <c r="AH60" s="233"/>
      <c r="AI60" s="232"/>
      <c r="AJ60" s="232"/>
      <c r="AK60" s="232"/>
      <c r="AL60" s="232"/>
      <c r="AM60" s="233"/>
    </row>
    <row r="61" spans="1:62" ht="15.75" thickBot="1">
      <c r="A61" s="31"/>
      <c r="B61" s="32"/>
      <c r="C61" s="33" t="s">
        <v>62</v>
      </c>
      <c r="D61" s="33" t="s">
        <v>63</v>
      </c>
      <c r="E61" s="33" t="s">
        <v>62</v>
      </c>
      <c r="F61" s="33" t="s">
        <v>63</v>
      </c>
      <c r="G61" s="33" t="s">
        <v>62</v>
      </c>
      <c r="H61" s="33" t="s">
        <v>63</v>
      </c>
      <c r="I61" s="33" t="s">
        <v>62</v>
      </c>
      <c r="J61" s="33" t="s">
        <v>63</v>
      </c>
      <c r="K61" s="33" t="s">
        <v>62</v>
      </c>
      <c r="L61" s="33" t="s">
        <v>63</v>
      </c>
      <c r="M61" s="33" t="s">
        <v>62</v>
      </c>
      <c r="N61" s="33" t="s">
        <v>63</v>
      </c>
      <c r="O61" s="33" t="s">
        <v>62</v>
      </c>
      <c r="P61" s="33" t="s">
        <v>63</v>
      </c>
      <c r="Q61" s="33" t="s">
        <v>62</v>
      </c>
      <c r="R61" s="33" t="s">
        <v>63</v>
      </c>
      <c r="S61" s="33" t="s">
        <v>62</v>
      </c>
      <c r="T61" s="33" t="s">
        <v>63</v>
      </c>
      <c r="U61" s="33" t="s">
        <v>62</v>
      </c>
      <c r="V61" s="33" t="s">
        <v>63</v>
      </c>
      <c r="W61" s="33" t="s">
        <v>62</v>
      </c>
      <c r="X61" s="33" t="s">
        <v>63</v>
      </c>
      <c r="Y61" s="34" t="s">
        <v>62</v>
      </c>
      <c r="Z61" s="35" t="s">
        <v>63</v>
      </c>
      <c r="AA61" s="36"/>
      <c r="AB61" s="234"/>
      <c r="AC61" s="232"/>
      <c r="AD61" s="233"/>
      <c r="AE61" s="233"/>
      <c r="AF61" s="233"/>
      <c r="AG61" s="233"/>
      <c r="AH61" s="233"/>
      <c r="AI61" s="232"/>
      <c r="AJ61" s="232"/>
      <c r="AK61" s="232"/>
      <c r="AL61" s="232"/>
      <c r="AM61" s="233"/>
    </row>
    <row r="62" spans="1:62" ht="15.75" thickBot="1">
      <c r="A62" s="37" t="s">
        <v>64</v>
      </c>
      <c r="B62" s="38">
        <f>SUM(B63,B81)</f>
        <v>50</v>
      </c>
      <c r="C62" s="38">
        <f>SUM(C63,C81)</f>
        <v>4</v>
      </c>
      <c r="D62" s="38"/>
      <c r="E62" s="38">
        <f>SUM(E63,E81)</f>
        <v>2</v>
      </c>
      <c r="F62" s="38"/>
      <c r="G62" s="38">
        <f>SUM(G63,G81)</f>
        <v>5</v>
      </c>
      <c r="H62" s="38"/>
      <c r="I62" s="38">
        <f>SUM(I63,I81)</f>
        <v>3</v>
      </c>
      <c r="J62" s="38"/>
      <c r="K62" s="38">
        <f>SUM(K63,K81)</f>
        <v>3</v>
      </c>
      <c r="L62" s="38"/>
      <c r="M62" s="38">
        <f>SUM(M63,M81)</f>
        <v>4</v>
      </c>
      <c r="N62" s="38"/>
      <c r="O62" s="38">
        <f>SUM(O63,O81)</f>
        <v>1</v>
      </c>
      <c r="P62" s="38"/>
      <c r="Q62" s="38">
        <f>SUM(Q63,Q81)</f>
        <v>4</v>
      </c>
      <c r="R62" s="38"/>
      <c r="S62" s="38">
        <f>SUM(S63,S81)</f>
        <v>6</v>
      </c>
      <c r="T62" s="38"/>
      <c r="U62" s="38">
        <f>SUM(U63,U81)</f>
        <v>7</v>
      </c>
      <c r="V62" s="38"/>
      <c r="W62" s="38">
        <f>SUM(W63,W81)</f>
        <v>6</v>
      </c>
      <c r="X62" s="38"/>
      <c r="Y62" s="38">
        <f>SUM(Y63,Y81)</f>
        <v>5</v>
      </c>
      <c r="Z62" s="39"/>
      <c r="AA62" s="40">
        <f>SUM(C62:Z62)</f>
        <v>50</v>
      </c>
      <c r="AB62" s="235"/>
      <c r="AC62" s="235"/>
      <c r="AD62" s="235"/>
      <c r="AE62" s="236"/>
      <c r="AF62" s="236"/>
      <c r="AG62" s="236"/>
      <c r="AH62" s="236"/>
      <c r="AI62" s="236"/>
      <c r="AJ62" s="236"/>
      <c r="AK62" s="236"/>
      <c r="AL62" s="236"/>
      <c r="AM62" s="236"/>
      <c r="AN62" s="236"/>
    </row>
    <row r="63" spans="1:62" ht="15.75" thickBot="1">
      <c r="A63" s="41" t="s">
        <v>65</v>
      </c>
      <c r="B63" s="42">
        <f>SUM(B64:B80)</f>
        <v>30</v>
      </c>
      <c r="C63" s="42">
        <f>SUM(C64:C80)</f>
        <v>1</v>
      </c>
      <c r="D63" s="42"/>
      <c r="E63" s="42">
        <f>SUM(E64:E80)</f>
        <v>1</v>
      </c>
      <c r="F63" s="42"/>
      <c r="G63" s="42">
        <f>SUM(G64:G80)</f>
        <v>5</v>
      </c>
      <c r="H63" s="42"/>
      <c r="I63" s="42">
        <f>SUM(I64:I80)</f>
        <v>2</v>
      </c>
      <c r="J63" s="42"/>
      <c r="K63" s="42">
        <f>SUM(K64:K80)</f>
        <v>1</v>
      </c>
      <c r="L63" s="42"/>
      <c r="M63" s="42">
        <f>SUM(M64:M80)</f>
        <v>1</v>
      </c>
      <c r="N63" s="42"/>
      <c r="O63" s="42">
        <f>SUM(O64:O80)</f>
        <v>0</v>
      </c>
      <c r="P63" s="42"/>
      <c r="Q63" s="42">
        <f>SUM(Q64:Q80)</f>
        <v>2</v>
      </c>
      <c r="R63" s="42"/>
      <c r="S63" s="42">
        <f>SUM(S64:S80)</f>
        <v>3</v>
      </c>
      <c r="T63" s="42"/>
      <c r="U63" s="42">
        <f>SUM(U64:U80)</f>
        <v>5</v>
      </c>
      <c r="V63" s="42"/>
      <c r="W63" s="42">
        <f>SUM(W64:W80)</f>
        <v>4</v>
      </c>
      <c r="X63" s="42"/>
      <c r="Y63" s="42">
        <f>SUM(Y64:Y80)</f>
        <v>5</v>
      </c>
      <c r="Z63" s="43"/>
      <c r="AA63" s="44">
        <f>SUM(C63:Z63)</f>
        <v>30</v>
      </c>
      <c r="AB63" s="237"/>
      <c r="AC63" s="237"/>
      <c r="AD63" s="237"/>
    </row>
    <row r="64" spans="1:62">
      <c r="A64" s="45" t="s">
        <v>66</v>
      </c>
      <c r="B64" s="46">
        <f t="shared" ref="B64:B80" si="4">SUM(C64:Z64)</f>
        <v>1</v>
      </c>
      <c r="C64" s="47"/>
      <c r="D64" s="47"/>
      <c r="E64" s="47"/>
      <c r="F64" s="47"/>
      <c r="G64" s="47"/>
      <c r="H64" s="47"/>
      <c r="I64" s="47">
        <v>1</v>
      </c>
      <c r="J64" s="47" t="s">
        <v>329</v>
      </c>
      <c r="K64" s="47"/>
      <c r="L64" s="47"/>
      <c r="M64" s="47"/>
      <c r="N64" s="47"/>
      <c r="O64" s="47"/>
      <c r="P64" s="47"/>
      <c r="Q64" s="47"/>
      <c r="R64" s="47"/>
      <c r="S64" s="47"/>
      <c r="T64" s="47"/>
      <c r="U64" s="47"/>
      <c r="V64" s="47"/>
      <c r="W64" s="47"/>
      <c r="X64" s="47"/>
      <c r="Y64" s="47"/>
      <c r="Z64" s="48"/>
      <c r="AA64" s="49"/>
      <c r="AB64" s="237"/>
      <c r="AC64" s="237"/>
      <c r="AD64" s="237"/>
    </row>
    <row r="65" spans="1:30">
      <c r="A65" s="45" t="s">
        <v>67</v>
      </c>
      <c r="B65" s="46">
        <f t="shared" si="4"/>
        <v>1</v>
      </c>
      <c r="C65" s="47"/>
      <c r="D65" s="47"/>
      <c r="E65" s="47"/>
      <c r="F65" s="47"/>
      <c r="G65" s="47"/>
      <c r="H65" s="47"/>
      <c r="I65" s="47"/>
      <c r="J65" s="47"/>
      <c r="K65" s="47"/>
      <c r="L65" s="47"/>
      <c r="M65" s="47"/>
      <c r="N65" s="47"/>
      <c r="O65" s="47"/>
      <c r="P65" s="47"/>
      <c r="Q65" s="47"/>
      <c r="R65" s="47"/>
      <c r="S65" s="47"/>
      <c r="T65" s="47"/>
      <c r="U65" s="47">
        <v>1</v>
      </c>
      <c r="V65" s="47" t="s">
        <v>330</v>
      </c>
      <c r="W65" s="47"/>
      <c r="X65" s="47"/>
      <c r="Y65" s="47"/>
      <c r="Z65" s="48"/>
      <c r="AA65" s="49"/>
      <c r="AB65" s="237"/>
      <c r="AC65" s="237"/>
      <c r="AD65" s="237"/>
    </row>
    <row r="66" spans="1:30">
      <c r="A66" s="199" t="s">
        <v>68</v>
      </c>
      <c r="B66" s="50">
        <f t="shared" si="4"/>
        <v>0</v>
      </c>
      <c r="C66" s="51"/>
      <c r="D66" s="51"/>
      <c r="E66" s="51"/>
      <c r="F66" s="51"/>
      <c r="G66" s="51"/>
      <c r="H66" s="51"/>
      <c r="I66" s="51"/>
      <c r="J66" s="51"/>
      <c r="K66" s="51"/>
      <c r="L66" s="51"/>
      <c r="M66" s="51"/>
      <c r="N66" s="51"/>
      <c r="O66" s="51"/>
      <c r="P66" s="52"/>
      <c r="Q66" s="52"/>
      <c r="R66" s="52"/>
      <c r="S66" s="52"/>
      <c r="T66" s="52"/>
      <c r="U66" s="51"/>
      <c r="V66" s="51"/>
      <c r="W66" s="51"/>
      <c r="X66" s="51"/>
      <c r="Y66" s="51"/>
      <c r="Z66" s="53"/>
    </row>
    <row r="67" spans="1:30">
      <c r="A67" s="198" t="s">
        <v>69</v>
      </c>
      <c r="B67" s="54">
        <f t="shared" si="4"/>
        <v>0</v>
      </c>
      <c r="C67" s="55"/>
      <c r="D67" s="55"/>
      <c r="E67" s="55"/>
      <c r="F67" s="55"/>
      <c r="G67" s="55"/>
      <c r="H67" s="55"/>
      <c r="I67" s="55"/>
      <c r="J67" s="55"/>
      <c r="K67" s="55"/>
      <c r="L67" s="55"/>
      <c r="M67" s="55"/>
      <c r="N67" s="55"/>
      <c r="O67" s="55"/>
      <c r="P67" s="55"/>
      <c r="Q67" s="55"/>
      <c r="R67" s="55"/>
      <c r="S67" s="55"/>
      <c r="T67" s="55"/>
      <c r="U67" s="55"/>
      <c r="V67" s="55"/>
      <c r="W67" s="55"/>
      <c r="X67" s="55"/>
      <c r="Y67" s="55"/>
      <c r="Z67" s="56"/>
    </row>
    <row r="68" spans="1:30">
      <c r="A68" s="198" t="s">
        <v>70</v>
      </c>
      <c r="B68" s="46">
        <f t="shared" si="4"/>
        <v>0</v>
      </c>
      <c r="C68" s="47"/>
      <c r="D68" s="47"/>
      <c r="E68" s="47"/>
      <c r="F68" s="47"/>
      <c r="G68" s="47"/>
      <c r="H68" s="47"/>
      <c r="I68" s="47"/>
      <c r="J68" s="47"/>
      <c r="K68" s="47"/>
      <c r="L68" s="47"/>
      <c r="M68" s="47"/>
      <c r="N68" s="47"/>
      <c r="O68" s="47"/>
      <c r="P68" s="47"/>
      <c r="Q68" s="47"/>
      <c r="R68" s="47"/>
      <c r="S68" s="47"/>
      <c r="T68" s="47"/>
      <c r="U68" s="47"/>
      <c r="V68" s="47"/>
      <c r="W68" s="47"/>
      <c r="X68" s="47"/>
      <c r="Y68" s="47"/>
      <c r="Z68" s="48"/>
      <c r="AA68" s="49"/>
      <c r="AB68" s="237"/>
      <c r="AC68" s="237"/>
      <c r="AD68" s="237"/>
    </row>
    <row r="69" spans="1:30">
      <c r="A69" s="199" t="s">
        <v>71</v>
      </c>
      <c r="B69" s="46">
        <f t="shared" si="4"/>
        <v>0</v>
      </c>
      <c r="C69" s="47"/>
      <c r="D69" s="47"/>
      <c r="E69" s="47"/>
      <c r="F69" s="47"/>
      <c r="G69" s="47"/>
      <c r="H69" s="47"/>
      <c r="I69" s="47"/>
      <c r="J69" s="47"/>
      <c r="K69" s="47"/>
      <c r="L69" s="47"/>
      <c r="M69" s="47"/>
      <c r="N69" s="47"/>
      <c r="O69" s="47"/>
      <c r="P69" s="47"/>
      <c r="Q69" s="47"/>
      <c r="R69" s="47"/>
      <c r="S69" s="47"/>
      <c r="T69" s="47"/>
      <c r="U69" s="47"/>
      <c r="V69" s="47"/>
      <c r="W69" s="47"/>
      <c r="X69" s="47"/>
      <c r="Y69" s="47"/>
      <c r="Z69" s="48"/>
    </row>
    <row r="70" spans="1:30">
      <c r="A70" s="200" t="s">
        <v>72</v>
      </c>
      <c r="B70" s="50">
        <f t="shared" si="4"/>
        <v>5</v>
      </c>
      <c r="C70" s="224">
        <v>1</v>
      </c>
      <c r="D70" s="224" t="s">
        <v>331</v>
      </c>
      <c r="E70" s="224"/>
      <c r="F70" s="224"/>
      <c r="G70" s="225"/>
      <c r="H70" s="51"/>
      <c r="I70" s="51"/>
      <c r="J70" s="51"/>
      <c r="K70" s="51"/>
      <c r="L70" s="51"/>
      <c r="M70" s="51">
        <v>1</v>
      </c>
      <c r="N70" s="51" t="s">
        <v>332</v>
      </c>
      <c r="O70" s="51"/>
      <c r="P70" s="51"/>
      <c r="Q70" s="51"/>
      <c r="R70" s="51"/>
      <c r="S70" s="51">
        <v>1</v>
      </c>
      <c r="T70" s="51" t="s">
        <v>333</v>
      </c>
      <c r="U70" s="51"/>
      <c r="V70" s="51"/>
      <c r="W70" s="51">
        <v>2</v>
      </c>
      <c r="X70" s="47" t="s">
        <v>334</v>
      </c>
      <c r="Y70" s="51"/>
      <c r="Z70" s="53"/>
      <c r="AA70" s="57"/>
    </row>
    <row r="71" spans="1:30">
      <c r="A71" s="283" t="s">
        <v>318</v>
      </c>
      <c r="B71" s="50">
        <f t="shared" si="4"/>
        <v>4</v>
      </c>
      <c r="C71" s="224"/>
      <c r="D71" s="224"/>
      <c r="E71" s="224"/>
      <c r="F71" s="224"/>
      <c r="G71" s="224">
        <v>2</v>
      </c>
      <c r="H71" s="51" t="s">
        <v>335</v>
      </c>
      <c r="I71" s="51"/>
      <c r="J71" s="51"/>
      <c r="K71" s="51"/>
      <c r="L71" s="51"/>
      <c r="M71" s="51"/>
      <c r="N71" s="51"/>
      <c r="O71" s="51"/>
      <c r="P71" s="51"/>
      <c r="Q71" s="51">
        <v>1</v>
      </c>
      <c r="R71" s="59"/>
      <c r="S71" s="51">
        <v>1</v>
      </c>
      <c r="T71" s="51" t="s">
        <v>336</v>
      </c>
      <c r="U71" s="51"/>
      <c r="V71" s="60"/>
      <c r="W71" s="51"/>
      <c r="X71" s="51"/>
      <c r="Y71" s="51"/>
      <c r="Z71" s="53"/>
    </row>
    <row r="72" spans="1:30">
      <c r="A72" s="199" t="s">
        <v>73</v>
      </c>
      <c r="B72" s="46">
        <f t="shared" si="4"/>
        <v>1</v>
      </c>
      <c r="C72" s="226"/>
      <c r="D72" s="226"/>
      <c r="E72" s="224"/>
      <c r="F72" s="225"/>
      <c r="G72" s="226"/>
      <c r="H72" s="52"/>
      <c r="I72" s="52"/>
      <c r="J72" s="52"/>
      <c r="K72" s="52"/>
      <c r="L72" s="52"/>
      <c r="M72" s="51"/>
      <c r="N72" s="52"/>
      <c r="O72" s="52"/>
      <c r="P72" s="52"/>
      <c r="Q72" s="52"/>
      <c r="R72" s="52"/>
      <c r="S72" s="52"/>
      <c r="T72" s="52"/>
      <c r="U72" s="55"/>
      <c r="V72" s="55"/>
      <c r="W72" s="55">
        <v>1</v>
      </c>
      <c r="X72" s="55" t="s">
        <v>337</v>
      </c>
      <c r="Y72" s="55"/>
      <c r="Z72" s="56"/>
      <c r="AA72" s="57"/>
    </row>
    <row r="73" spans="1:30">
      <c r="A73" s="199" t="s">
        <v>74</v>
      </c>
      <c r="B73" s="54">
        <f t="shared" si="4"/>
        <v>10</v>
      </c>
      <c r="C73" s="227"/>
      <c r="D73" s="225"/>
      <c r="E73" s="227">
        <v>1</v>
      </c>
      <c r="F73" s="284" t="s">
        <v>338</v>
      </c>
      <c r="G73" s="227">
        <v>1</v>
      </c>
      <c r="H73" s="47" t="s">
        <v>339</v>
      </c>
      <c r="I73" s="61"/>
      <c r="J73" s="61"/>
      <c r="K73" s="61">
        <v>1</v>
      </c>
      <c r="L73" s="47" t="s">
        <v>331</v>
      </c>
      <c r="M73" s="51"/>
      <c r="N73" s="47"/>
      <c r="O73" s="61"/>
      <c r="P73" s="55"/>
      <c r="Q73" s="55"/>
      <c r="R73" s="62"/>
      <c r="S73" s="55">
        <v>1</v>
      </c>
      <c r="T73" s="55" t="s">
        <v>340</v>
      </c>
      <c r="U73" s="61">
        <v>2</v>
      </c>
      <c r="V73" s="47" t="s">
        <v>341</v>
      </c>
      <c r="W73" s="61">
        <v>1</v>
      </c>
      <c r="X73" s="47" t="s">
        <v>342</v>
      </c>
      <c r="Y73" s="61">
        <v>3</v>
      </c>
      <c r="Z73" s="48" t="s">
        <v>343</v>
      </c>
    </row>
    <row r="74" spans="1:30">
      <c r="A74" s="285" t="s">
        <v>75</v>
      </c>
      <c r="B74" s="46">
        <f t="shared" si="4"/>
        <v>1</v>
      </c>
      <c r="C74" s="228"/>
      <c r="D74" s="228"/>
      <c r="E74" s="228"/>
      <c r="F74" s="228"/>
      <c r="G74" s="225"/>
      <c r="H74" s="63"/>
      <c r="I74" s="63"/>
      <c r="J74" s="63"/>
      <c r="K74" s="63"/>
      <c r="L74" s="63"/>
      <c r="M74" s="63"/>
      <c r="N74" s="63"/>
      <c r="O74" s="63"/>
      <c r="P74" s="63"/>
      <c r="Q74" s="63"/>
      <c r="R74" s="63"/>
      <c r="S74" s="63"/>
      <c r="T74" s="63"/>
      <c r="U74" s="228">
        <v>1</v>
      </c>
      <c r="V74" s="63" t="s">
        <v>339</v>
      </c>
      <c r="W74" s="63"/>
      <c r="X74" s="63"/>
      <c r="Y74" s="63"/>
      <c r="Z74" s="64"/>
    </row>
    <row r="75" spans="1:30">
      <c r="A75" s="199" t="s">
        <v>76</v>
      </c>
      <c r="B75" s="50">
        <f t="shared" si="4"/>
        <v>2</v>
      </c>
      <c r="C75" s="225"/>
      <c r="D75" s="225"/>
      <c r="E75" s="225"/>
      <c r="F75" s="225"/>
      <c r="G75" s="225">
        <v>1</v>
      </c>
      <c r="H75" s="47" t="s">
        <v>337</v>
      </c>
      <c r="I75" s="338">
        <v>1</v>
      </c>
      <c r="J75" s="47" t="s">
        <v>344</v>
      </c>
      <c r="K75" s="47"/>
      <c r="L75" s="47"/>
      <c r="M75" s="47"/>
      <c r="N75" s="47"/>
      <c r="O75" s="47"/>
      <c r="P75" s="47"/>
      <c r="Q75" s="47"/>
      <c r="R75" s="47"/>
      <c r="S75" s="47"/>
      <c r="T75" s="47"/>
      <c r="U75" s="47"/>
      <c r="V75" s="47"/>
      <c r="W75" s="47"/>
      <c r="X75" s="47"/>
      <c r="Y75" s="47"/>
      <c r="Z75" s="65"/>
    </row>
    <row r="76" spans="1:30">
      <c r="A76" s="199" t="s">
        <v>77</v>
      </c>
      <c r="B76" s="46">
        <f t="shared" si="4"/>
        <v>1</v>
      </c>
      <c r="C76" s="229"/>
      <c r="D76" s="229"/>
      <c r="E76" s="225"/>
      <c r="F76" s="225"/>
      <c r="G76" s="225"/>
      <c r="H76" s="47"/>
      <c r="I76" s="47"/>
      <c r="J76" s="47"/>
      <c r="K76" s="47"/>
      <c r="L76" s="47"/>
      <c r="M76" s="47"/>
      <c r="N76" s="47"/>
      <c r="O76" s="47"/>
      <c r="P76" s="47"/>
      <c r="Q76" s="47">
        <v>1</v>
      </c>
      <c r="R76" s="47" t="s">
        <v>329</v>
      </c>
      <c r="S76" s="47"/>
      <c r="T76" s="47"/>
      <c r="U76" s="66"/>
      <c r="V76" s="66"/>
      <c r="W76" s="66"/>
      <c r="X76" s="66"/>
      <c r="Y76" s="51"/>
      <c r="Z76" s="67"/>
    </row>
    <row r="77" spans="1:30">
      <c r="A77" s="199" t="s">
        <v>78</v>
      </c>
      <c r="B77" s="46">
        <f t="shared" si="4"/>
        <v>0</v>
      </c>
      <c r="C77" s="66"/>
      <c r="D77" s="66"/>
      <c r="E77" s="47"/>
      <c r="F77" s="47"/>
      <c r="G77" s="47"/>
      <c r="H77" s="47"/>
      <c r="I77" s="55"/>
      <c r="J77" s="55"/>
      <c r="K77" s="55"/>
      <c r="L77" s="55"/>
      <c r="M77" s="55"/>
      <c r="N77" s="55"/>
      <c r="O77" s="55"/>
      <c r="P77" s="47"/>
      <c r="Q77" s="47"/>
      <c r="R77" s="47"/>
      <c r="S77" s="47"/>
      <c r="T77" s="47"/>
      <c r="U77" s="66"/>
      <c r="V77" s="66"/>
      <c r="W77" s="66"/>
      <c r="X77" s="66"/>
      <c r="Y77" s="66"/>
      <c r="Z77" s="67"/>
    </row>
    <row r="78" spans="1:30">
      <c r="A78" s="199" t="s">
        <v>79</v>
      </c>
      <c r="B78" s="46">
        <f t="shared" si="4"/>
        <v>1</v>
      </c>
      <c r="C78" s="66"/>
      <c r="D78" s="66"/>
      <c r="E78" s="47"/>
      <c r="F78" s="47"/>
      <c r="G78" s="47">
        <v>1</v>
      </c>
      <c r="H78" s="47" t="s">
        <v>345</v>
      </c>
      <c r="I78" s="47"/>
      <c r="J78" s="47"/>
      <c r="K78" s="47"/>
      <c r="L78" s="47"/>
      <c r="M78" s="47"/>
      <c r="N78" s="47"/>
      <c r="O78" s="47"/>
      <c r="P78" s="47"/>
      <c r="Q78" s="47"/>
      <c r="R78" s="47"/>
      <c r="S78" s="47"/>
      <c r="T78" s="47"/>
      <c r="U78" s="66"/>
      <c r="V78" s="66"/>
      <c r="W78" s="66"/>
      <c r="X78" s="66"/>
      <c r="Y78" s="66"/>
      <c r="Z78" s="67"/>
    </row>
    <row r="79" spans="1:30">
      <c r="A79" s="199" t="s">
        <v>195</v>
      </c>
      <c r="B79" s="46">
        <f t="shared" si="4"/>
        <v>3</v>
      </c>
      <c r="C79" s="51"/>
      <c r="D79" s="51"/>
      <c r="E79" s="51"/>
      <c r="F79" s="51"/>
      <c r="G79" s="51"/>
      <c r="H79" s="51"/>
      <c r="I79" s="51"/>
      <c r="J79" s="51"/>
      <c r="K79" s="51"/>
      <c r="L79" s="51"/>
      <c r="M79" s="51"/>
      <c r="N79" s="51"/>
      <c r="O79" s="51"/>
      <c r="P79" s="51"/>
      <c r="Q79" s="51"/>
      <c r="R79" s="51"/>
      <c r="S79" s="51"/>
      <c r="T79" s="51"/>
      <c r="U79" s="51">
        <v>1</v>
      </c>
      <c r="V79" s="51" t="s">
        <v>346</v>
      </c>
      <c r="W79" s="51"/>
      <c r="X79" s="51"/>
      <c r="Y79" s="51">
        <v>2</v>
      </c>
      <c r="Z79" s="53" t="s">
        <v>347</v>
      </c>
    </row>
    <row r="80" spans="1:30" ht="27" thickBot="1">
      <c r="A80" s="286" t="s">
        <v>317</v>
      </c>
      <c r="B80" s="46">
        <f t="shared" si="4"/>
        <v>0</v>
      </c>
      <c r="C80" s="51"/>
      <c r="D80" s="51"/>
      <c r="E80" s="51"/>
      <c r="F80" s="51"/>
      <c r="G80" s="51"/>
      <c r="H80" s="51"/>
      <c r="I80" s="51"/>
      <c r="J80" s="51"/>
      <c r="K80" s="51"/>
      <c r="L80" s="51"/>
      <c r="M80" s="51"/>
      <c r="N80" s="51"/>
      <c r="O80" s="51"/>
      <c r="P80" s="51"/>
      <c r="Q80" s="51"/>
      <c r="R80" s="51"/>
      <c r="S80" s="51"/>
      <c r="T80" s="51"/>
      <c r="U80" s="51"/>
      <c r="V80" s="51"/>
      <c r="W80" s="51"/>
      <c r="X80" s="51"/>
      <c r="Y80" s="51"/>
      <c r="Z80" s="53"/>
    </row>
    <row r="81" spans="1:39" ht="15.75" thickBot="1">
      <c r="A81" s="202" t="s">
        <v>80</v>
      </c>
      <c r="B81" s="42">
        <f t="shared" ref="B81:Q81" si="5">SUM(B82:B100)</f>
        <v>20</v>
      </c>
      <c r="C81" s="68">
        <f t="shared" si="5"/>
        <v>3</v>
      </c>
      <c r="D81" s="68">
        <f t="shared" si="5"/>
        <v>0</v>
      </c>
      <c r="E81" s="68">
        <f t="shared" si="5"/>
        <v>1</v>
      </c>
      <c r="F81" s="68">
        <f t="shared" si="5"/>
        <v>0</v>
      </c>
      <c r="G81" s="68">
        <f t="shared" si="5"/>
        <v>0</v>
      </c>
      <c r="H81" s="68">
        <f t="shared" si="5"/>
        <v>0</v>
      </c>
      <c r="I81" s="68">
        <f t="shared" si="5"/>
        <v>1</v>
      </c>
      <c r="J81" s="68">
        <f t="shared" si="5"/>
        <v>0</v>
      </c>
      <c r="K81" s="68">
        <f t="shared" si="5"/>
        <v>2</v>
      </c>
      <c r="L81" s="68">
        <f t="shared" si="5"/>
        <v>0</v>
      </c>
      <c r="M81" s="68">
        <f t="shared" si="5"/>
        <v>3</v>
      </c>
      <c r="N81" s="68">
        <f t="shared" si="5"/>
        <v>0</v>
      </c>
      <c r="O81" s="68">
        <f t="shared" si="5"/>
        <v>1</v>
      </c>
      <c r="P81" s="68">
        <f t="shared" si="5"/>
        <v>0</v>
      </c>
      <c r="Q81" s="68">
        <f t="shared" si="5"/>
        <v>2</v>
      </c>
      <c r="R81" s="68"/>
      <c r="S81" s="68">
        <f t="shared" ref="S81:Z81" si="6">SUM(S82:S100)</f>
        <v>3</v>
      </c>
      <c r="T81" s="68">
        <f t="shared" si="6"/>
        <v>0</v>
      </c>
      <c r="U81" s="68">
        <f t="shared" si="6"/>
        <v>2</v>
      </c>
      <c r="V81" s="221">
        <f t="shared" si="6"/>
        <v>0</v>
      </c>
      <c r="W81" s="68">
        <f t="shared" si="6"/>
        <v>2</v>
      </c>
      <c r="X81" s="221">
        <f t="shared" si="6"/>
        <v>0</v>
      </c>
      <c r="Y81" s="68">
        <f t="shared" si="6"/>
        <v>0</v>
      </c>
      <c r="Z81" s="222">
        <f t="shared" si="6"/>
        <v>0</v>
      </c>
      <c r="AA81" s="57">
        <f>SUM(C81:Z81)</f>
        <v>20</v>
      </c>
    </row>
    <row r="82" spans="1:39">
      <c r="A82" s="203" t="s">
        <v>81</v>
      </c>
      <c r="B82" s="50">
        <f t="shared" ref="B82:B100" si="7">SUM(C82:Z82)</f>
        <v>3</v>
      </c>
      <c r="C82" s="69"/>
      <c r="D82" s="69"/>
      <c r="E82" s="69">
        <v>1</v>
      </c>
      <c r="F82" s="69" t="s">
        <v>339</v>
      </c>
      <c r="G82" s="69"/>
      <c r="H82" s="69"/>
      <c r="I82" s="69"/>
      <c r="J82" s="69"/>
      <c r="K82" s="69"/>
      <c r="L82" s="69"/>
      <c r="M82" s="69">
        <v>1</v>
      </c>
      <c r="N82" s="69" t="s">
        <v>348</v>
      </c>
      <c r="O82" s="69">
        <v>1</v>
      </c>
      <c r="P82" s="69" t="s">
        <v>333</v>
      </c>
      <c r="Q82" s="69"/>
      <c r="R82" s="69"/>
      <c r="S82" s="69"/>
      <c r="T82" s="69"/>
      <c r="U82" s="69"/>
      <c r="V82" s="69"/>
      <c r="W82" s="69"/>
      <c r="X82" s="51"/>
      <c r="Y82" s="69"/>
      <c r="Z82" s="70"/>
      <c r="AA82" s="57"/>
    </row>
    <row r="83" spans="1:39">
      <c r="A83" s="58" t="s">
        <v>82</v>
      </c>
      <c r="B83" s="50">
        <f t="shared" si="7"/>
        <v>0</v>
      </c>
      <c r="C83" s="51"/>
      <c r="D83" s="51"/>
      <c r="E83" s="51"/>
      <c r="F83" s="51"/>
      <c r="G83" s="51"/>
      <c r="H83" s="51"/>
      <c r="I83" s="51"/>
      <c r="J83" s="51"/>
      <c r="K83" s="51"/>
      <c r="L83" s="51"/>
      <c r="M83" s="51"/>
      <c r="N83" s="51"/>
      <c r="O83" s="51"/>
      <c r="P83" s="51"/>
      <c r="Q83" s="51"/>
      <c r="R83" s="51"/>
      <c r="S83" s="51"/>
      <c r="T83" s="51"/>
      <c r="U83" s="51"/>
      <c r="V83" s="51"/>
      <c r="W83" s="51"/>
      <c r="X83" s="51"/>
      <c r="Y83" s="51"/>
      <c r="Z83" s="53"/>
      <c r="AA83" s="57"/>
    </row>
    <row r="84" spans="1:39">
      <c r="A84" s="45" t="s">
        <v>83</v>
      </c>
      <c r="B84" s="50">
        <f t="shared" si="7"/>
        <v>0</v>
      </c>
      <c r="C84" s="55"/>
      <c r="D84" s="55"/>
      <c r="E84" s="55"/>
      <c r="F84" s="55"/>
      <c r="G84" s="55"/>
      <c r="H84" s="55"/>
      <c r="I84" s="55"/>
      <c r="J84" s="55"/>
      <c r="K84" s="55"/>
      <c r="L84" s="55"/>
      <c r="M84" s="55"/>
      <c r="N84" s="55"/>
      <c r="O84" s="55"/>
      <c r="P84" s="55"/>
      <c r="Q84" s="55"/>
      <c r="R84" s="55"/>
      <c r="S84" s="55"/>
      <c r="T84" s="55"/>
      <c r="U84" s="55"/>
      <c r="V84" s="55"/>
      <c r="W84" s="55"/>
      <c r="X84" s="55"/>
      <c r="Y84" s="55"/>
      <c r="Z84" s="56"/>
    </row>
    <row r="85" spans="1:39">
      <c r="A85" s="45" t="s">
        <v>84</v>
      </c>
      <c r="B85" s="50">
        <f t="shared" si="7"/>
        <v>0</v>
      </c>
      <c r="C85" s="47"/>
      <c r="D85" s="47"/>
      <c r="E85" s="47"/>
      <c r="F85" s="47"/>
      <c r="G85" s="47"/>
      <c r="H85" s="47"/>
      <c r="I85" s="47"/>
      <c r="J85" s="47"/>
      <c r="K85" s="47"/>
      <c r="L85" s="47"/>
      <c r="M85" s="47"/>
      <c r="N85" s="47"/>
      <c r="O85" s="47"/>
      <c r="P85" s="47"/>
      <c r="Q85" s="47"/>
      <c r="R85" s="47"/>
      <c r="S85" s="47"/>
      <c r="T85" s="47"/>
      <c r="U85" s="47"/>
      <c r="V85" s="47"/>
      <c r="W85" s="47"/>
      <c r="X85" s="47"/>
      <c r="Y85" s="47"/>
      <c r="Z85" s="48"/>
    </row>
    <row r="86" spans="1:39">
      <c r="A86" s="45" t="s">
        <v>85</v>
      </c>
      <c r="B86" s="50">
        <f t="shared" si="7"/>
        <v>1</v>
      </c>
      <c r="C86" s="51"/>
      <c r="D86" s="51"/>
      <c r="E86" s="51"/>
      <c r="F86" s="51"/>
      <c r="G86" s="51"/>
      <c r="H86" s="51"/>
      <c r="I86" s="339">
        <v>1</v>
      </c>
      <c r="J86" s="51"/>
      <c r="K86" s="51"/>
      <c r="L86" s="51"/>
      <c r="M86" s="51"/>
      <c r="N86" s="51"/>
      <c r="O86" s="51"/>
      <c r="P86" s="51"/>
      <c r="Q86" s="51"/>
      <c r="R86" s="51"/>
      <c r="S86" s="51"/>
      <c r="T86" s="51"/>
      <c r="U86" s="51"/>
      <c r="V86" s="51"/>
      <c r="W86" s="51"/>
      <c r="X86" s="51"/>
      <c r="Y86" s="51"/>
      <c r="Z86" s="53"/>
    </row>
    <row r="87" spans="1:39">
      <c r="A87" s="45" t="s">
        <v>349</v>
      </c>
      <c r="B87" s="50">
        <f t="shared" si="7"/>
        <v>0</v>
      </c>
      <c r="C87" s="47"/>
      <c r="D87" s="47"/>
      <c r="E87" s="47"/>
      <c r="F87" s="47"/>
      <c r="G87" s="47"/>
      <c r="H87" s="47"/>
      <c r="I87" s="47"/>
      <c r="J87" s="47"/>
      <c r="K87" s="47"/>
      <c r="L87" s="47"/>
      <c r="M87" s="47"/>
      <c r="N87" s="47"/>
      <c r="O87" s="47"/>
      <c r="P87" s="47"/>
      <c r="Q87" s="47"/>
      <c r="R87" s="47"/>
      <c r="S87" s="47"/>
      <c r="T87" s="47"/>
      <c r="U87" s="47"/>
      <c r="V87" s="47"/>
      <c r="W87" s="47"/>
      <c r="X87" s="47"/>
      <c r="Y87" s="47"/>
      <c r="Z87" s="48"/>
    </row>
    <row r="88" spans="1:39">
      <c r="A88" s="45" t="s">
        <v>86</v>
      </c>
      <c r="B88" s="50">
        <f t="shared" si="7"/>
        <v>0</v>
      </c>
      <c r="C88" s="47"/>
      <c r="D88" s="47"/>
      <c r="E88" s="47"/>
      <c r="F88" s="47"/>
      <c r="G88" s="47"/>
      <c r="H88" s="47"/>
      <c r="I88" s="47"/>
      <c r="J88" s="47"/>
      <c r="K88" s="47"/>
      <c r="L88" s="47"/>
      <c r="M88" s="47"/>
      <c r="N88" s="47"/>
      <c r="O88" s="47"/>
      <c r="P88" s="47"/>
      <c r="Q88" s="47"/>
      <c r="R88" s="47"/>
      <c r="S88" s="47"/>
      <c r="T88" s="47"/>
      <c r="U88" s="47"/>
      <c r="V88" s="47"/>
      <c r="W88" s="47"/>
      <c r="X88" s="47"/>
      <c r="Y88" s="47"/>
      <c r="Z88" s="48"/>
    </row>
    <row r="89" spans="1:39">
      <c r="A89" s="45" t="s">
        <v>87</v>
      </c>
      <c r="B89" s="50">
        <f t="shared" si="7"/>
        <v>5</v>
      </c>
      <c r="C89" s="71">
        <v>1</v>
      </c>
      <c r="D89" s="71"/>
      <c r="E89" s="47"/>
      <c r="F89" s="47"/>
      <c r="G89" s="47"/>
      <c r="H89" s="47"/>
      <c r="I89" s="47"/>
      <c r="J89" s="47"/>
      <c r="K89" s="47"/>
      <c r="L89" s="47"/>
      <c r="M89" s="47">
        <v>2</v>
      </c>
      <c r="N89" s="47" t="s">
        <v>348</v>
      </c>
      <c r="O89" s="47"/>
      <c r="P89" s="47"/>
      <c r="Q89" s="47">
        <v>1</v>
      </c>
      <c r="R89" s="47" t="s">
        <v>350</v>
      </c>
      <c r="S89" s="47">
        <v>1</v>
      </c>
      <c r="T89" s="55" t="s">
        <v>344</v>
      </c>
      <c r="U89" s="71"/>
      <c r="V89" s="71"/>
      <c r="W89" s="71"/>
      <c r="X89" s="71"/>
      <c r="Y89" s="71"/>
      <c r="Z89" s="72"/>
    </row>
    <row r="90" spans="1:39">
      <c r="A90" s="201" t="s">
        <v>351</v>
      </c>
      <c r="B90" s="50">
        <f t="shared" si="7"/>
        <v>3</v>
      </c>
      <c r="C90" s="63">
        <v>1</v>
      </c>
      <c r="D90" s="63" t="s">
        <v>345</v>
      </c>
      <c r="E90" s="63"/>
      <c r="F90" s="63"/>
      <c r="G90" s="63"/>
      <c r="H90" s="63"/>
      <c r="I90" s="63"/>
      <c r="J90" s="63"/>
      <c r="K90" s="63">
        <v>1</v>
      </c>
      <c r="L90" s="63"/>
      <c r="M90" s="63" t="s">
        <v>197</v>
      </c>
      <c r="N90" s="63"/>
      <c r="O90" s="63"/>
      <c r="P90" s="63"/>
      <c r="Q90" s="228">
        <v>1</v>
      </c>
      <c r="R90" s="63" t="s">
        <v>337</v>
      </c>
      <c r="S90" s="63"/>
      <c r="T90" s="63"/>
      <c r="U90" s="63"/>
      <c r="V90" s="63"/>
      <c r="W90" s="63"/>
      <c r="X90" s="63"/>
      <c r="Y90" s="63"/>
      <c r="Z90" s="73"/>
    </row>
    <row r="91" spans="1:39">
      <c r="A91" s="207" t="s">
        <v>198</v>
      </c>
      <c r="B91" s="50">
        <f t="shared" si="7"/>
        <v>3</v>
      </c>
      <c r="C91" s="206"/>
      <c r="D91" s="206"/>
      <c r="E91" s="206"/>
      <c r="F91" s="206"/>
      <c r="G91" s="206"/>
      <c r="H91" s="206"/>
      <c r="I91" s="206"/>
      <c r="J91" s="206"/>
      <c r="K91" s="206">
        <v>1</v>
      </c>
      <c r="L91" s="206" t="s">
        <v>350</v>
      </c>
      <c r="M91" s="206"/>
      <c r="N91" s="206"/>
      <c r="O91" s="206"/>
      <c r="P91" s="206"/>
      <c r="Q91" s="206"/>
      <c r="R91" s="63"/>
      <c r="S91" s="63">
        <v>1</v>
      </c>
      <c r="T91" s="206" t="s">
        <v>332</v>
      </c>
      <c r="U91" s="206"/>
      <c r="V91" s="206"/>
      <c r="W91" s="206">
        <v>1</v>
      </c>
      <c r="X91" s="206" t="s">
        <v>344</v>
      </c>
      <c r="Y91" s="206"/>
      <c r="Z91" s="208"/>
    </row>
    <row r="92" spans="1:39">
      <c r="A92" s="58" t="s">
        <v>89</v>
      </c>
      <c r="B92" s="50">
        <f t="shared" si="7"/>
        <v>0</v>
      </c>
      <c r="C92" s="51"/>
      <c r="D92" s="51"/>
      <c r="E92" s="51"/>
      <c r="F92" s="51"/>
      <c r="G92" s="51"/>
      <c r="H92" s="51"/>
      <c r="I92" s="51"/>
      <c r="J92" s="51"/>
      <c r="K92" s="51"/>
      <c r="L92" s="51"/>
      <c r="M92" s="51"/>
      <c r="N92" s="51"/>
      <c r="O92" s="51"/>
      <c r="P92" s="51"/>
      <c r="Q92" s="51"/>
      <c r="R92" s="74"/>
      <c r="S92" s="74"/>
      <c r="T92" s="51"/>
      <c r="U92" s="51"/>
      <c r="V92" s="51"/>
      <c r="W92" s="51"/>
      <c r="X92" s="51"/>
      <c r="Y92" s="51"/>
      <c r="Z92" s="53"/>
      <c r="AA92" s="75"/>
      <c r="AC92" s="238"/>
      <c r="AD92" s="238"/>
      <c r="AE92" s="239"/>
      <c r="AF92" s="238"/>
      <c r="AG92" s="238"/>
      <c r="AH92" s="238"/>
      <c r="AI92" s="238"/>
      <c r="AJ92" s="238"/>
      <c r="AK92" s="238"/>
      <c r="AL92" s="238"/>
      <c r="AM92" s="238"/>
    </row>
    <row r="93" spans="1:39">
      <c r="A93" s="45" t="s">
        <v>90</v>
      </c>
      <c r="B93" s="54">
        <f t="shared" si="7"/>
        <v>0</v>
      </c>
      <c r="C93" s="47"/>
      <c r="D93" s="47"/>
      <c r="E93" s="47"/>
      <c r="F93" s="47"/>
      <c r="G93" s="47"/>
      <c r="H93" s="47"/>
      <c r="I93" s="47"/>
      <c r="J93" s="47"/>
      <c r="K93" s="47"/>
      <c r="L93" s="47"/>
      <c r="M93" s="47"/>
      <c r="N93" s="47"/>
      <c r="O93" s="47"/>
      <c r="P93" s="47"/>
      <c r="Q93" s="47"/>
      <c r="R93" s="51"/>
      <c r="S93" s="51"/>
      <c r="T93" s="47"/>
      <c r="U93" s="47"/>
      <c r="V93" s="47"/>
      <c r="W93" s="47"/>
      <c r="X93" s="47"/>
      <c r="Y93" s="47"/>
      <c r="Z93" s="48"/>
    </row>
    <row r="94" spans="1:39">
      <c r="A94" s="45" t="s">
        <v>91</v>
      </c>
      <c r="B94" s="76">
        <f t="shared" si="7"/>
        <v>3</v>
      </c>
      <c r="C94" s="47">
        <v>1</v>
      </c>
      <c r="D94" s="47" t="s">
        <v>337</v>
      </c>
      <c r="E94" s="47"/>
      <c r="F94" s="47"/>
      <c r="G94" s="47"/>
      <c r="H94" s="47"/>
      <c r="I94" s="47"/>
      <c r="J94" s="47"/>
      <c r="K94" s="47"/>
      <c r="L94" s="47"/>
      <c r="M94" s="47"/>
      <c r="N94" s="47"/>
      <c r="O94" s="47"/>
      <c r="P94" s="47"/>
      <c r="Q94" s="47"/>
      <c r="R94" s="47"/>
      <c r="S94" s="47"/>
      <c r="T94" s="47"/>
      <c r="U94" s="47">
        <v>1</v>
      </c>
      <c r="V94" s="47"/>
      <c r="W94" s="47">
        <v>1</v>
      </c>
      <c r="X94" s="47" t="s">
        <v>352</v>
      </c>
      <c r="Y94" s="47"/>
      <c r="Z94" s="48"/>
      <c r="AA94" s="77"/>
      <c r="AB94" s="238"/>
      <c r="AC94" s="238"/>
      <c r="AD94" s="238"/>
      <c r="AE94" s="238"/>
      <c r="AF94" s="238"/>
      <c r="AG94" s="238"/>
      <c r="AH94" s="238"/>
      <c r="AI94" s="238"/>
      <c r="AJ94" s="238"/>
      <c r="AK94" s="238"/>
      <c r="AL94" s="238"/>
      <c r="AM94" s="238"/>
    </row>
    <row r="95" spans="1:39">
      <c r="A95" s="45" t="s">
        <v>92</v>
      </c>
      <c r="B95" s="76">
        <f t="shared" si="7"/>
        <v>0</v>
      </c>
      <c r="C95" s="63"/>
      <c r="D95" s="63"/>
      <c r="E95" s="63"/>
      <c r="F95" s="63"/>
      <c r="G95" s="63"/>
      <c r="H95" s="63"/>
      <c r="I95" s="63"/>
      <c r="J95" s="63"/>
      <c r="K95" s="63"/>
      <c r="L95" s="63"/>
      <c r="M95" s="63"/>
      <c r="N95" s="63"/>
      <c r="O95" s="63"/>
      <c r="P95" s="63"/>
      <c r="Q95" s="63"/>
      <c r="R95" s="63"/>
      <c r="S95" s="63"/>
      <c r="T95" s="63"/>
      <c r="U95" s="63"/>
      <c r="V95" s="63"/>
      <c r="W95" s="63"/>
      <c r="X95" s="63"/>
      <c r="Y95" s="63"/>
      <c r="Z95" s="64"/>
    </row>
    <row r="96" spans="1:39">
      <c r="A96" s="45" t="s">
        <v>93</v>
      </c>
      <c r="B96" s="76">
        <f t="shared" si="7"/>
        <v>1</v>
      </c>
      <c r="C96" s="47"/>
      <c r="D96" s="47"/>
      <c r="E96" s="47"/>
      <c r="F96" s="47"/>
      <c r="G96" s="47"/>
      <c r="H96" s="47"/>
      <c r="I96" s="47"/>
      <c r="J96" s="47"/>
      <c r="K96" s="47"/>
      <c r="L96" s="47"/>
      <c r="M96" s="47"/>
      <c r="N96" s="47"/>
      <c r="O96" s="47"/>
      <c r="P96" s="55"/>
      <c r="Q96" s="55"/>
      <c r="R96" s="55"/>
      <c r="S96" s="55"/>
      <c r="T96" s="55"/>
      <c r="U96" s="47">
        <v>1</v>
      </c>
      <c r="V96" s="47"/>
      <c r="W96" s="47"/>
      <c r="X96" s="47"/>
      <c r="Y96" s="47"/>
      <c r="Z96" s="48"/>
    </row>
    <row r="97" spans="1:62">
      <c r="A97" s="45" t="s">
        <v>94</v>
      </c>
      <c r="B97" s="76">
        <f t="shared" si="7"/>
        <v>1</v>
      </c>
      <c r="C97" s="47"/>
      <c r="D97" s="47"/>
      <c r="E97" s="47"/>
      <c r="F97" s="47"/>
      <c r="G97" s="47"/>
      <c r="H97" s="47"/>
      <c r="I97" s="47"/>
      <c r="J97" s="47"/>
      <c r="K97" s="47"/>
      <c r="L97" s="47"/>
      <c r="M97" s="47"/>
      <c r="N97" s="47"/>
      <c r="O97" s="47"/>
      <c r="P97" s="55"/>
      <c r="Q97" s="55"/>
      <c r="R97" s="55"/>
      <c r="S97" s="55">
        <v>1</v>
      </c>
      <c r="T97" s="55" t="s">
        <v>332</v>
      </c>
      <c r="U97" s="47"/>
      <c r="V97" s="47"/>
      <c r="W97" s="47"/>
      <c r="X97" s="47"/>
      <c r="Y97" s="47"/>
      <c r="Z97" s="48"/>
    </row>
    <row r="98" spans="1:62">
      <c r="A98" s="45" t="s">
        <v>95</v>
      </c>
      <c r="B98" s="46">
        <f t="shared" si="7"/>
        <v>0</v>
      </c>
      <c r="C98" s="47"/>
      <c r="D98" s="47"/>
      <c r="E98" s="47"/>
      <c r="F98" s="47"/>
      <c r="G98" s="47"/>
      <c r="H98" s="47"/>
      <c r="I98" s="47"/>
      <c r="J98" s="47"/>
      <c r="K98" s="47"/>
      <c r="L98" s="47"/>
      <c r="M98" s="47"/>
      <c r="N98" s="47"/>
      <c r="O98" s="47"/>
      <c r="P98" s="47"/>
      <c r="Q98" s="47"/>
      <c r="R98" s="47"/>
      <c r="S98" s="47"/>
      <c r="T98" s="47"/>
      <c r="U98" s="47"/>
      <c r="V98" s="47"/>
      <c r="W98" s="47"/>
      <c r="X98" s="47"/>
      <c r="Y98" s="47"/>
      <c r="Z98" s="48"/>
    </row>
    <row r="99" spans="1:62">
      <c r="A99" s="78" t="s">
        <v>96</v>
      </c>
      <c r="B99" s="46">
        <f t="shared" si="7"/>
        <v>0</v>
      </c>
      <c r="C99" s="47"/>
      <c r="D99" s="47"/>
      <c r="E99" s="47"/>
      <c r="F99" s="47"/>
      <c r="G99" s="47"/>
      <c r="H99" s="47"/>
      <c r="I99" s="47"/>
      <c r="J99" s="47"/>
      <c r="K99" s="47"/>
      <c r="L99" s="47"/>
      <c r="M99" s="47"/>
      <c r="N99" s="47"/>
      <c r="O99" s="47"/>
      <c r="P99" s="47"/>
      <c r="Q99" s="47"/>
      <c r="R99" s="47"/>
      <c r="S99" s="47"/>
      <c r="T99" s="47"/>
      <c r="U99" s="47"/>
      <c r="V99" s="47"/>
      <c r="W99" s="47"/>
      <c r="X99" s="47"/>
      <c r="Y99" s="47"/>
      <c r="Z99" s="48"/>
    </row>
    <row r="100" spans="1:62" ht="23.25" thickBot="1">
      <c r="A100" s="204" t="s">
        <v>199</v>
      </c>
      <c r="B100" s="79">
        <f t="shared" si="7"/>
        <v>0</v>
      </c>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1"/>
    </row>
    <row r="101" spans="1:62" s="82" customFormat="1" ht="9">
      <c r="B101" s="82" t="s">
        <v>97</v>
      </c>
      <c r="D101" s="82" t="s">
        <v>98</v>
      </c>
      <c r="AB101" s="240"/>
      <c r="AC101" s="240"/>
      <c r="AD101" s="240"/>
      <c r="AE101" s="240"/>
      <c r="AF101" s="240"/>
      <c r="AG101" s="240"/>
      <c r="AH101" s="240"/>
      <c r="AI101" s="240"/>
      <c r="AJ101" s="240"/>
      <c r="AK101" s="240"/>
      <c r="AL101" s="240"/>
      <c r="AM101" s="240"/>
      <c r="AN101" s="240"/>
      <c r="AO101" s="240"/>
      <c r="AP101" s="240"/>
      <c r="AQ101" s="240"/>
      <c r="AR101" s="240"/>
      <c r="AS101" s="240"/>
      <c r="AT101" s="240"/>
      <c r="AU101" s="240"/>
      <c r="AV101" s="240"/>
      <c r="AW101" s="240"/>
      <c r="AX101" s="240"/>
      <c r="AY101" s="240"/>
      <c r="AZ101" s="240"/>
      <c r="BA101" s="240"/>
      <c r="BB101" s="240"/>
      <c r="BC101" s="240"/>
      <c r="BD101" s="240"/>
      <c r="BE101" s="240"/>
      <c r="BF101" s="240"/>
      <c r="BG101" s="240"/>
      <c r="BH101" s="240"/>
      <c r="BI101" s="240"/>
      <c r="BJ101" s="240"/>
    </row>
    <row r="102" spans="1:62" s="83" customFormat="1" ht="8.25">
      <c r="A102" s="83" t="s">
        <v>99</v>
      </c>
      <c r="B102" s="84"/>
      <c r="C102" s="84"/>
      <c r="D102" s="84"/>
      <c r="L102" s="83" t="s">
        <v>100</v>
      </c>
      <c r="P102" s="85" t="s">
        <v>101</v>
      </c>
      <c r="T102" s="83" t="s">
        <v>102</v>
      </c>
      <c r="W102" s="83" t="s">
        <v>103</v>
      </c>
      <c r="AB102" s="241"/>
      <c r="AC102" s="241"/>
      <c r="AD102" s="241"/>
      <c r="AE102" s="241"/>
      <c r="AF102" s="241"/>
      <c r="AG102" s="241"/>
      <c r="AH102" s="241"/>
      <c r="AI102" s="241"/>
      <c r="AJ102" s="241"/>
      <c r="AK102" s="241"/>
      <c r="AL102" s="241"/>
      <c r="AM102" s="241"/>
      <c r="AN102" s="241"/>
      <c r="AO102" s="241"/>
      <c r="AP102" s="241"/>
      <c r="AQ102" s="241"/>
      <c r="AR102" s="241"/>
      <c r="AS102" s="241"/>
      <c r="AT102" s="241"/>
      <c r="AU102" s="241"/>
      <c r="AV102" s="241"/>
      <c r="AW102" s="241"/>
      <c r="AX102" s="241"/>
      <c r="AY102" s="241"/>
      <c r="AZ102" s="241"/>
      <c r="BA102" s="241"/>
      <c r="BB102" s="241"/>
      <c r="BC102" s="241"/>
      <c r="BD102" s="241"/>
      <c r="BE102" s="241"/>
      <c r="BF102" s="241"/>
      <c r="BG102" s="241"/>
      <c r="BH102" s="241"/>
      <c r="BI102" s="241"/>
      <c r="BJ102" s="241"/>
    </row>
    <row r="103" spans="1:62" s="83" customFormat="1" ht="8.25">
      <c r="A103" s="83" t="s">
        <v>104</v>
      </c>
      <c r="B103" s="83" t="s">
        <v>218</v>
      </c>
      <c r="E103" s="83" t="s">
        <v>105</v>
      </c>
      <c r="I103" s="83" t="s">
        <v>106</v>
      </c>
      <c r="L103" s="83" t="s">
        <v>107</v>
      </c>
      <c r="P103" s="83" t="s">
        <v>108</v>
      </c>
      <c r="T103" s="83" t="s">
        <v>109</v>
      </c>
      <c r="X103" s="83" t="s">
        <v>110</v>
      </c>
      <c r="AB103" s="241"/>
      <c r="AC103" s="241"/>
      <c r="AD103" s="241"/>
      <c r="AE103" s="241"/>
      <c r="AF103" s="241"/>
      <c r="AG103" s="241"/>
      <c r="AH103" s="241"/>
      <c r="AI103" s="241"/>
      <c r="AJ103" s="241"/>
      <c r="AK103" s="241"/>
      <c r="AL103" s="241"/>
      <c r="AM103" s="241"/>
      <c r="AN103" s="241"/>
      <c r="AO103" s="241"/>
      <c r="AP103" s="241"/>
      <c r="AQ103" s="241"/>
      <c r="AR103" s="241"/>
      <c r="AS103" s="241"/>
      <c r="AT103" s="241"/>
      <c r="AU103" s="241"/>
      <c r="AV103" s="241"/>
      <c r="AW103" s="241"/>
      <c r="AX103" s="241"/>
      <c r="AY103" s="241"/>
      <c r="AZ103" s="241"/>
      <c r="BA103" s="241"/>
      <c r="BB103" s="241"/>
      <c r="BC103" s="241"/>
      <c r="BD103" s="241"/>
      <c r="BE103" s="241"/>
      <c r="BF103" s="241"/>
      <c r="BG103" s="241"/>
      <c r="BH103" s="241"/>
      <c r="BI103" s="241"/>
      <c r="BJ103" s="241"/>
    </row>
    <row r="104" spans="1:62" s="83" customFormat="1" ht="8.25">
      <c r="A104" s="83" t="s">
        <v>111</v>
      </c>
      <c r="B104" s="83" t="s">
        <v>112</v>
      </c>
      <c r="E104" s="83" t="s">
        <v>113</v>
      </c>
      <c r="I104" s="83" t="s">
        <v>114</v>
      </c>
      <c r="L104" s="83" t="s">
        <v>115</v>
      </c>
      <c r="P104" s="83" t="s">
        <v>116</v>
      </c>
      <c r="T104" s="83" t="s">
        <v>117</v>
      </c>
      <c r="X104" s="83" t="s">
        <v>118</v>
      </c>
      <c r="AB104" s="241"/>
      <c r="AC104" s="241"/>
      <c r="AD104" s="241"/>
      <c r="AE104" s="241"/>
      <c r="AF104" s="241"/>
      <c r="AG104" s="241"/>
      <c r="AH104" s="241"/>
      <c r="AI104" s="241"/>
      <c r="AJ104" s="241"/>
      <c r="AK104" s="241"/>
      <c r="AL104" s="241"/>
      <c r="AM104" s="241"/>
      <c r="AN104" s="241"/>
      <c r="AO104" s="241"/>
      <c r="AP104" s="241"/>
      <c r="AQ104" s="241"/>
      <c r="AR104" s="241"/>
      <c r="AS104" s="241"/>
      <c r="AT104" s="241"/>
      <c r="AU104" s="241"/>
      <c r="AV104" s="241"/>
      <c r="AW104" s="241"/>
      <c r="AX104" s="241"/>
      <c r="AY104" s="241"/>
      <c r="AZ104" s="241"/>
      <c r="BA104" s="241"/>
      <c r="BB104" s="241"/>
      <c r="BC104" s="241"/>
      <c r="BD104" s="241"/>
      <c r="BE104" s="241"/>
      <c r="BF104" s="241"/>
      <c r="BG104" s="241"/>
      <c r="BH104" s="241"/>
      <c r="BI104" s="241"/>
      <c r="BJ104" s="241"/>
    </row>
    <row r="105" spans="1:62" s="83" customFormat="1" ht="8.25">
      <c r="A105" s="83" t="s">
        <v>119</v>
      </c>
      <c r="B105" s="83" t="s">
        <v>120</v>
      </c>
      <c r="E105" s="83" t="s">
        <v>121</v>
      </c>
      <c r="I105" s="83" t="s">
        <v>122</v>
      </c>
      <c r="L105" s="86" t="s">
        <v>123</v>
      </c>
      <c r="P105" s="87" t="s">
        <v>124</v>
      </c>
      <c r="T105" s="83" t="s">
        <v>125</v>
      </c>
      <c r="X105" s="83" t="s">
        <v>228</v>
      </c>
      <c r="AB105" s="241"/>
      <c r="AC105" s="241"/>
      <c r="AD105" s="241"/>
      <c r="AE105" s="241"/>
      <c r="AF105" s="241"/>
      <c r="AG105" s="241"/>
      <c r="AH105" s="241"/>
      <c r="AI105" s="241"/>
      <c r="AJ105" s="241"/>
      <c r="AK105" s="241"/>
      <c r="AL105" s="241"/>
      <c r="AM105" s="241"/>
      <c r="AN105" s="241"/>
      <c r="AO105" s="241"/>
      <c r="AP105" s="241"/>
      <c r="AQ105" s="241"/>
      <c r="AR105" s="241"/>
      <c r="AS105" s="241"/>
      <c r="AT105" s="241"/>
      <c r="AU105" s="241"/>
      <c r="AV105" s="241"/>
      <c r="AW105" s="241"/>
      <c r="AX105" s="241"/>
      <c r="AY105" s="241"/>
      <c r="AZ105" s="241"/>
      <c r="BA105" s="241"/>
      <c r="BB105" s="241"/>
      <c r="BC105" s="241"/>
      <c r="BD105" s="241"/>
      <c r="BE105" s="241"/>
      <c r="BF105" s="241"/>
      <c r="BG105" s="241"/>
      <c r="BH105" s="241"/>
      <c r="BI105" s="241"/>
      <c r="BJ105" s="241"/>
    </row>
    <row r="106" spans="1:62" s="83" customFormat="1" ht="8.25">
      <c r="A106" s="83" t="s">
        <v>126</v>
      </c>
      <c r="B106" s="83" t="s">
        <v>127</v>
      </c>
      <c r="E106" s="83" t="s">
        <v>128</v>
      </c>
      <c r="I106" s="83" t="s">
        <v>129</v>
      </c>
      <c r="L106" s="83" t="s">
        <v>130</v>
      </c>
      <c r="P106" s="88" t="s">
        <v>131</v>
      </c>
      <c r="T106" s="87" t="s">
        <v>132</v>
      </c>
      <c r="X106" s="85" t="s">
        <v>133</v>
      </c>
      <c r="Y106" s="89"/>
      <c r="Z106" s="89"/>
      <c r="AB106" s="241"/>
      <c r="AC106" s="241"/>
      <c r="AD106" s="241"/>
      <c r="AE106" s="241"/>
      <c r="AF106" s="241"/>
      <c r="AG106" s="241"/>
      <c r="AH106" s="241"/>
      <c r="AI106" s="241"/>
      <c r="AJ106" s="241"/>
      <c r="AK106" s="241"/>
      <c r="AL106" s="241"/>
      <c r="AM106" s="241"/>
      <c r="AN106" s="241"/>
      <c r="AO106" s="241"/>
      <c r="AP106" s="241"/>
      <c r="AQ106" s="241"/>
      <c r="AR106" s="241"/>
      <c r="AS106" s="241"/>
      <c r="AT106" s="241"/>
      <c r="AU106" s="241"/>
      <c r="AV106" s="241"/>
      <c r="AW106" s="241"/>
      <c r="AX106" s="241"/>
      <c r="AY106" s="241"/>
      <c r="AZ106" s="241"/>
      <c r="BA106" s="241"/>
      <c r="BB106" s="241"/>
      <c r="BC106" s="241"/>
      <c r="BD106" s="241"/>
      <c r="BE106" s="241"/>
      <c r="BF106" s="241"/>
      <c r="BG106" s="241"/>
      <c r="BH106" s="241"/>
      <c r="BI106" s="241"/>
      <c r="BJ106" s="241"/>
    </row>
    <row r="107" spans="1:62" s="83" customFormat="1" ht="8.25">
      <c r="A107" s="83" t="s">
        <v>200</v>
      </c>
      <c r="B107" s="83" t="s">
        <v>134</v>
      </c>
      <c r="E107" s="83" t="s">
        <v>135</v>
      </c>
      <c r="I107" s="83" t="s">
        <v>136</v>
      </c>
      <c r="L107" s="83" t="s">
        <v>137</v>
      </c>
      <c r="P107" s="88" t="s">
        <v>138</v>
      </c>
      <c r="T107" s="85" t="s">
        <v>139</v>
      </c>
      <c r="X107" s="89" t="s">
        <v>140</v>
      </c>
      <c r="Y107" s="89"/>
      <c r="AB107" s="241"/>
      <c r="AC107" s="241"/>
      <c r="AD107" s="241"/>
      <c r="AE107" s="241"/>
      <c r="AF107" s="241"/>
      <c r="AG107" s="241"/>
      <c r="AH107" s="241"/>
      <c r="AI107" s="241"/>
      <c r="AJ107" s="241"/>
      <c r="AK107" s="241"/>
      <c r="AL107" s="241"/>
      <c r="AM107" s="241"/>
      <c r="AN107" s="241"/>
      <c r="AO107" s="241"/>
      <c r="AP107" s="241"/>
      <c r="AQ107" s="241"/>
      <c r="AR107" s="241"/>
      <c r="AS107" s="241"/>
      <c r="AT107" s="241"/>
      <c r="AU107" s="241"/>
      <c r="AV107" s="241"/>
      <c r="AW107" s="241"/>
      <c r="AX107" s="241"/>
      <c r="AY107" s="241"/>
      <c r="AZ107" s="241"/>
      <c r="BA107" s="241"/>
      <c r="BB107" s="241"/>
      <c r="BC107" s="241"/>
      <c r="BD107" s="241"/>
      <c r="BE107" s="241"/>
      <c r="BF107" s="241"/>
      <c r="BG107" s="241"/>
      <c r="BH107" s="241"/>
      <c r="BI107" s="241"/>
      <c r="BJ107" s="241"/>
    </row>
    <row r="108" spans="1:62" s="83" customFormat="1" ht="8.25">
      <c r="A108" s="83" t="s">
        <v>141</v>
      </c>
      <c r="B108" s="83" t="s">
        <v>142</v>
      </c>
      <c r="E108" s="83" t="s">
        <v>143</v>
      </c>
      <c r="I108" s="83" t="s">
        <v>144</v>
      </c>
      <c r="L108" s="83" t="s">
        <v>145</v>
      </c>
      <c r="P108" s="83" t="s">
        <v>146</v>
      </c>
      <c r="T108" s="83" t="s">
        <v>147</v>
      </c>
      <c r="W108" s="83" t="s">
        <v>148</v>
      </c>
      <c r="Y108" s="90"/>
      <c r="Z108" s="89"/>
      <c r="AB108" s="241"/>
      <c r="AC108" s="241"/>
      <c r="AD108" s="241"/>
      <c r="AE108" s="241"/>
      <c r="AF108" s="241"/>
      <c r="AG108" s="241"/>
      <c r="AH108" s="241"/>
      <c r="AI108" s="241"/>
      <c r="AJ108" s="241"/>
      <c r="AK108" s="241"/>
      <c r="AL108" s="241"/>
      <c r="AM108" s="241"/>
      <c r="AN108" s="241"/>
      <c r="AO108" s="241"/>
      <c r="AP108" s="241"/>
      <c r="AQ108" s="241"/>
      <c r="AR108" s="241"/>
      <c r="AS108" s="241"/>
      <c r="AT108" s="241"/>
      <c r="AU108" s="241"/>
      <c r="AV108" s="241"/>
      <c r="AW108" s="241"/>
      <c r="AX108" s="241"/>
      <c r="AY108" s="241"/>
      <c r="AZ108" s="241"/>
      <c r="BA108" s="241"/>
      <c r="BB108" s="241"/>
      <c r="BC108" s="241"/>
      <c r="BD108" s="241"/>
      <c r="BE108" s="241"/>
      <c r="BF108" s="241"/>
      <c r="BG108" s="241"/>
      <c r="BH108" s="241"/>
      <c r="BI108" s="241"/>
      <c r="BJ108" s="241"/>
    </row>
    <row r="109" spans="1:62" s="83" customFormat="1" ht="8.25">
      <c r="A109" s="83" t="s">
        <v>149</v>
      </c>
      <c r="B109" s="83" t="s">
        <v>150</v>
      </c>
      <c r="E109" s="83" t="s">
        <v>151</v>
      </c>
      <c r="I109" s="83" t="s">
        <v>152</v>
      </c>
      <c r="L109" s="83" t="s">
        <v>153</v>
      </c>
      <c r="P109" s="87" t="s">
        <v>154</v>
      </c>
      <c r="T109" s="83" t="s">
        <v>155</v>
      </c>
      <c r="W109" s="83" t="s">
        <v>156</v>
      </c>
      <c r="AB109" s="241"/>
      <c r="AC109" s="241"/>
      <c r="AD109" s="241"/>
      <c r="AE109" s="241"/>
      <c r="AF109" s="241"/>
      <c r="AG109" s="241"/>
      <c r="AH109" s="241"/>
      <c r="AI109" s="241"/>
      <c r="AJ109" s="241"/>
      <c r="AK109" s="241"/>
      <c r="AL109" s="241"/>
      <c r="AM109" s="241"/>
      <c r="AN109" s="241"/>
      <c r="AO109" s="241"/>
      <c r="AP109" s="241"/>
      <c r="AQ109" s="241"/>
      <c r="AR109" s="241"/>
      <c r="AS109" s="241"/>
      <c r="AT109" s="241"/>
      <c r="AU109" s="241"/>
      <c r="AV109" s="241"/>
      <c r="AW109" s="241"/>
      <c r="AX109" s="241"/>
      <c r="AY109" s="241"/>
      <c r="AZ109" s="241"/>
      <c r="BA109" s="241"/>
      <c r="BB109" s="241"/>
      <c r="BC109" s="241"/>
      <c r="BD109" s="241"/>
      <c r="BE109" s="241"/>
      <c r="BF109" s="241"/>
      <c r="BG109" s="241"/>
      <c r="BH109" s="241"/>
      <c r="BI109" s="241"/>
      <c r="BJ109" s="241"/>
    </row>
    <row r="110" spans="1:62" s="83" customFormat="1" ht="8.25">
      <c r="A110" s="83" t="s">
        <v>157</v>
      </c>
      <c r="B110" s="83" t="s">
        <v>158</v>
      </c>
      <c r="E110" s="83" t="s">
        <v>159</v>
      </c>
      <c r="I110" s="83" t="s">
        <v>160</v>
      </c>
      <c r="L110" s="83" t="s">
        <v>161</v>
      </c>
      <c r="P110" s="91" t="s">
        <v>162</v>
      </c>
      <c r="T110" s="83" t="s">
        <v>219</v>
      </c>
      <c r="X110" s="89" t="s">
        <v>163</v>
      </c>
      <c r="Y110" s="89"/>
      <c r="Z110" s="89"/>
      <c r="AB110" s="241"/>
      <c r="AC110" s="241"/>
      <c r="AD110" s="241"/>
      <c r="AE110" s="241"/>
      <c r="AF110" s="241"/>
      <c r="AG110" s="241"/>
      <c r="AH110" s="241"/>
      <c r="AI110" s="241"/>
      <c r="AJ110" s="241"/>
      <c r="AK110" s="241"/>
      <c r="AL110" s="241"/>
      <c r="AM110" s="241"/>
      <c r="AN110" s="241"/>
      <c r="AO110" s="241"/>
      <c r="AP110" s="241"/>
      <c r="AQ110" s="241"/>
      <c r="AR110" s="241"/>
      <c r="AS110" s="241"/>
      <c r="AT110" s="241"/>
      <c r="AU110" s="241"/>
      <c r="AV110" s="241"/>
      <c r="AW110" s="241"/>
      <c r="AX110" s="241"/>
      <c r="AY110" s="241"/>
      <c r="AZ110" s="241"/>
      <c r="BA110" s="241"/>
      <c r="BB110" s="241"/>
      <c r="BC110" s="241"/>
      <c r="BD110" s="241"/>
      <c r="BE110" s="241"/>
      <c r="BF110" s="241"/>
      <c r="BG110" s="241"/>
      <c r="BH110" s="241"/>
      <c r="BI110" s="241"/>
      <c r="BJ110" s="241"/>
    </row>
    <row r="111" spans="1:62" s="83" customFormat="1" ht="8.25">
      <c r="A111" s="83" t="s">
        <v>164</v>
      </c>
      <c r="B111" s="83" t="s">
        <v>165</v>
      </c>
      <c r="E111" s="83" t="s">
        <v>166</v>
      </c>
      <c r="I111" s="83" t="s">
        <v>167</v>
      </c>
      <c r="L111" s="83" t="s">
        <v>168</v>
      </c>
      <c r="O111" s="83" t="s">
        <v>169</v>
      </c>
      <c r="X111" s="83" t="s">
        <v>170</v>
      </c>
      <c r="AB111" s="241"/>
      <c r="AC111" s="241"/>
      <c r="AD111" s="241"/>
      <c r="AE111" s="241"/>
      <c r="AF111" s="241"/>
      <c r="AG111" s="241"/>
      <c r="AH111" s="241"/>
      <c r="AI111" s="241"/>
      <c r="AJ111" s="241"/>
      <c r="AK111" s="241"/>
      <c r="AL111" s="241"/>
      <c r="AM111" s="241"/>
      <c r="AN111" s="241"/>
      <c r="AO111" s="241"/>
      <c r="AP111" s="241"/>
      <c r="AQ111" s="241"/>
      <c r="AR111" s="241"/>
      <c r="AS111" s="241"/>
      <c r="AT111" s="241"/>
      <c r="AU111" s="241"/>
      <c r="AV111" s="241"/>
      <c r="AW111" s="241"/>
      <c r="AX111" s="241"/>
      <c r="AY111" s="241"/>
      <c r="AZ111" s="241"/>
      <c r="BA111" s="241"/>
      <c r="BB111" s="241"/>
      <c r="BC111" s="241"/>
      <c r="BD111" s="241"/>
      <c r="BE111" s="241"/>
      <c r="BF111" s="241"/>
      <c r="BG111" s="241"/>
      <c r="BH111" s="241"/>
      <c r="BI111" s="241"/>
      <c r="BJ111" s="241"/>
    </row>
    <row r="112" spans="1:62" s="83" customFormat="1" ht="8.25">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1"/>
      <c r="BJ112" s="241"/>
    </row>
    <row r="113" spans="1:40">
      <c r="A113" s="20" t="s">
        <v>46</v>
      </c>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1" t="s">
        <v>47</v>
      </c>
    </row>
    <row r="114" spans="1:40">
      <c r="A114" s="20" t="s">
        <v>353</v>
      </c>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1" t="s">
        <v>48</v>
      </c>
    </row>
    <row r="115" spans="1:40" ht="15.75" thickBot="1">
      <c r="A115" s="23"/>
      <c r="B115" s="23"/>
      <c r="C115" s="24"/>
      <c r="D115" s="25"/>
      <c r="E115" s="25"/>
      <c r="F115" s="25"/>
      <c r="G115" s="25"/>
      <c r="H115" s="25"/>
      <c r="I115" s="25"/>
      <c r="J115" s="25"/>
      <c r="K115" s="25"/>
      <c r="L115" s="25"/>
      <c r="M115" s="25"/>
      <c r="N115" s="25"/>
      <c r="O115" s="25"/>
      <c r="P115" s="25"/>
      <c r="Q115" s="25"/>
      <c r="R115" s="25"/>
      <c r="S115" s="25"/>
      <c r="T115" s="26"/>
      <c r="U115" s="25"/>
      <c r="V115" s="25"/>
      <c r="W115" s="25"/>
      <c r="X115" s="25"/>
      <c r="Y115" s="25"/>
      <c r="Z115" s="25"/>
    </row>
    <row r="116" spans="1:40" ht="22.5">
      <c r="A116" s="27" t="s">
        <v>49</v>
      </c>
      <c r="B116" s="28" t="s">
        <v>11</v>
      </c>
      <c r="C116" s="29" t="s">
        <v>50</v>
      </c>
      <c r="D116" s="29"/>
      <c r="E116" s="29" t="s">
        <v>51</v>
      </c>
      <c r="F116" s="29"/>
      <c r="G116" s="29" t="s">
        <v>52</v>
      </c>
      <c r="H116" s="29"/>
      <c r="I116" s="29" t="s">
        <v>53</v>
      </c>
      <c r="J116" s="29"/>
      <c r="K116" s="29" t="s">
        <v>54</v>
      </c>
      <c r="L116" s="29"/>
      <c r="M116" s="29" t="s">
        <v>55</v>
      </c>
      <c r="N116" s="29"/>
      <c r="O116" s="29" t="s">
        <v>56</v>
      </c>
      <c r="P116" s="29"/>
      <c r="Q116" s="29" t="s">
        <v>57</v>
      </c>
      <c r="R116" s="29"/>
      <c r="S116" s="29" t="s">
        <v>58</v>
      </c>
      <c r="T116" s="29"/>
      <c r="U116" s="29" t="s">
        <v>59</v>
      </c>
      <c r="V116" s="29"/>
      <c r="W116" s="29" t="s">
        <v>60</v>
      </c>
      <c r="X116" s="29"/>
      <c r="Y116" s="29" t="s">
        <v>61</v>
      </c>
      <c r="Z116" s="30"/>
      <c r="AB116" s="232"/>
      <c r="AC116" s="232"/>
      <c r="AD116" s="233"/>
      <c r="AE116" s="233"/>
      <c r="AF116" s="233"/>
      <c r="AG116" s="233"/>
      <c r="AH116" s="233"/>
      <c r="AI116" s="232"/>
      <c r="AJ116" s="232"/>
      <c r="AK116" s="232"/>
      <c r="AL116" s="232"/>
      <c r="AM116" s="233"/>
    </row>
    <row r="117" spans="1:40" ht="15.75" thickBot="1">
      <c r="A117" s="31"/>
      <c r="B117" s="32"/>
      <c r="C117" s="33" t="s">
        <v>62</v>
      </c>
      <c r="D117" s="33" t="s">
        <v>63</v>
      </c>
      <c r="E117" s="33" t="s">
        <v>62</v>
      </c>
      <c r="F117" s="33" t="s">
        <v>63</v>
      </c>
      <c r="G117" s="33" t="s">
        <v>62</v>
      </c>
      <c r="H117" s="33" t="s">
        <v>63</v>
      </c>
      <c r="I117" s="33" t="s">
        <v>62</v>
      </c>
      <c r="J117" s="33" t="s">
        <v>63</v>
      </c>
      <c r="K117" s="33" t="s">
        <v>62</v>
      </c>
      <c r="L117" s="33" t="s">
        <v>63</v>
      </c>
      <c r="M117" s="33" t="s">
        <v>62</v>
      </c>
      <c r="N117" s="33" t="s">
        <v>63</v>
      </c>
      <c r="O117" s="33" t="s">
        <v>62</v>
      </c>
      <c r="P117" s="33" t="s">
        <v>63</v>
      </c>
      <c r="Q117" s="33" t="s">
        <v>62</v>
      </c>
      <c r="R117" s="33" t="s">
        <v>63</v>
      </c>
      <c r="S117" s="33" t="s">
        <v>62</v>
      </c>
      <c r="T117" s="33" t="s">
        <v>63</v>
      </c>
      <c r="U117" s="33" t="s">
        <v>62</v>
      </c>
      <c r="V117" s="33" t="s">
        <v>63</v>
      </c>
      <c r="W117" s="33" t="s">
        <v>62</v>
      </c>
      <c r="X117" s="33" t="s">
        <v>63</v>
      </c>
      <c r="Y117" s="34" t="s">
        <v>62</v>
      </c>
      <c r="Z117" s="35" t="s">
        <v>63</v>
      </c>
      <c r="AA117" s="36"/>
      <c r="AB117" s="234"/>
      <c r="AC117" s="232"/>
      <c r="AD117" s="233"/>
      <c r="AE117" s="233"/>
      <c r="AF117" s="233"/>
      <c r="AG117" s="233"/>
      <c r="AH117" s="233"/>
      <c r="AI117" s="232"/>
      <c r="AJ117" s="232"/>
      <c r="AK117" s="232"/>
      <c r="AL117" s="232"/>
      <c r="AM117" s="233"/>
    </row>
    <row r="118" spans="1:40" ht="15.75" thickBot="1">
      <c r="A118" s="37" t="s">
        <v>64</v>
      </c>
      <c r="B118" s="38">
        <f>SUM(B119,B137)</f>
        <v>32</v>
      </c>
      <c r="C118" s="38">
        <f>SUM(C119,C137)</f>
        <v>3</v>
      </c>
      <c r="D118" s="38"/>
      <c r="E118" s="38">
        <f>SUM(E119,E137)</f>
        <v>1</v>
      </c>
      <c r="F118" s="38"/>
      <c r="G118" s="38">
        <f>SUM(G119,G137)</f>
        <v>5</v>
      </c>
      <c r="H118" s="38"/>
      <c r="I118" s="38">
        <f>SUM(I119,I137)</f>
        <v>2</v>
      </c>
      <c r="J118" s="38"/>
      <c r="K118" s="38">
        <f>SUM(K119,K137)</f>
        <v>3</v>
      </c>
      <c r="L118" s="38"/>
      <c r="M118" s="38">
        <f>SUM(M119,M137)</f>
        <v>1</v>
      </c>
      <c r="N118" s="38"/>
      <c r="O118" s="38">
        <f>SUM(O119,O137)</f>
        <v>3</v>
      </c>
      <c r="P118" s="38"/>
      <c r="Q118" s="38">
        <f>SUM(Q119,Q137)</f>
        <v>4</v>
      </c>
      <c r="R118" s="38"/>
      <c r="S118" s="38">
        <f>SUM(S119,S137)</f>
        <v>3</v>
      </c>
      <c r="T118" s="38"/>
      <c r="U118" s="38">
        <f>SUM(U119,U137)</f>
        <v>1</v>
      </c>
      <c r="V118" s="38"/>
      <c r="W118" s="38">
        <f>SUM(W119,W137)</f>
        <v>5</v>
      </c>
      <c r="X118" s="38"/>
      <c r="Y118" s="38">
        <f>SUM(Y119,Y137)</f>
        <v>1</v>
      </c>
      <c r="Z118" s="39"/>
      <c r="AA118" s="40">
        <f>SUM(C118:Z118)</f>
        <v>32</v>
      </c>
      <c r="AB118" s="235"/>
      <c r="AC118" s="235"/>
      <c r="AD118" s="235"/>
      <c r="AE118" s="236"/>
      <c r="AF118" s="236"/>
      <c r="AG118" s="236"/>
      <c r="AH118" s="236"/>
      <c r="AI118" s="236"/>
      <c r="AJ118" s="236"/>
      <c r="AK118" s="236"/>
      <c r="AL118" s="236"/>
      <c r="AM118" s="236"/>
      <c r="AN118" s="236"/>
    </row>
    <row r="119" spans="1:40" ht="15.75" thickBot="1">
      <c r="A119" s="41" t="s">
        <v>65</v>
      </c>
      <c r="B119" s="42">
        <f>SUM(B120:B136)</f>
        <v>17</v>
      </c>
      <c r="C119" s="42">
        <f>SUM(C120:C136)</f>
        <v>3</v>
      </c>
      <c r="D119" s="42"/>
      <c r="E119" s="42">
        <f>SUM(E120:E136)</f>
        <v>1</v>
      </c>
      <c r="F119" s="42"/>
      <c r="G119" s="42">
        <f>SUM(G120:G136)</f>
        <v>3</v>
      </c>
      <c r="H119" s="42"/>
      <c r="I119" s="42">
        <f>SUM(I120:I136)</f>
        <v>1</v>
      </c>
      <c r="J119" s="42"/>
      <c r="K119" s="42">
        <f>SUM(K120:K136)</f>
        <v>1</v>
      </c>
      <c r="L119" s="42"/>
      <c r="M119" s="42">
        <f>SUM(M120:M136)</f>
        <v>1</v>
      </c>
      <c r="N119" s="42"/>
      <c r="O119" s="42">
        <f>SUM(O120:O136)</f>
        <v>2</v>
      </c>
      <c r="P119" s="42"/>
      <c r="Q119" s="42">
        <f>SUM(Q120:Q136)</f>
        <v>2</v>
      </c>
      <c r="R119" s="42"/>
      <c r="S119" s="42">
        <f>SUM(S120:S136)</f>
        <v>1</v>
      </c>
      <c r="T119" s="42"/>
      <c r="U119" s="42">
        <f>SUM(U120:U136)</f>
        <v>1</v>
      </c>
      <c r="V119" s="42"/>
      <c r="W119" s="42">
        <f>SUM(W120:W136)</f>
        <v>1</v>
      </c>
      <c r="X119" s="42"/>
      <c r="Y119" s="42">
        <f>SUM(Y120:Y136)</f>
        <v>0</v>
      </c>
      <c r="Z119" s="43"/>
      <c r="AA119" s="44">
        <f>SUM(C119:Z119)</f>
        <v>17</v>
      </c>
      <c r="AB119" s="237"/>
      <c r="AC119" s="237"/>
      <c r="AD119" s="237"/>
    </row>
    <row r="120" spans="1:40">
      <c r="A120" s="45" t="s">
        <v>66</v>
      </c>
      <c r="B120" s="46">
        <f t="shared" ref="B120:B136" si="8">SUM(C120:Z120)</f>
        <v>0</v>
      </c>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8"/>
      <c r="AA120" s="49"/>
      <c r="AB120" s="237"/>
      <c r="AC120" s="237"/>
      <c r="AD120" s="237"/>
    </row>
    <row r="121" spans="1:40">
      <c r="A121" s="45" t="s">
        <v>67</v>
      </c>
      <c r="B121" s="46">
        <f t="shared" si="8"/>
        <v>1</v>
      </c>
      <c r="C121" s="47">
        <v>1</v>
      </c>
      <c r="D121" s="47" t="s">
        <v>354</v>
      </c>
      <c r="E121" s="47"/>
      <c r="F121" s="47"/>
      <c r="G121" s="47"/>
      <c r="H121" s="47"/>
      <c r="I121" s="47"/>
      <c r="J121" s="47"/>
      <c r="K121" s="47"/>
      <c r="L121" s="47"/>
      <c r="M121" s="47"/>
      <c r="N121" s="47"/>
      <c r="O121" s="47"/>
      <c r="P121" s="47"/>
      <c r="Q121" s="47"/>
      <c r="R121" s="47"/>
      <c r="S121" s="47"/>
      <c r="T121" s="47"/>
      <c r="U121" s="47"/>
      <c r="V121" s="47"/>
      <c r="W121" s="47"/>
      <c r="X121" s="47"/>
      <c r="Y121" s="47"/>
      <c r="Z121" s="48"/>
      <c r="AA121" s="49"/>
      <c r="AB121" s="237"/>
      <c r="AC121" s="237"/>
      <c r="AD121" s="237"/>
    </row>
    <row r="122" spans="1:40">
      <c r="A122" s="45" t="s">
        <v>68</v>
      </c>
      <c r="B122" s="50">
        <f t="shared" si="8"/>
        <v>1</v>
      </c>
      <c r="C122" s="51"/>
      <c r="D122" s="51"/>
      <c r="E122" s="51"/>
      <c r="F122" s="51"/>
      <c r="G122" s="51"/>
      <c r="H122" s="51"/>
      <c r="I122" s="51"/>
      <c r="J122" s="51"/>
      <c r="K122" s="51"/>
      <c r="L122" s="51"/>
      <c r="M122" s="51"/>
      <c r="N122" s="51"/>
      <c r="O122" s="51"/>
      <c r="P122" s="52"/>
      <c r="Q122" s="52"/>
      <c r="R122" s="52"/>
      <c r="S122" s="52"/>
      <c r="T122" s="52"/>
      <c r="U122" s="51"/>
      <c r="V122" s="51"/>
      <c r="W122" s="51">
        <v>1</v>
      </c>
      <c r="X122" s="51" t="s">
        <v>355</v>
      </c>
      <c r="Y122" s="51"/>
      <c r="Z122" s="53"/>
    </row>
    <row r="123" spans="1:40">
      <c r="A123" s="340" t="s">
        <v>69</v>
      </c>
      <c r="B123" s="54">
        <f t="shared" si="8"/>
        <v>0</v>
      </c>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6"/>
    </row>
    <row r="124" spans="1:40">
      <c r="A124" s="198" t="s">
        <v>70</v>
      </c>
      <c r="B124" s="46">
        <f t="shared" si="8"/>
        <v>0</v>
      </c>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8"/>
      <c r="AA124" s="49"/>
      <c r="AB124" s="237"/>
      <c r="AC124" s="237"/>
      <c r="AD124" s="237"/>
    </row>
    <row r="125" spans="1:40">
      <c r="A125" s="199" t="s">
        <v>71</v>
      </c>
      <c r="B125" s="46">
        <f t="shared" si="8"/>
        <v>0</v>
      </c>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8"/>
    </row>
    <row r="126" spans="1:40">
      <c r="A126" s="200" t="s">
        <v>72</v>
      </c>
      <c r="B126" s="50">
        <f t="shared" si="8"/>
        <v>3</v>
      </c>
      <c r="C126" s="51"/>
      <c r="D126" s="51"/>
      <c r="E126" s="51">
        <v>1</v>
      </c>
      <c r="F126" s="51" t="s">
        <v>345</v>
      </c>
      <c r="G126" s="47"/>
      <c r="H126" s="51"/>
      <c r="I126" s="51"/>
      <c r="J126" s="51"/>
      <c r="K126" s="51"/>
      <c r="L126" s="51"/>
      <c r="M126" s="51"/>
      <c r="N126" s="51"/>
      <c r="O126" s="51"/>
      <c r="P126" s="51"/>
      <c r="Q126" s="51">
        <v>1</v>
      </c>
      <c r="R126" s="51" t="s">
        <v>345</v>
      </c>
      <c r="S126" s="51"/>
      <c r="T126" s="51"/>
      <c r="U126" s="51">
        <v>1</v>
      </c>
      <c r="V126" s="51" t="s">
        <v>331</v>
      </c>
      <c r="W126" s="51"/>
      <c r="X126" s="47"/>
      <c r="Y126" s="51"/>
      <c r="Z126" s="53"/>
      <c r="AA126" s="57"/>
    </row>
    <row r="127" spans="1:40">
      <c r="A127" s="58" t="s">
        <v>356</v>
      </c>
      <c r="B127" s="50">
        <f t="shared" si="8"/>
        <v>5</v>
      </c>
      <c r="C127" s="51">
        <v>1</v>
      </c>
      <c r="D127" s="51" t="s">
        <v>357</v>
      </c>
      <c r="E127" s="51"/>
      <c r="F127" s="51"/>
      <c r="G127" s="51">
        <v>1</v>
      </c>
      <c r="H127" s="51" t="s">
        <v>338</v>
      </c>
      <c r="I127" s="51"/>
      <c r="J127" s="51"/>
      <c r="K127" s="51">
        <v>1</v>
      </c>
      <c r="L127" s="51" t="s">
        <v>352</v>
      </c>
      <c r="M127" s="51"/>
      <c r="N127" s="51"/>
      <c r="O127" s="51">
        <v>2</v>
      </c>
      <c r="P127" s="51" t="s">
        <v>358</v>
      </c>
      <c r="Q127" s="51"/>
      <c r="R127" s="59"/>
      <c r="S127" s="51"/>
      <c r="T127" s="51"/>
      <c r="U127" s="51"/>
      <c r="V127" s="60"/>
      <c r="W127" s="51"/>
      <c r="X127" s="51"/>
      <c r="Y127" s="51"/>
      <c r="Z127" s="53"/>
    </row>
    <row r="128" spans="1:40">
      <c r="A128" s="45" t="s">
        <v>73</v>
      </c>
      <c r="B128" s="46">
        <f t="shared" si="8"/>
        <v>0</v>
      </c>
      <c r="C128" s="52"/>
      <c r="D128" s="52"/>
      <c r="E128" s="52"/>
      <c r="F128" s="52"/>
      <c r="G128" s="52"/>
      <c r="H128" s="52"/>
      <c r="I128" s="52"/>
      <c r="J128" s="52"/>
      <c r="K128" s="52"/>
      <c r="L128" s="52"/>
      <c r="M128" s="51"/>
      <c r="N128" s="52"/>
      <c r="O128" s="52"/>
      <c r="P128" s="52"/>
      <c r="Q128" s="52"/>
      <c r="R128" s="52"/>
      <c r="S128" s="52"/>
      <c r="T128" s="52"/>
      <c r="U128" s="55"/>
      <c r="V128" s="55"/>
      <c r="W128" s="55"/>
      <c r="X128" s="55"/>
      <c r="Y128" s="55"/>
      <c r="Z128" s="56"/>
      <c r="AA128" s="57"/>
    </row>
    <row r="129" spans="1:27">
      <c r="A129" s="45" t="s">
        <v>74</v>
      </c>
      <c r="B129" s="54">
        <f t="shared" si="8"/>
        <v>1</v>
      </c>
      <c r="C129" s="61"/>
      <c r="D129" s="47"/>
      <c r="E129" s="61"/>
      <c r="F129" s="47"/>
      <c r="G129" s="61"/>
      <c r="H129" s="47"/>
      <c r="I129" s="61"/>
      <c r="J129" s="61"/>
      <c r="K129" s="61"/>
      <c r="L129" s="47"/>
      <c r="M129" s="51"/>
      <c r="N129" s="47"/>
      <c r="O129" s="61"/>
      <c r="P129" s="55"/>
      <c r="Q129" s="55"/>
      <c r="R129" s="62"/>
      <c r="S129" s="55">
        <v>1</v>
      </c>
      <c r="T129" s="55" t="s">
        <v>359</v>
      </c>
      <c r="U129" s="61"/>
      <c r="V129" s="61"/>
      <c r="W129" s="61"/>
      <c r="X129" s="47"/>
      <c r="Y129" s="61"/>
      <c r="Z129" s="48"/>
    </row>
    <row r="130" spans="1:27">
      <c r="A130" s="201" t="s">
        <v>75</v>
      </c>
      <c r="B130" s="46">
        <f t="shared" si="8"/>
        <v>1</v>
      </c>
      <c r="C130" s="63"/>
      <c r="D130" s="63"/>
      <c r="E130" s="63"/>
      <c r="F130" s="63"/>
      <c r="G130" s="63"/>
      <c r="H130" s="63"/>
      <c r="I130" s="63">
        <v>1</v>
      </c>
      <c r="J130" s="63" t="s">
        <v>345</v>
      </c>
      <c r="K130" s="63"/>
      <c r="L130" s="63"/>
      <c r="M130" s="63"/>
      <c r="N130" s="63"/>
      <c r="O130" s="63"/>
      <c r="P130" s="63"/>
      <c r="Q130" s="63"/>
      <c r="R130" s="63"/>
      <c r="S130" s="63"/>
      <c r="T130" s="63"/>
      <c r="U130" s="63"/>
      <c r="V130" s="63"/>
      <c r="W130" s="63"/>
      <c r="X130" s="63"/>
      <c r="Y130" s="63"/>
      <c r="Z130" s="64"/>
    </row>
    <row r="131" spans="1:27">
      <c r="A131" s="45" t="s">
        <v>76</v>
      </c>
      <c r="B131" s="50">
        <f t="shared" si="8"/>
        <v>0</v>
      </c>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65"/>
    </row>
    <row r="132" spans="1:27">
      <c r="A132" s="45" t="s">
        <v>77</v>
      </c>
      <c r="B132" s="46">
        <f t="shared" si="8"/>
        <v>1</v>
      </c>
      <c r="C132" s="66">
        <v>1</v>
      </c>
      <c r="D132" s="66" t="s">
        <v>354</v>
      </c>
      <c r="E132" s="47"/>
      <c r="F132" s="47"/>
      <c r="G132" s="47"/>
      <c r="H132" s="47"/>
      <c r="I132" s="47"/>
      <c r="J132" s="47"/>
      <c r="K132" s="47"/>
      <c r="L132" s="47"/>
      <c r="M132" s="47"/>
      <c r="N132" s="47"/>
      <c r="O132" s="47"/>
      <c r="P132" s="47"/>
      <c r="Q132" s="47"/>
      <c r="R132" s="47"/>
      <c r="S132" s="47"/>
      <c r="T132" s="47"/>
      <c r="U132" s="66"/>
      <c r="V132" s="66"/>
      <c r="W132" s="66"/>
      <c r="X132" s="66"/>
      <c r="Y132" s="51"/>
      <c r="Z132" s="67"/>
    </row>
    <row r="133" spans="1:27">
      <c r="A133" s="45" t="s">
        <v>78</v>
      </c>
      <c r="B133" s="46">
        <f t="shared" si="8"/>
        <v>1</v>
      </c>
      <c r="C133" s="66"/>
      <c r="D133" s="66"/>
      <c r="E133" s="47"/>
      <c r="F133" s="47"/>
      <c r="G133" s="47">
        <v>1</v>
      </c>
      <c r="H133" s="47" t="s">
        <v>352</v>
      </c>
      <c r="I133" s="55"/>
      <c r="J133" s="55"/>
      <c r="K133" s="55"/>
      <c r="L133" s="55"/>
      <c r="M133" s="55"/>
      <c r="N133" s="55"/>
      <c r="O133" s="55"/>
      <c r="P133" s="47"/>
      <c r="Q133" s="47"/>
      <c r="R133" s="47"/>
      <c r="S133" s="47"/>
      <c r="T133" s="47"/>
      <c r="U133" s="66"/>
      <c r="V133" s="66"/>
      <c r="W133" s="66"/>
      <c r="X133" s="66"/>
      <c r="Y133" s="66"/>
      <c r="Z133" s="67"/>
    </row>
    <row r="134" spans="1:27">
      <c r="A134" s="45" t="s">
        <v>79</v>
      </c>
      <c r="B134" s="46">
        <f t="shared" si="8"/>
        <v>1</v>
      </c>
      <c r="C134" s="66"/>
      <c r="D134" s="66"/>
      <c r="E134" s="47"/>
      <c r="F134" s="47"/>
      <c r="G134" s="47"/>
      <c r="H134" s="47"/>
      <c r="I134" s="47"/>
      <c r="J134" s="47"/>
      <c r="K134" s="47"/>
      <c r="L134" s="47"/>
      <c r="M134" s="47">
        <v>1</v>
      </c>
      <c r="N134" s="47" t="s">
        <v>329</v>
      </c>
      <c r="O134" s="47"/>
      <c r="P134" s="47"/>
      <c r="Q134" s="47"/>
      <c r="R134" s="47"/>
      <c r="S134" s="47"/>
      <c r="T134" s="47"/>
      <c r="U134" s="66"/>
      <c r="V134" s="66"/>
      <c r="W134" s="66"/>
      <c r="X134" s="66"/>
      <c r="Y134" s="66"/>
      <c r="Z134" s="67"/>
    </row>
    <row r="135" spans="1:27">
      <c r="A135" s="45" t="s">
        <v>195</v>
      </c>
      <c r="B135" s="46">
        <f t="shared" si="8"/>
        <v>2</v>
      </c>
      <c r="C135" s="51"/>
      <c r="D135" s="51"/>
      <c r="E135" s="51"/>
      <c r="F135" s="51"/>
      <c r="G135" s="51">
        <v>1</v>
      </c>
      <c r="H135" s="51" t="s">
        <v>332</v>
      </c>
      <c r="I135" s="51"/>
      <c r="J135" s="51" t="s">
        <v>197</v>
      </c>
      <c r="K135" s="51"/>
      <c r="L135" s="51"/>
      <c r="M135" s="51"/>
      <c r="N135" s="51"/>
      <c r="O135" s="51"/>
      <c r="P135" s="51"/>
      <c r="Q135" s="51">
        <v>1</v>
      </c>
      <c r="R135" s="51" t="s">
        <v>337</v>
      </c>
      <c r="S135" s="51"/>
      <c r="T135" s="51"/>
      <c r="U135" s="51"/>
      <c r="V135" s="51"/>
      <c r="W135" s="51"/>
      <c r="X135" s="51"/>
      <c r="Y135" s="51"/>
      <c r="Z135" s="53"/>
    </row>
    <row r="136" spans="1:27" ht="15.75" thickBot="1">
      <c r="A136" s="58" t="s">
        <v>360</v>
      </c>
      <c r="B136" s="46">
        <f t="shared" si="8"/>
        <v>0</v>
      </c>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3"/>
    </row>
    <row r="137" spans="1:27" ht="15.75" thickBot="1">
      <c r="A137" s="202" t="s">
        <v>80</v>
      </c>
      <c r="B137" s="42">
        <f t="shared" ref="B137:Q137" si="9">SUM(B138:B156)</f>
        <v>15</v>
      </c>
      <c r="C137" s="68">
        <f t="shared" si="9"/>
        <v>0</v>
      </c>
      <c r="D137" s="68">
        <f t="shared" si="9"/>
        <v>0</v>
      </c>
      <c r="E137" s="68">
        <f t="shared" si="9"/>
        <v>0</v>
      </c>
      <c r="F137" s="68">
        <f t="shared" si="9"/>
        <v>0</v>
      </c>
      <c r="G137" s="68">
        <f t="shared" si="9"/>
        <v>2</v>
      </c>
      <c r="H137" s="68">
        <f t="shared" si="9"/>
        <v>0</v>
      </c>
      <c r="I137" s="68">
        <f t="shared" si="9"/>
        <v>1</v>
      </c>
      <c r="J137" s="68">
        <f t="shared" si="9"/>
        <v>0</v>
      </c>
      <c r="K137" s="68">
        <f t="shared" si="9"/>
        <v>2</v>
      </c>
      <c r="L137" s="68">
        <f t="shared" si="9"/>
        <v>0</v>
      </c>
      <c r="M137" s="68">
        <f t="shared" si="9"/>
        <v>0</v>
      </c>
      <c r="N137" s="68">
        <f t="shared" si="9"/>
        <v>0</v>
      </c>
      <c r="O137" s="68">
        <f t="shared" si="9"/>
        <v>1</v>
      </c>
      <c r="P137" s="68">
        <f t="shared" si="9"/>
        <v>0</v>
      </c>
      <c r="Q137" s="68">
        <f t="shared" si="9"/>
        <v>2</v>
      </c>
      <c r="R137" s="68"/>
      <c r="S137" s="68">
        <f t="shared" ref="S137:Z137" si="10">SUM(S138:S156)</f>
        <v>2</v>
      </c>
      <c r="T137" s="68">
        <f t="shared" si="10"/>
        <v>0</v>
      </c>
      <c r="U137" s="68">
        <f t="shared" si="10"/>
        <v>0</v>
      </c>
      <c r="V137" s="221">
        <f t="shared" si="10"/>
        <v>0</v>
      </c>
      <c r="W137" s="68">
        <f t="shared" si="10"/>
        <v>4</v>
      </c>
      <c r="X137" s="221">
        <f t="shared" si="10"/>
        <v>0</v>
      </c>
      <c r="Y137" s="68">
        <f t="shared" si="10"/>
        <v>1</v>
      </c>
      <c r="Z137" s="222">
        <f t="shared" si="10"/>
        <v>0</v>
      </c>
      <c r="AA137" s="57">
        <f>SUM(C137:Z137)</f>
        <v>15</v>
      </c>
    </row>
    <row r="138" spans="1:27">
      <c r="A138" s="203" t="s">
        <v>81</v>
      </c>
      <c r="B138" s="50">
        <f t="shared" ref="B138:B156" si="11">SUM(C138:Z138)</f>
        <v>2</v>
      </c>
      <c r="C138" s="69"/>
      <c r="D138" s="69"/>
      <c r="E138" s="69"/>
      <c r="F138" s="69"/>
      <c r="G138" s="69">
        <v>1</v>
      </c>
      <c r="H138" s="69" t="s">
        <v>361</v>
      </c>
      <c r="I138" s="69"/>
      <c r="J138" s="69"/>
      <c r="K138" s="69"/>
      <c r="L138" s="69"/>
      <c r="M138" s="69"/>
      <c r="N138" s="69"/>
      <c r="O138" s="69"/>
      <c r="P138" s="69"/>
      <c r="Q138" s="69"/>
      <c r="R138" s="69"/>
      <c r="S138" s="69">
        <v>1</v>
      </c>
      <c r="T138" s="69" t="s">
        <v>329</v>
      </c>
      <c r="U138" s="69"/>
      <c r="V138" s="69"/>
      <c r="W138" s="69"/>
      <c r="X138" s="51"/>
      <c r="Y138" s="69"/>
      <c r="Z138" s="70"/>
      <c r="AA138" s="57"/>
    </row>
    <row r="139" spans="1:27">
      <c r="A139" s="58" t="s">
        <v>82</v>
      </c>
      <c r="B139" s="50">
        <f t="shared" si="11"/>
        <v>3</v>
      </c>
      <c r="C139" s="51"/>
      <c r="D139" s="51"/>
      <c r="E139" s="51"/>
      <c r="F139" s="51"/>
      <c r="G139" s="51"/>
      <c r="H139" s="51"/>
      <c r="I139" s="51"/>
      <c r="J139" s="51"/>
      <c r="K139" s="51"/>
      <c r="L139" s="51"/>
      <c r="M139" s="51"/>
      <c r="N139" s="51"/>
      <c r="O139" s="51"/>
      <c r="P139" s="51"/>
      <c r="Q139" s="51"/>
      <c r="R139" s="51"/>
      <c r="S139" s="51"/>
      <c r="T139" s="51"/>
      <c r="U139" s="51"/>
      <c r="V139" s="51"/>
      <c r="W139" s="51">
        <v>2</v>
      </c>
      <c r="X139" s="51" t="s">
        <v>362</v>
      </c>
      <c r="Y139" s="51">
        <v>1</v>
      </c>
      <c r="Z139" s="53" t="s">
        <v>339</v>
      </c>
      <c r="AA139" s="57"/>
    </row>
    <row r="140" spans="1:27">
      <c r="A140" s="45" t="s">
        <v>83</v>
      </c>
      <c r="B140" s="50">
        <f t="shared" si="11"/>
        <v>0</v>
      </c>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6"/>
    </row>
    <row r="141" spans="1:27">
      <c r="A141" s="45" t="s">
        <v>84</v>
      </c>
      <c r="B141" s="50">
        <f t="shared" si="11"/>
        <v>0</v>
      </c>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8"/>
    </row>
    <row r="142" spans="1:27">
      <c r="A142" s="45" t="s">
        <v>85</v>
      </c>
      <c r="B142" s="50">
        <f t="shared" si="11"/>
        <v>0</v>
      </c>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3"/>
    </row>
    <row r="143" spans="1:27">
      <c r="A143" s="45" t="s">
        <v>349</v>
      </c>
      <c r="B143" s="50">
        <f t="shared" si="11"/>
        <v>1</v>
      </c>
      <c r="C143" s="47"/>
      <c r="D143" s="47"/>
      <c r="E143" s="47"/>
      <c r="F143" s="47"/>
      <c r="G143" s="47"/>
      <c r="H143" s="47"/>
      <c r="I143" s="47"/>
      <c r="J143" s="47"/>
      <c r="K143" s="47">
        <v>1</v>
      </c>
      <c r="L143" s="47" t="s">
        <v>345</v>
      </c>
      <c r="M143" s="47"/>
      <c r="N143" s="47"/>
      <c r="O143" s="47"/>
      <c r="P143" s="47"/>
      <c r="Q143" s="47"/>
      <c r="R143" s="47"/>
      <c r="S143" s="47"/>
      <c r="T143" s="47"/>
      <c r="U143" s="47"/>
      <c r="V143" s="47"/>
      <c r="W143" s="47"/>
      <c r="X143" s="47"/>
      <c r="Y143" s="47"/>
      <c r="Z143" s="48"/>
    </row>
    <row r="144" spans="1:27">
      <c r="A144" s="45" t="s">
        <v>86</v>
      </c>
      <c r="B144" s="50">
        <f t="shared" si="11"/>
        <v>0</v>
      </c>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8"/>
    </row>
    <row r="145" spans="1:62">
      <c r="A145" s="45" t="s">
        <v>87</v>
      </c>
      <c r="B145" s="50">
        <f t="shared" si="11"/>
        <v>1</v>
      </c>
      <c r="C145" s="71"/>
      <c r="D145" s="71"/>
      <c r="E145" s="47"/>
      <c r="F145" s="47"/>
      <c r="G145" s="47"/>
      <c r="H145" s="47"/>
      <c r="I145" s="47"/>
      <c r="J145" s="47"/>
      <c r="K145" s="47"/>
      <c r="L145" s="47"/>
      <c r="M145" s="47"/>
      <c r="N145" s="47"/>
      <c r="O145" s="47"/>
      <c r="P145" s="47"/>
      <c r="Q145" s="47"/>
      <c r="R145" s="47"/>
      <c r="S145" s="47"/>
      <c r="T145" s="55"/>
      <c r="U145" s="71"/>
      <c r="V145" s="71"/>
      <c r="W145" s="71">
        <v>1</v>
      </c>
      <c r="X145" s="71"/>
      <c r="Y145" s="71"/>
      <c r="Z145" s="72"/>
    </row>
    <row r="146" spans="1:62">
      <c r="A146" s="201" t="s">
        <v>88</v>
      </c>
      <c r="B146" s="50">
        <f t="shared" si="11"/>
        <v>0</v>
      </c>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73"/>
    </row>
    <row r="147" spans="1:62">
      <c r="A147" s="207" t="s">
        <v>198</v>
      </c>
      <c r="B147" s="50">
        <f t="shared" si="11"/>
        <v>4</v>
      </c>
      <c r="C147" s="206"/>
      <c r="D147" s="206"/>
      <c r="E147" s="206"/>
      <c r="F147" s="206"/>
      <c r="G147" s="206"/>
      <c r="H147" s="206"/>
      <c r="I147" s="206">
        <v>1</v>
      </c>
      <c r="J147" s="206" t="s">
        <v>363</v>
      </c>
      <c r="K147" s="206">
        <v>1</v>
      </c>
      <c r="L147" s="206" t="s">
        <v>339</v>
      </c>
      <c r="M147" s="206"/>
      <c r="N147" s="206"/>
      <c r="O147" s="206"/>
      <c r="P147" s="206"/>
      <c r="Q147" s="206">
        <v>2</v>
      </c>
      <c r="R147" s="63" t="s">
        <v>364</v>
      </c>
      <c r="S147" s="63"/>
      <c r="T147" s="206"/>
      <c r="U147" s="206"/>
      <c r="V147" s="206"/>
      <c r="W147" s="206"/>
      <c r="X147" s="206"/>
      <c r="Y147" s="206"/>
      <c r="Z147" s="208"/>
    </row>
    <row r="148" spans="1:62">
      <c r="A148" s="58" t="s">
        <v>89</v>
      </c>
      <c r="B148" s="50">
        <f t="shared" si="11"/>
        <v>0</v>
      </c>
      <c r="C148" s="51"/>
      <c r="D148" s="51"/>
      <c r="E148" s="51"/>
      <c r="F148" s="51"/>
      <c r="G148" s="51"/>
      <c r="H148" s="51"/>
      <c r="I148" s="51"/>
      <c r="J148" s="51"/>
      <c r="K148" s="51"/>
      <c r="L148" s="51"/>
      <c r="M148" s="51"/>
      <c r="N148" s="51"/>
      <c r="O148" s="51"/>
      <c r="P148" s="51"/>
      <c r="Q148" s="51"/>
      <c r="R148" s="74"/>
      <c r="S148" s="74"/>
      <c r="T148" s="51"/>
      <c r="U148" s="51"/>
      <c r="V148" s="51"/>
      <c r="W148" s="51"/>
      <c r="X148" s="51"/>
      <c r="Y148" s="51"/>
      <c r="Z148" s="53"/>
      <c r="AA148" s="75"/>
      <c r="AC148" s="238"/>
      <c r="AD148" s="238"/>
      <c r="AE148" s="239"/>
      <c r="AF148" s="238"/>
      <c r="AG148" s="238"/>
      <c r="AH148" s="238"/>
      <c r="AI148" s="238"/>
      <c r="AJ148" s="238"/>
      <c r="AK148" s="238"/>
      <c r="AL148" s="238"/>
      <c r="AM148" s="238"/>
    </row>
    <row r="149" spans="1:62">
      <c r="A149" s="45" t="s">
        <v>90</v>
      </c>
      <c r="B149" s="54">
        <f t="shared" si="11"/>
        <v>1</v>
      </c>
      <c r="C149" s="47"/>
      <c r="D149" s="47"/>
      <c r="E149" s="47"/>
      <c r="F149" s="47"/>
      <c r="G149" s="47"/>
      <c r="H149" s="47"/>
      <c r="I149" s="47"/>
      <c r="J149" s="47"/>
      <c r="K149" s="47"/>
      <c r="L149" s="47"/>
      <c r="M149" s="47"/>
      <c r="N149" s="47"/>
      <c r="O149" s="47">
        <v>1</v>
      </c>
      <c r="P149" s="47" t="s">
        <v>365</v>
      </c>
      <c r="Q149" s="47"/>
      <c r="R149" s="51"/>
      <c r="S149" s="51"/>
      <c r="T149" s="47"/>
      <c r="U149" s="47"/>
      <c r="V149" s="47"/>
      <c r="W149" s="47"/>
      <c r="X149" s="47"/>
      <c r="Y149" s="47"/>
      <c r="Z149" s="48"/>
    </row>
    <row r="150" spans="1:62">
      <c r="A150" s="45" t="s">
        <v>91</v>
      </c>
      <c r="B150" s="76">
        <f t="shared" si="11"/>
        <v>3</v>
      </c>
      <c r="C150" s="47"/>
      <c r="D150" s="47"/>
      <c r="E150" s="47"/>
      <c r="F150" s="47"/>
      <c r="G150" s="47">
        <v>1</v>
      </c>
      <c r="H150" s="47"/>
      <c r="I150" s="47"/>
      <c r="J150" s="47"/>
      <c r="K150" s="47"/>
      <c r="L150" s="47"/>
      <c r="M150" s="47"/>
      <c r="N150" s="47"/>
      <c r="O150" s="47"/>
      <c r="P150" s="47"/>
      <c r="Q150" s="47"/>
      <c r="R150" s="47"/>
      <c r="S150" s="47">
        <v>1</v>
      </c>
      <c r="T150" s="47" t="s">
        <v>339</v>
      </c>
      <c r="U150" s="47"/>
      <c r="V150" s="47"/>
      <c r="W150" s="47">
        <v>1</v>
      </c>
      <c r="X150" s="47" t="s">
        <v>366</v>
      </c>
      <c r="Y150" s="47"/>
      <c r="Z150" s="48"/>
      <c r="AA150" s="77"/>
      <c r="AB150" s="238"/>
      <c r="AC150" s="238"/>
      <c r="AD150" s="238"/>
      <c r="AE150" s="238"/>
      <c r="AF150" s="238"/>
      <c r="AG150" s="238"/>
      <c r="AH150" s="238"/>
      <c r="AI150" s="238"/>
      <c r="AJ150" s="238"/>
      <c r="AK150" s="238"/>
      <c r="AL150" s="238"/>
      <c r="AM150" s="238"/>
    </row>
    <row r="151" spans="1:62">
      <c r="A151" s="45" t="s">
        <v>92</v>
      </c>
      <c r="B151" s="76">
        <f t="shared" si="11"/>
        <v>0</v>
      </c>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4"/>
    </row>
    <row r="152" spans="1:62">
      <c r="A152" s="45" t="s">
        <v>93</v>
      </c>
      <c r="B152" s="76">
        <f t="shared" si="11"/>
        <v>0</v>
      </c>
      <c r="C152" s="47"/>
      <c r="D152" s="47"/>
      <c r="E152" s="47"/>
      <c r="F152" s="47"/>
      <c r="G152" s="47"/>
      <c r="H152" s="47"/>
      <c r="I152" s="47"/>
      <c r="J152" s="47"/>
      <c r="K152" s="47"/>
      <c r="L152" s="47"/>
      <c r="M152" s="47"/>
      <c r="N152" s="47"/>
      <c r="O152" s="47"/>
      <c r="P152" s="55"/>
      <c r="Q152" s="55"/>
      <c r="R152" s="55"/>
      <c r="S152" s="55"/>
      <c r="T152" s="55"/>
      <c r="U152" s="47"/>
      <c r="V152" s="47"/>
      <c r="W152" s="47"/>
      <c r="X152" s="47"/>
      <c r="Y152" s="47"/>
      <c r="Z152" s="48"/>
    </row>
    <row r="153" spans="1:62">
      <c r="A153" s="45" t="s">
        <v>94</v>
      </c>
      <c r="B153" s="76">
        <f t="shared" si="11"/>
        <v>0</v>
      </c>
      <c r="C153" s="47"/>
      <c r="D153" s="47"/>
      <c r="E153" s="47"/>
      <c r="F153" s="47"/>
      <c r="G153" s="47"/>
      <c r="H153" s="47"/>
      <c r="I153" s="47"/>
      <c r="J153" s="47"/>
      <c r="K153" s="47"/>
      <c r="L153" s="47"/>
      <c r="M153" s="47"/>
      <c r="N153" s="47"/>
      <c r="O153" s="47"/>
      <c r="P153" s="55"/>
      <c r="Q153" s="55"/>
      <c r="R153" s="55"/>
      <c r="S153" s="55"/>
      <c r="T153" s="55"/>
      <c r="U153" s="47"/>
      <c r="V153" s="47"/>
      <c r="W153" s="47"/>
      <c r="X153" s="47"/>
      <c r="Y153" s="47"/>
      <c r="Z153" s="48"/>
    </row>
    <row r="154" spans="1:62">
      <c r="A154" s="45" t="s">
        <v>95</v>
      </c>
      <c r="B154" s="46">
        <f t="shared" si="11"/>
        <v>0</v>
      </c>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8"/>
    </row>
    <row r="155" spans="1:62">
      <c r="A155" s="78" t="s">
        <v>96</v>
      </c>
      <c r="B155" s="46">
        <f t="shared" si="11"/>
        <v>0</v>
      </c>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8"/>
    </row>
    <row r="156" spans="1:62" ht="23.25" thickBot="1">
      <c r="A156" s="204" t="s">
        <v>199</v>
      </c>
      <c r="B156" s="79">
        <f t="shared" si="11"/>
        <v>0</v>
      </c>
      <c r="C156" s="80"/>
      <c r="D156" s="80"/>
      <c r="E156" s="80"/>
      <c r="F156" s="80"/>
      <c r="G156" s="80"/>
      <c r="H156" s="80"/>
      <c r="I156" s="80"/>
      <c r="J156" s="80"/>
      <c r="K156" s="80"/>
      <c r="L156" s="80"/>
      <c r="M156" s="80"/>
      <c r="N156" s="80"/>
      <c r="O156" s="80"/>
      <c r="P156" s="80"/>
      <c r="Q156" s="80"/>
      <c r="R156" s="80"/>
      <c r="S156" s="80"/>
      <c r="T156" s="80"/>
      <c r="U156" s="80"/>
      <c r="V156" s="80"/>
      <c r="W156" s="80"/>
      <c r="X156" s="80"/>
      <c r="Y156" s="80"/>
      <c r="Z156" s="81"/>
    </row>
    <row r="157" spans="1:62" s="82" customFormat="1" ht="9">
      <c r="B157" s="82" t="s">
        <v>97</v>
      </c>
      <c r="D157" s="82" t="s">
        <v>98</v>
      </c>
      <c r="AB157" s="240"/>
      <c r="AC157" s="240"/>
      <c r="AD157" s="240"/>
      <c r="AE157" s="240"/>
      <c r="AF157" s="240"/>
      <c r="AG157" s="240"/>
      <c r="AH157" s="240"/>
      <c r="AI157" s="240"/>
      <c r="AJ157" s="240"/>
      <c r="AK157" s="240"/>
      <c r="AL157" s="240"/>
      <c r="AM157" s="240"/>
      <c r="AN157" s="240"/>
      <c r="AO157" s="240"/>
      <c r="AP157" s="240"/>
      <c r="AQ157" s="240"/>
      <c r="AR157" s="240"/>
      <c r="AS157" s="240"/>
      <c r="AT157" s="240"/>
      <c r="AU157" s="240"/>
      <c r="AV157" s="240"/>
      <c r="AW157" s="240"/>
      <c r="AX157" s="240"/>
      <c r="AY157" s="240"/>
      <c r="AZ157" s="240"/>
      <c r="BA157" s="240"/>
      <c r="BB157" s="240"/>
      <c r="BC157" s="240"/>
      <c r="BD157" s="240"/>
      <c r="BE157" s="240"/>
      <c r="BF157" s="240"/>
      <c r="BG157" s="240"/>
      <c r="BH157" s="240"/>
      <c r="BI157" s="240"/>
      <c r="BJ157" s="240"/>
    </row>
    <row r="158" spans="1:62" s="83" customFormat="1" ht="8.25">
      <c r="A158" s="83" t="s">
        <v>99</v>
      </c>
      <c r="B158" s="84"/>
      <c r="C158" s="84"/>
      <c r="D158" s="84"/>
      <c r="L158" s="83" t="s">
        <v>100</v>
      </c>
      <c r="P158" s="85" t="s">
        <v>101</v>
      </c>
      <c r="T158" s="83" t="s">
        <v>102</v>
      </c>
      <c r="W158" s="83" t="s">
        <v>103</v>
      </c>
      <c r="AB158" s="241"/>
      <c r="AC158" s="241"/>
      <c r="AD158" s="241"/>
      <c r="AE158" s="241"/>
      <c r="AF158" s="241"/>
      <c r="AG158" s="241"/>
      <c r="AH158" s="241"/>
      <c r="AI158" s="241"/>
      <c r="AJ158" s="241"/>
      <c r="AK158" s="241"/>
      <c r="AL158" s="241"/>
      <c r="AM158" s="241"/>
      <c r="AN158" s="241"/>
      <c r="AO158" s="241"/>
      <c r="AP158" s="241"/>
      <c r="AQ158" s="241"/>
      <c r="AR158" s="241"/>
      <c r="AS158" s="241"/>
      <c r="AT158" s="241"/>
      <c r="AU158" s="241"/>
      <c r="AV158" s="241"/>
      <c r="AW158" s="241"/>
      <c r="AX158" s="241"/>
      <c r="AY158" s="241"/>
      <c r="AZ158" s="241"/>
      <c r="BA158" s="241"/>
      <c r="BB158" s="241"/>
      <c r="BC158" s="241"/>
      <c r="BD158" s="241"/>
      <c r="BE158" s="241"/>
      <c r="BF158" s="241"/>
      <c r="BG158" s="241"/>
      <c r="BH158" s="241"/>
      <c r="BI158" s="241"/>
      <c r="BJ158" s="241"/>
    </row>
    <row r="159" spans="1:62" s="83" customFormat="1" ht="8.25">
      <c r="A159" s="83" t="s">
        <v>104</v>
      </c>
      <c r="B159" s="83" t="s">
        <v>218</v>
      </c>
      <c r="E159" s="83" t="s">
        <v>105</v>
      </c>
      <c r="I159" s="83" t="s">
        <v>106</v>
      </c>
      <c r="L159" s="83" t="s">
        <v>107</v>
      </c>
      <c r="P159" s="83" t="s">
        <v>108</v>
      </c>
      <c r="T159" s="83" t="s">
        <v>109</v>
      </c>
      <c r="X159" s="83" t="s">
        <v>110</v>
      </c>
      <c r="AB159" s="241"/>
      <c r="AC159" s="241"/>
      <c r="AD159" s="241"/>
      <c r="AE159" s="241"/>
      <c r="AF159" s="241"/>
      <c r="AG159" s="241"/>
      <c r="AH159" s="241"/>
      <c r="AI159" s="241"/>
      <c r="AJ159" s="241"/>
      <c r="AK159" s="241"/>
      <c r="AL159" s="241"/>
      <c r="AM159" s="241"/>
      <c r="AN159" s="241"/>
      <c r="AO159" s="241"/>
      <c r="AP159" s="241"/>
      <c r="AQ159" s="241"/>
      <c r="AR159" s="241"/>
      <c r="AS159" s="241"/>
      <c r="AT159" s="241"/>
      <c r="AU159" s="241"/>
      <c r="AV159" s="241"/>
      <c r="AW159" s="241"/>
      <c r="AX159" s="241"/>
      <c r="AY159" s="241"/>
      <c r="AZ159" s="241"/>
      <c r="BA159" s="241"/>
      <c r="BB159" s="241"/>
      <c r="BC159" s="241"/>
      <c r="BD159" s="241"/>
      <c r="BE159" s="241"/>
      <c r="BF159" s="241"/>
      <c r="BG159" s="241"/>
      <c r="BH159" s="241"/>
      <c r="BI159" s="241"/>
      <c r="BJ159" s="241"/>
    </row>
    <row r="160" spans="1:62" s="83" customFormat="1" ht="8.25">
      <c r="A160" s="83" t="s">
        <v>111</v>
      </c>
      <c r="B160" s="83" t="s">
        <v>112</v>
      </c>
      <c r="E160" s="83" t="s">
        <v>113</v>
      </c>
      <c r="I160" s="83" t="s">
        <v>114</v>
      </c>
      <c r="L160" s="83" t="s">
        <v>115</v>
      </c>
      <c r="P160" s="83" t="s">
        <v>116</v>
      </c>
      <c r="T160" s="83" t="s">
        <v>117</v>
      </c>
      <c r="X160" s="83" t="s">
        <v>118</v>
      </c>
      <c r="AB160" s="241"/>
      <c r="AC160" s="241"/>
      <c r="AD160" s="241"/>
      <c r="AE160" s="241"/>
      <c r="AF160" s="241"/>
      <c r="AG160" s="241"/>
      <c r="AH160" s="241"/>
      <c r="AI160" s="241"/>
      <c r="AJ160" s="241"/>
      <c r="AK160" s="241"/>
      <c r="AL160" s="241"/>
      <c r="AM160" s="241"/>
      <c r="AN160" s="241"/>
      <c r="AO160" s="241"/>
      <c r="AP160" s="241"/>
      <c r="AQ160" s="241"/>
      <c r="AR160" s="241"/>
      <c r="AS160" s="241"/>
      <c r="AT160" s="241"/>
      <c r="AU160" s="241"/>
      <c r="AV160" s="241"/>
      <c r="AW160" s="241"/>
      <c r="AX160" s="241"/>
      <c r="AY160" s="241"/>
      <c r="AZ160" s="241"/>
      <c r="BA160" s="241"/>
      <c r="BB160" s="241"/>
      <c r="BC160" s="241"/>
      <c r="BD160" s="241"/>
      <c r="BE160" s="241"/>
      <c r="BF160" s="241"/>
      <c r="BG160" s="241"/>
      <c r="BH160" s="241"/>
      <c r="BI160" s="241"/>
      <c r="BJ160" s="241"/>
    </row>
    <row r="161" spans="1:62" s="83" customFormat="1" ht="8.25">
      <c r="A161" s="83" t="s">
        <v>119</v>
      </c>
      <c r="B161" s="83" t="s">
        <v>120</v>
      </c>
      <c r="E161" s="83" t="s">
        <v>121</v>
      </c>
      <c r="I161" s="83" t="s">
        <v>122</v>
      </c>
      <c r="L161" s="86" t="s">
        <v>123</v>
      </c>
      <c r="P161" s="87" t="s">
        <v>124</v>
      </c>
      <c r="T161" s="83" t="s">
        <v>125</v>
      </c>
      <c r="W161" s="83" t="s">
        <v>228</v>
      </c>
      <c r="AB161" s="241"/>
      <c r="AC161" s="241"/>
      <c r="AD161" s="241"/>
      <c r="AE161" s="241"/>
      <c r="AF161" s="241"/>
      <c r="AG161" s="241"/>
      <c r="AH161" s="241"/>
      <c r="AI161" s="241"/>
      <c r="AJ161" s="241"/>
      <c r="AK161" s="241"/>
      <c r="AL161" s="241"/>
      <c r="AM161" s="241"/>
      <c r="AN161" s="241"/>
      <c r="AO161" s="241"/>
      <c r="AP161" s="241"/>
      <c r="AQ161" s="241"/>
      <c r="AR161" s="241"/>
      <c r="AS161" s="241"/>
      <c r="AT161" s="241"/>
      <c r="AU161" s="241"/>
      <c r="AV161" s="241"/>
      <c r="AW161" s="241"/>
      <c r="AX161" s="241"/>
      <c r="AY161" s="241"/>
      <c r="AZ161" s="241"/>
      <c r="BA161" s="241"/>
      <c r="BB161" s="241"/>
      <c r="BC161" s="241"/>
      <c r="BD161" s="241"/>
      <c r="BE161" s="241"/>
      <c r="BF161" s="241"/>
      <c r="BG161" s="241"/>
      <c r="BH161" s="241"/>
      <c r="BI161" s="241"/>
      <c r="BJ161" s="241"/>
    </row>
    <row r="162" spans="1:62" s="83" customFormat="1" ht="8.25">
      <c r="A162" s="83" t="s">
        <v>126</v>
      </c>
      <c r="B162" s="83" t="s">
        <v>127</v>
      </c>
      <c r="E162" s="83" t="s">
        <v>128</v>
      </c>
      <c r="I162" s="83" t="s">
        <v>129</v>
      </c>
      <c r="L162" s="83" t="s">
        <v>130</v>
      </c>
      <c r="P162" s="88" t="s">
        <v>131</v>
      </c>
      <c r="T162" s="87" t="s">
        <v>132</v>
      </c>
      <c r="X162" s="85" t="s">
        <v>133</v>
      </c>
      <c r="Y162" s="89"/>
      <c r="Z162" s="89"/>
      <c r="AB162" s="241"/>
      <c r="AC162" s="241"/>
      <c r="AD162" s="241"/>
      <c r="AE162" s="241"/>
      <c r="AF162" s="241"/>
      <c r="AG162" s="241"/>
      <c r="AH162" s="241"/>
      <c r="AI162" s="241"/>
      <c r="AJ162" s="241"/>
      <c r="AK162" s="241"/>
      <c r="AL162" s="241"/>
      <c r="AM162" s="241"/>
      <c r="AN162" s="241"/>
      <c r="AO162" s="241"/>
      <c r="AP162" s="241"/>
      <c r="AQ162" s="241"/>
      <c r="AR162" s="241"/>
      <c r="AS162" s="241"/>
      <c r="AT162" s="241"/>
      <c r="AU162" s="241"/>
      <c r="AV162" s="241"/>
      <c r="AW162" s="241"/>
      <c r="AX162" s="241"/>
      <c r="AY162" s="241"/>
      <c r="AZ162" s="241"/>
      <c r="BA162" s="241"/>
      <c r="BB162" s="241"/>
      <c r="BC162" s="241"/>
      <c r="BD162" s="241"/>
      <c r="BE162" s="241"/>
      <c r="BF162" s="241"/>
      <c r="BG162" s="241"/>
      <c r="BH162" s="241"/>
      <c r="BI162" s="241"/>
      <c r="BJ162" s="241"/>
    </row>
    <row r="163" spans="1:62" s="83" customFormat="1" ht="8.25">
      <c r="A163" s="83" t="s">
        <v>200</v>
      </c>
      <c r="B163" s="83" t="s">
        <v>134</v>
      </c>
      <c r="E163" s="83" t="s">
        <v>135</v>
      </c>
      <c r="I163" s="83" t="s">
        <v>136</v>
      </c>
      <c r="L163" s="83" t="s">
        <v>137</v>
      </c>
      <c r="P163" s="88" t="s">
        <v>138</v>
      </c>
      <c r="T163" s="85" t="s">
        <v>139</v>
      </c>
      <c r="X163" s="89" t="s">
        <v>140</v>
      </c>
      <c r="Y163" s="89"/>
      <c r="AB163" s="241"/>
      <c r="AC163" s="241"/>
      <c r="AD163" s="241"/>
      <c r="AE163" s="241"/>
      <c r="AF163" s="241"/>
      <c r="AG163" s="241"/>
      <c r="AH163" s="241"/>
      <c r="AI163" s="241"/>
      <c r="AJ163" s="241"/>
      <c r="AK163" s="241"/>
      <c r="AL163" s="241"/>
      <c r="AM163" s="241"/>
      <c r="AN163" s="241"/>
      <c r="AO163" s="241"/>
      <c r="AP163" s="241"/>
      <c r="AQ163" s="241"/>
      <c r="AR163" s="241"/>
      <c r="AS163" s="241"/>
      <c r="AT163" s="241"/>
      <c r="AU163" s="241"/>
      <c r="AV163" s="241"/>
      <c r="AW163" s="241"/>
      <c r="AX163" s="241"/>
      <c r="AY163" s="241"/>
      <c r="AZ163" s="241"/>
      <c r="BA163" s="241"/>
      <c r="BB163" s="241"/>
      <c r="BC163" s="241"/>
      <c r="BD163" s="241"/>
      <c r="BE163" s="241"/>
      <c r="BF163" s="241"/>
      <c r="BG163" s="241"/>
      <c r="BH163" s="241"/>
      <c r="BI163" s="241"/>
      <c r="BJ163" s="241"/>
    </row>
    <row r="164" spans="1:62" s="83" customFormat="1" ht="8.25">
      <c r="A164" s="83" t="s">
        <v>141</v>
      </c>
      <c r="B164" s="83" t="s">
        <v>142</v>
      </c>
      <c r="E164" s="83" t="s">
        <v>143</v>
      </c>
      <c r="I164" s="83" t="s">
        <v>144</v>
      </c>
      <c r="L164" s="83" t="s">
        <v>145</v>
      </c>
      <c r="P164" s="83" t="s">
        <v>146</v>
      </c>
      <c r="T164" s="83" t="s">
        <v>147</v>
      </c>
      <c r="W164" s="83" t="s">
        <v>148</v>
      </c>
      <c r="Y164" s="90"/>
      <c r="Z164" s="89"/>
      <c r="AB164" s="241"/>
      <c r="AC164" s="241"/>
      <c r="AD164" s="241"/>
      <c r="AE164" s="241"/>
      <c r="AF164" s="241"/>
      <c r="AG164" s="241"/>
      <c r="AH164" s="241"/>
      <c r="AI164" s="241"/>
      <c r="AJ164" s="241"/>
      <c r="AK164" s="241"/>
      <c r="AL164" s="241"/>
      <c r="AM164" s="241"/>
      <c r="AN164" s="241"/>
      <c r="AO164" s="241"/>
      <c r="AP164" s="241"/>
      <c r="AQ164" s="241"/>
      <c r="AR164" s="241"/>
      <c r="AS164" s="241"/>
      <c r="AT164" s="241"/>
      <c r="AU164" s="241"/>
      <c r="AV164" s="241"/>
      <c r="AW164" s="241"/>
      <c r="AX164" s="241"/>
      <c r="AY164" s="241"/>
      <c r="AZ164" s="241"/>
      <c r="BA164" s="241"/>
      <c r="BB164" s="241"/>
      <c r="BC164" s="241"/>
      <c r="BD164" s="241"/>
      <c r="BE164" s="241"/>
      <c r="BF164" s="241"/>
      <c r="BG164" s="241"/>
      <c r="BH164" s="241"/>
      <c r="BI164" s="241"/>
      <c r="BJ164" s="241"/>
    </row>
    <row r="165" spans="1:62" s="83" customFormat="1" ht="8.25">
      <c r="A165" s="83" t="s">
        <v>149</v>
      </c>
      <c r="B165" s="83" t="s">
        <v>150</v>
      </c>
      <c r="E165" s="83" t="s">
        <v>151</v>
      </c>
      <c r="I165" s="83" t="s">
        <v>152</v>
      </c>
      <c r="L165" s="83" t="s">
        <v>153</v>
      </c>
      <c r="P165" s="87" t="s">
        <v>154</v>
      </c>
      <c r="T165" s="83" t="s">
        <v>155</v>
      </c>
      <c r="W165" s="83" t="s">
        <v>156</v>
      </c>
      <c r="AB165" s="241"/>
      <c r="AC165" s="241"/>
      <c r="AD165" s="241"/>
      <c r="AE165" s="241"/>
      <c r="AF165" s="241"/>
      <c r="AG165" s="241"/>
      <c r="AH165" s="241"/>
      <c r="AI165" s="241"/>
      <c r="AJ165" s="241"/>
      <c r="AK165" s="241"/>
      <c r="AL165" s="241"/>
      <c r="AM165" s="241"/>
      <c r="AN165" s="241"/>
      <c r="AO165" s="241"/>
      <c r="AP165" s="241"/>
      <c r="AQ165" s="241"/>
      <c r="AR165" s="241"/>
      <c r="AS165" s="241"/>
      <c r="AT165" s="241"/>
      <c r="AU165" s="241"/>
      <c r="AV165" s="241"/>
      <c r="AW165" s="241"/>
      <c r="AX165" s="241"/>
      <c r="AY165" s="241"/>
      <c r="AZ165" s="241"/>
      <c r="BA165" s="241"/>
      <c r="BB165" s="241"/>
      <c r="BC165" s="241"/>
      <c r="BD165" s="241"/>
      <c r="BE165" s="241"/>
      <c r="BF165" s="241"/>
      <c r="BG165" s="241"/>
      <c r="BH165" s="241"/>
      <c r="BI165" s="241"/>
      <c r="BJ165" s="241"/>
    </row>
    <row r="166" spans="1:62" s="83" customFormat="1" ht="8.25">
      <c r="A166" s="83" t="s">
        <v>157</v>
      </c>
      <c r="B166" s="83" t="s">
        <v>158</v>
      </c>
      <c r="E166" s="83" t="s">
        <v>159</v>
      </c>
      <c r="I166" s="83" t="s">
        <v>160</v>
      </c>
      <c r="L166" s="83" t="s">
        <v>161</v>
      </c>
      <c r="P166" s="91" t="s">
        <v>162</v>
      </c>
      <c r="T166" s="83" t="s">
        <v>219</v>
      </c>
      <c r="X166" s="89" t="s">
        <v>163</v>
      </c>
      <c r="Y166" s="89"/>
      <c r="Z166" s="89"/>
      <c r="AB166" s="241"/>
      <c r="AC166" s="241"/>
      <c r="AD166" s="241"/>
      <c r="AE166" s="241"/>
      <c r="AF166" s="241"/>
      <c r="AG166" s="241"/>
      <c r="AH166" s="241"/>
      <c r="AI166" s="241"/>
      <c r="AJ166" s="241"/>
      <c r="AK166" s="241"/>
      <c r="AL166" s="241"/>
      <c r="AM166" s="241"/>
      <c r="AN166" s="241"/>
      <c r="AO166" s="241"/>
      <c r="AP166" s="241"/>
      <c r="AQ166" s="241"/>
      <c r="AR166" s="241"/>
      <c r="AS166" s="241"/>
      <c r="AT166" s="241"/>
      <c r="AU166" s="241"/>
      <c r="AV166" s="241"/>
      <c r="AW166" s="241"/>
      <c r="AX166" s="241"/>
      <c r="AY166" s="241"/>
      <c r="AZ166" s="241"/>
      <c r="BA166" s="241"/>
      <c r="BB166" s="241"/>
      <c r="BC166" s="241"/>
      <c r="BD166" s="241"/>
      <c r="BE166" s="241"/>
      <c r="BF166" s="241"/>
      <c r="BG166" s="241"/>
      <c r="BH166" s="241"/>
      <c r="BI166" s="241"/>
      <c r="BJ166" s="241"/>
    </row>
    <row r="167" spans="1:62" s="83" customFormat="1" ht="8.25">
      <c r="A167" s="83" t="s">
        <v>164</v>
      </c>
      <c r="B167" s="83" t="s">
        <v>165</v>
      </c>
      <c r="E167" s="83" t="s">
        <v>166</v>
      </c>
      <c r="I167" s="83" t="s">
        <v>167</v>
      </c>
      <c r="L167" s="83" t="s">
        <v>168</v>
      </c>
      <c r="O167" s="83" t="s">
        <v>169</v>
      </c>
      <c r="X167" s="83" t="s">
        <v>170</v>
      </c>
      <c r="AB167" s="241"/>
      <c r="AC167" s="241"/>
      <c r="AD167" s="241"/>
      <c r="AE167" s="241"/>
      <c r="AF167" s="241"/>
      <c r="AG167" s="241"/>
      <c r="AH167" s="241"/>
      <c r="AI167" s="241"/>
      <c r="AJ167" s="241"/>
      <c r="AK167" s="241"/>
      <c r="AL167" s="241"/>
      <c r="AM167" s="241"/>
      <c r="AN167" s="241"/>
      <c r="AO167" s="241"/>
      <c r="AP167" s="241"/>
      <c r="AQ167" s="241"/>
      <c r="AR167" s="241"/>
      <c r="AS167" s="241"/>
      <c r="AT167" s="241"/>
      <c r="AU167" s="241"/>
      <c r="AV167" s="241"/>
      <c r="AW167" s="241"/>
      <c r="AX167" s="241"/>
      <c r="AY167" s="241"/>
      <c r="AZ167" s="241"/>
      <c r="BA167" s="241"/>
      <c r="BB167" s="241"/>
      <c r="BC167" s="241"/>
      <c r="BD167" s="241"/>
      <c r="BE167" s="241"/>
      <c r="BF167" s="241"/>
      <c r="BG167" s="241"/>
      <c r="BH167" s="241"/>
      <c r="BI167" s="241"/>
      <c r="BJ167" s="241"/>
    </row>
    <row r="168" spans="1:62" s="83" customFormat="1" ht="8.25">
      <c r="AB168" s="241"/>
      <c r="AC168" s="241"/>
      <c r="AD168" s="241"/>
      <c r="AE168" s="241"/>
      <c r="AF168" s="241"/>
      <c r="AG168" s="241"/>
      <c r="AH168" s="241"/>
      <c r="AI168" s="241"/>
      <c r="AJ168" s="241"/>
      <c r="AK168" s="241"/>
      <c r="AL168" s="241"/>
      <c r="AM168" s="241"/>
      <c r="AN168" s="241"/>
      <c r="AO168" s="241"/>
      <c r="AP168" s="241"/>
      <c r="AQ168" s="241"/>
      <c r="AR168" s="241"/>
      <c r="AS168" s="241"/>
      <c r="AT168" s="241"/>
      <c r="AU168" s="241"/>
      <c r="AV168" s="241"/>
      <c r="AW168" s="241"/>
      <c r="AX168" s="241"/>
      <c r="AY168" s="241"/>
      <c r="AZ168" s="241"/>
      <c r="BA168" s="241"/>
      <c r="BB168" s="241"/>
      <c r="BC168" s="241"/>
      <c r="BD168" s="241"/>
      <c r="BE168" s="241"/>
      <c r="BF168" s="241"/>
      <c r="BG168" s="241"/>
      <c r="BH168" s="241"/>
      <c r="BI168" s="241"/>
      <c r="BJ168" s="241"/>
    </row>
    <row r="169" spans="1:62" s="83" customFormat="1" ht="8.25">
      <c r="A169" s="341"/>
      <c r="B169" s="341"/>
      <c r="D169" s="341"/>
      <c r="O169" s="341"/>
      <c r="AB169" s="241"/>
      <c r="AC169" s="241"/>
      <c r="AD169" s="241"/>
      <c r="AE169" s="241"/>
      <c r="AF169" s="241"/>
      <c r="AG169" s="241"/>
      <c r="AH169" s="241"/>
      <c r="AI169" s="241"/>
      <c r="AJ169" s="241"/>
      <c r="AK169" s="241"/>
      <c r="AL169" s="241"/>
      <c r="AM169" s="241"/>
      <c r="AN169" s="241"/>
      <c r="AO169" s="241"/>
      <c r="AP169" s="241"/>
      <c r="AQ169" s="241"/>
      <c r="AR169" s="241"/>
      <c r="AS169" s="241"/>
      <c r="AT169" s="241"/>
      <c r="AU169" s="241"/>
      <c r="AV169" s="241"/>
      <c r="AW169" s="241"/>
      <c r="AX169" s="241"/>
      <c r="AY169" s="241"/>
      <c r="AZ169" s="241"/>
      <c r="BA169" s="241"/>
      <c r="BB169" s="241"/>
      <c r="BC169" s="241"/>
      <c r="BD169" s="241"/>
      <c r="BE169" s="241"/>
      <c r="BF169" s="241"/>
      <c r="BG169" s="241"/>
      <c r="BH169" s="241"/>
      <c r="BI169" s="241"/>
      <c r="BJ169" s="241"/>
    </row>
    <row r="171" spans="1:62">
      <c r="A171" s="20" t="s">
        <v>46</v>
      </c>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1" t="s">
        <v>47</v>
      </c>
    </row>
    <row r="172" spans="1:62">
      <c r="A172" s="20" t="s">
        <v>367</v>
      </c>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1" t="s">
        <v>48</v>
      </c>
    </row>
    <row r="173" spans="1:62" ht="15.75" thickBot="1">
      <c r="A173" s="23"/>
      <c r="B173" s="23"/>
      <c r="C173" s="24"/>
      <c r="D173" s="25"/>
      <c r="E173" s="25"/>
      <c r="F173" s="25"/>
      <c r="G173" s="25"/>
      <c r="H173" s="25"/>
      <c r="I173" s="25"/>
      <c r="J173" s="25"/>
      <c r="K173" s="25"/>
      <c r="L173" s="25"/>
      <c r="M173" s="25"/>
      <c r="N173" s="25"/>
      <c r="O173" s="25"/>
      <c r="P173" s="25"/>
      <c r="Q173" s="25"/>
      <c r="R173" s="25"/>
      <c r="S173" s="25"/>
      <c r="T173" s="26"/>
      <c r="U173" s="25"/>
      <c r="V173" s="25"/>
      <c r="W173" s="25"/>
      <c r="X173" s="25"/>
      <c r="Y173" s="25"/>
      <c r="Z173" s="25"/>
    </row>
    <row r="174" spans="1:62" ht="22.5">
      <c r="A174" s="27" t="s">
        <v>49</v>
      </c>
      <c r="B174" s="28" t="s">
        <v>11</v>
      </c>
      <c r="C174" s="29" t="s">
        <v>50</v>
      </c>
      <c r="D174" s="29"/>
      <c r="E174" s="29" t="s">
        <v>51</v>
      </c>
      <c r="F174" s="29"/>
      <c r="G174" s="29" t="s">
        <v>52</v>
      </c>
      <c r="H174" s="29"/>
      <c r="I174" s="29" t="s">
        <v>53</v>
      </c>
      <c r="J174" s="29"/>
      <c r="K174" s="29" t="s">
        <v>54</v>
      </c>
      <c r="L174" s="29"/>
      <c r="M174" s="29" t="s">
        <v>55</v>
      </c>
      <c r="N174" s="29"/>
      <c r="O174" s="29" t="s">
        <v>56</v>
      </c>
      <c r="P174" s="29"/>
      <c r="Q174" s="29" t="s">
        <v>57</v>
      </c>
      <c r="R174" s="29"/>
      <c r="S174" s="29" t="s">
        <v>58</v>
      </c>
      <c r="T174" s="29"/>
      <c r="U174" s="29" t="s">
        <v>59</v>
      </c>
      <c r="V174" s="29"/>
      <c r="W174" s="29" t="s">
        <v>60</v>
      </c>
      <c r="X174" s="29"/>
      <c r="Y174" s="29" t="s">
        <v>61</v>
      </c>
      <c r="Z174" s="30"/>
      <c r="AB174" s="232"/>
      <c r="AC174" s="232"/>
      <c r="AD174" s="233"/>
      <c r="AE174" s="233"/>
      <c r="AF174" s="233"/>
      <c r="AG174" s="233"/>
      <c r="AH174" s="233"/>
      <c r="AI174" s="232"/>
      <c r="AJ174" s="232"/>
      <c r="AK174" s="232"/>
      <c r="AL174" s="232"/>
      <c r="AM174" s="233"/>
    </row>
    <row r="175" spans="1:62" ht="15.75" thickBot="1">
      <c r="A175" s="31"/>
      <c r="B175" s="32"/>
      <c r="C175" s="33" t="s">
        <v>62</v>
      </c>
      <c r="D175" s="33" t="s">
        <v>63</v>
      </c>
      <c r="E175" s="33" t="s">
        <v>62</v>
      </c>
      <c r="F175" s="33" t="s">
        <v>63</v>
      </c>
      <c r="G175" s="33" t="s">
        <v>62</v>
      </c>
      <c r="H175" s="33" t="s">
        <v>63</v>
      </c>
      <c r="I175" s="33" t="s">
        <v>62</v>
      </c>
      <c r="J175" s="33" t="s">
        <v>63</v>
      </c>
      <c r="K175" s="33" t="s">
        <v>62</v>
      </c>
      <c r="L175" s="33" t="s">
        <v>63</v>
      </c>
      <c r="M175" s="33" t="s">
        <v>62</v>
      </c>
      <c r="N175" s="33" t="s">
        <v>63</v>
      </c>
      <c r="O175" s="33" t="s">
        <v>62</v>
      </c>
      <c r="P175" s="33" t="s">
        <v>63</v>
      </c>
      <c r="Q175" s="33" t="s">
        <v>62</v>
      </c>
      <c r="R175" s="33" t="s">
        <v>63</v>
      </c>
      <c r="S175" s="33" t="s">
        <v>62</v>
      </c>
      <c r="T175" s="33" t="s">
        <v>63</v>
      </c>
      <c r="U175" s="33" t="s">
        <v>62</v>
      </c>
      <c r="V175" s="33" t="s">
        <v>63</v>
      </c>
      <c r="W175" s="33" t="s">
        <v>62</v>
      </c>
      <c r="X175" s="33" t="s">
        <v>63</v>
      </c>
      <c r="Y175" s="34" t="s">
        <v>62</v>
      </c>
      <c r="Z175" s="35" t="s">
        <v>63</v>
      </c>
      <c r="AA175" s="36"/>
      <c r="AB175" s="234"/>
      <c r="AC175" s="232"/>
      <c r="AD175" s="233"/>
      <c r="AE175" s="233"/>
      <c r="AF175" s="233"/>
      <c r="AG175" s="233"/>
      <c r="AH175" s="233"/>
      <c r="AI175" s="232"/>
      <c r="AJ175" s="232"/>
      <c r="AK175" s="232"/>
      <c r="AL175" s="232"/>
      <c r="AM175" s="233"/>
    </row>
    <row r="176" spans="1:62" ht="15.75" thickBot="1">
      <c r="A176" s="37" t="s">
        <v>64</v>
      </c>
      <c r="B176" s="38">
        <f>SUM(B177,B196)</f>
        <v>42</v>
      </c>
      <c r="C176" s="38">
        <f>SUM(C177,C196)</f>
        <v>5</v>
      </c>
      <c r="D176" s="38"/>
      <c r="E176" s="38">
        <f>SUM(E177,E196)</f>
        <v>3</v>
      </c>
      <c r="F176" s="38"/>
      <c r="G176" s="38">
        <f>SUM(G177,G196)</f>
        <v>6</v>
      </c>
      <c r="H176" s="38"/>
      <c r="I176" s="38">
        <f>SUM(I177,I196)</f>
        <v>2</v>
      </c>
      <c r="J176" s="38"/>
      <c r="K176" s="38">
        <f>SUM(K177,K196)</f>
        <v>5</v>
      </c>
      <c r="L176" s="38"/>
      <c r="M176" s="38">
        <f>SUM(M177,M196)</f>
        <v>2</v>
      </c>
      <c r="N176" s="38"/>
      <c r="O176" s="38">
        <f>SUM(O177,O196)</f>
        <v>3</v>
      </c>
      <c r="P176" s="38"/>
      <c r="Q176" s="38">
        <f>SUM(Q177,Q196)</f>
        <v>2</v>
      </c>
      <c r="R176" s="38"/>
      <c r="S176" s="38">
        <f>SUM(S177,S196)</f>
        <v>6</v>
      </c>
      <c r="T176" s="38"/>
      <c r="U176" s="38">
        <f>SUM(U177,U196)</f>
        <v>2</v>
      </c>
      <c r="V176" s="38"/>
      <c r="W176" s="38">
        <f>SUM(W177,W196)</f>
        <v>4</v>
      </c>
      <c r="X176" s="38"/>
      <c r="Y176" s="38">
        <f>SUM(Y177,Y196)</f>
        <v>2</v>
      </c>
      <c r="Z176" s="39"/>
      <c r="AA176" s="40">
        <f>SUM(C176:Z176)</f>
        <v>42</v>
      </c>
      <c r="AB176" s="235"/>
      <c r="AC176" s="235"/>
      <c r="AD176" s="235"/>
      <c r="AE176" s="236"/>
      <c r="AF176" s="236"/>
      <c r="AG176" s="236"/>
      <c r="AH176" s="236"/>
      <c r="AI176" s="236"/>
      <c r="AJ176" s="236"/>
      <c r="AK176" s="236"/>
      <c r="AL176" s="236"/>
      <c r="AM176" s="236"/>
      <c r="AN176" s="236"/>
    </row>
    <row r="177" spans="1:30" ht="15.75" thickBot="1">
      <c r="A177" s="41" t="s">
        <v>65</v>
      </c>
      <c r="B177" s="42">
        <f>SUM(B178:B195)</f>
        <v>33</v>
      </c>
      <c r="C177" s="42">
        <f>SUM(C178:C195)</f>
        <v>4</v>
      </c>
      <c r="D177" s="42"/>
      <c r="E177" s="42">
        <f>SUM(E178:E195)</f>
        <v>3</v>
      </c>
      <c r="F177" s="42"/>
      <c r="G177" s="42">
        <f>SUM(G178:G195)</f>
        <v>5</v>
      </c>
      <c r="H177" s="42"/>
      <c r="I177" s="42">
        <f>SUM(I178:I195)</f>
        <v>1</v>
      </c>
      <c r="J177" s="42"/>
      <c r="K177" s="42">
        <f>SUM(K178:K195)</f>
        <v>4</v>
      </c>
      <c r="L177" s="42"/>
      <c r="M177" s="42">
        <f>SUM(M178:M195)</f>
        <v>0</v>
      </c>
      <c r="N177" s="42"/>
      <c r="O177" s="42">
        <f>SUM(O178:O195)</f>
        <v>3</v>
      </c>
      <c r="P177" s="42"/>
      <c r="Q177" s="42">
        <f>SUM(Q178:Q195)</f>
        <v>2</v>
      </c>
      <c r="R177" s="42"/>
      <c r="S177" s="42">
        <f>SUM(S178:S195)</f>
        <v>5</v>
      </c>
      <c r="T177" s="42"/>
      <c r="U177" s="42">
        <f>SUM(U178:U195)</f>
        <v>2</v>
      </c>
      <c r="V177" s="42"/>
      <c r="W177" s="42">
        <f>SUM(W178:W195)</f>
        <v>2</v>
      </c>
      <c r="X177" s="42"/>
      <c r="Y177" s="42">
        <f>SUM(Y178:Y195)</f>
        <v>2</v>
      </c>
      <c r="Z177" s="43"/>
      <c r="AA177" s="44">
        <f>SUM(C177:Z177)</f>
        <v>33</v>
      </c>
      <c r="AB177" s="237"/>
      <c r="AC177" s="237"/>
      <c r="AD177" s="237"/>
    </row>
    <row r="178" spans="1:30">
      <c r="A178" s="45" t="s">
        <v>66</v>
      </c>
      <c r="B178" s="46">
        <f t="shared" ref="B178:B195" si="12">SUM(C178:Z178)</f>
        <v>1</v>
      </c>
      <c r="C178" s="47"/>
      <c r="D178" s="47"/>
      <c r="E178" s="47"/>
      <c r="F178" s="47"/>
      <c r="G178" s="47">
        <v>1</v>
      </c>
      <c r="H178" s="47" t="s">
        <v>329</v>
      </c>
      <c r="I178" s="47"/>
      <c r="J178" s="47"/>
      <c r="K178" s="47"/>
      <c r="L178" s="47"/>
      <c r="M178" s="47"/>
      <c r="N178" s="47"/>
      <c r="O178" s="47"/>
      <c r="P178" s="47"/>
      <c r="Q178" s="47"/>
      <c r="R178" s="47"/>
      <c r="S178" s="47"/>
      <c r="T178" s="47"/>
      <c r="U178" s="47"/>
      <c r="V178" s="47"/>
      <c r="W178" s="47"/>
      <c r="X178" s="47"/>
      <c r="Y178" s="47"/>
      <c r="Z178" s="48"/>
      <c r="AA178" s="49"/>
      <c r="AB178" s="237"/>
      <c r="AC178" s="237"/>
      <c r="AD178" s="237"/>
    </row>
    <row r="179" spans="1:30">
      <c r="A179" s="45" t="s">
        <v>67</v>
      </c>
      <c r="B179" s="46">
        <f t="shared" si="12"/>
        <v>0</v>
      </c>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8"/>
      <c r="AA179" s="49"/>
      <c r="AB179" s="237"/>
      <c r="AC179" s="237"/>
      <c r="AD179" s="237"/>
    </row>
    <row r="180" spans="1:30">
      <c r="A180" s="45" t="s">
        <v>68</v>
      </c>
      <c r="B180" s="50">
        <f t="shared" si="12"/>
        <v>0</v>
      </c>
      <c r="C180" s="51"/>
      <c r="D180" s="51"/>
      <c r="E180" s="51"/>
      <c r="F180" s="51"/>
      <c r="G180" s="51"/>
      <c r="H180" s="51"/>
      <c r="I180" s="51"/>
      <c r="J180" s="51"/>
      <c r="K180" s="51"/>
      <c r="L180" s="51"/>
      <c r="M180" s="51"/>
      <c r="N180" s="51"/>
      <c r="O180" s="51"/>
      <c r="P180" s="52"/>
      <c r="Q180" s="52"/>
      <c r="R180" s="52"/>
      <c r="S180" s="52"/>
      <c r="T180" s="52"/>
      <c r="U180" s="51"/>
      <c r="V180" s="51"/>
      <c r="W180" s="51"/>
      <c r="X180" s="51"/>
      <c r="Y180" s="51"/>
      <c r="Z180" s="53"/>
    </row>
    <row r="181" spans="1:30">
      <c r="A181" s="340" t="s">
        <v>69</v>
      </c>
      <c r="B181" s="54">
        <f t="shared" si="12"/>
        <v>0</v>
      </c>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6"/>
    </row>
    <row r="182" spans="1:30">
      <c r="A182" s="340" t="s">
        <v>368</v>
      </c>
      <c r="B182" s="46">
        <f t="shared" si="12"/>
        <v>0</v>
      </c>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8"/>
      <c r="AA182" s="49"/>
      <c r="AB182" s="237"/>
      <c r="AC182" s="237"/>
      <c r="AD182" s="237"/>
    </row>
    <row r="183" spans="1:30">
      <c r="A183" s="198" t="s">
        <v>70</v>
      </c>
      <c r="B183" s="46">
        <f t="shared" si="12"/>
        <v>0</v>
      </c>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8"/>
      <c r="AA183" s="49"/>
      <c r="AB183" s="237"/>
      <c r="AC183" s="237"/>
      <c r="AD183" s="237"/>
    </row>
    <row r="184" spans="1:30">
      <c r="A184" s="199" t="s">
        <v>71</v>
      </c>
      <c r="B184" s="46">
        <f t="shared" si="12"/>
        <v>1</v>
      </c>
      <c r="C184" s="47"/>
      <c r="D184" s="47"/>
      <c r="E184" s="47"/>
      <c r="F184" s="47"/>
      <c r="G184" s="47"/>
      <c r="H184" s="47"/>
      <c r="I184" s="47"/>
      <c r="J184" s="47"/>
      <c r="K184" s="47"/>
      <c r="L184" s="47"/>
      <c r="M184" s="47"/>
      <c r="N184" s="47"/>
      <c r="O184" s="47"/>
      <c r="P184" s="47"/>
      <c r="Q184" s="47"/>
      <c r="R184" s="47"/>
      <c r="S184" s="47"/>
      <c r="T184" s="47"/>
      <c r="U184" s="47"/>
      <c r="V184" s="47"/>
      <c r="W184" s="47"/>
      <c r="X184" s="47"/>
      <c r="Y184" s="47">
        <v>1</v>
      </c>
      <c r="Z184" s="48"/>
    </row>
    <row r="185" spans="1:30">
      <c r="A185" s="200" t="s">
        <v>72</v>
      </c>
      <c r="B185" s="50">
        <f t="shared" si="12"/>
        <v>1</v>
      </c>
      <c r="C185" s="51"/>
      <c r="D185" s="51"/>
      <c r="E185" s="51"/>
      <c r="F185" s="51"/>
      <c r="G185" s="47"/>
      <c r="H185" s="51"/>
      <c r="I185" s="51"/>
      <c r="J185" s="51"/>
      <c r="K185" s="51"/>
      <c r="L185" s="51"/>
      <c r="M185" s="51"/>
      <c r="N185" s="51"/>
      <c r="O185" s="51"/>
      <c r="P185" s="51"/>
      <c r="Q185" s="51"/>
      <c r="R185" s="51"/>
      <c r="S185" s="51"/>
      <c r="T185" s="51"/>
      <c r="U185" s="51">
        <v>1</v>
      </c>
      <c r="V185" s="51" t="s">
        <v>344</v>
      </c>
      <c r="W185" s="51"/>
      <c r="X185" s="47"/>
      <c r="Y185" s="51"/>
      <c r="Z185" s="53"/>
      <c r="AA185" s="57"/>
    </row>
    <row r="186" spans="1:30">
      <c r="A186" s="58" t="s">
        <v>369</v>
      </c>
      <c r="B186" s="50">
        <f t="shared" si="12"/>
        <v>8</v>
      </c>
      <c r="C186" s="51">
        <v>1</v>
      </c>
      <c r="D186" s="51" t="s">
        <v>336</v>
      </c>
      <c r="E186" s="51"/>
      <c r="F186" s="51"/>
      <c r="G186" s="51">
        <v>1</v>
      </c>
      <c r="H186" s="51" t="s">
        <v>339</v>
      </c>
      <c r="I186" s="51">
        <v>1</v>
      </c>
      <c r="J186" s="51" t="s">
        <v>332</v>
      </c>
      <c r="K186" s="51">
        <v>2</v>
      </c>
      <c r="L186" s="51" t="s">
        <v>370</v>
      </c>
      <c r="M186" s="51"/>
      <c r="N186" s="51"/>
      <c r="O186" s="51">
        <v>2</v>
      </c>
      <c r="P186" s="51" t="s">
        <v>371</v>
      </c>
      <c r="Q186" s="51">
        <v>1</v>
      </c>
      <c r="R186" s="59" t="s">
        <v>344</v>
      </c>
      <c r="S186" s="51"/>
      <c r="T186" s="51"/>
      <c r="U186" s="51"/>
      <c r="V186" s="60"/>
      <c r="W186" s="51"/>
      <c r="X186" s="51"/>
      <c r="Y186" s="51"/>
      <c r="Z186" s="53"/>
    </row>
    <row r="187" spans="1:30">
      <c r="A187" s="45" t="s">
        <v>73</v>
      </c>
      <c r="B187" s="46">
        <f t="shared" si="12"/>
        <v>5</v>
      </c>
      <c r="C187" s="52">
        <v>1</v>
      </c>
      <c r="D187" s="52" t="s">
        <v>372</v>
      </c>
      <c r="E187" s="52"/>
      <c r="F187" s="52"/>
      <c r="G187" s="52"/>
      <c r="H187" s="52"/>
      <c r="I187" s="52"/>
      <c r="J187" s="52"/>
      <c r="K187" s="52">
        <v>1</v>
      </c>
      <c r="L187" s="52"/>
      <c r="M187" s="51"/>
      <c r="N187" s="52"/>
      <c r="O187" s="52">
        <v>1</v>
      </c>
      <c r="P187" s="52" t="s">
        <v>352</v>
      </c>
      <c r="Q187" s="52">
        <v>1</v>
      </c>
      <c r="R187" s="52" t="s">
        <v>329</v>
      </c>
      <c r="S187" s="52">
        <v>1</v>
      </c>
      <c r="T187" s="52" t="s">
        <v>357</v>
      </c>
      <c r="U187" s="55"/>
      <c r="V187" s="55"/>
      <c r="W187" s="55"/>
      <c r="X187" s="55"/>
      <c r="Y187" s="55"/>
      <c r="Z187" s="56"/>
      <c r="AA187" s="57"/>
    </row>
    <row r="188" spans="1:30">
      <c r="A188" s="45" t="s">
        <v>74</v>
      </c>
      <c r="B188" s="54">
        <f t="shared" si="12"/>
        <v>5</v>
      </c>
      <c r="C188" s="61">
        <v>1</v>
      </c>
      <c r="D188" s="47" t="s">
        <v>373</v>
      </c>
      <c r="E188" s="61">
        <v>2</v>
      </c>
      <c r="F188" s="47" t="s">
        <v>374</v>
      </c>
      <c r="G188" s="61"/>
      <c r="H188" s="47"/>
      <c r="I188" s="61"/>
      <c r="J188" s="61"/>
      <c r="K188" s="61"/>
      <c r="L188" s="47"/>
      <c r="M188" s="51"/>
      <c r="N188" s="47"/>
      <c r="O188" s="61"/>
      <c r="P188" s="55"/>
      <c r="Q188" s="55"/>
      <c r="R188" s="62"/>
      <c r="S188" s="55">
        <v>2</v>
      </c>
      <c r="T188" s="55" t="s">
        <v>375</v>
      </c>
      <c r="U188" s="61"/>
      <c r="V188" s="61"/>
      <c r="W188" s="61"/>
      <c r="X188" s="47"/>
      <c r="Y188" s="61"/>
      <c r="Z188" s="48"/>
    </row>
    <row r="189" spans="1:30">
      <c r="A189" s="201" t="s">
        <v>75</v>
      </c>
      <c r="B189" s="46">
        <f t="shared" si="12"/>
        <v>3</v>
      </c>
      <c r="C189" s="63"/>
      <c r="D189" s="63"/>
      <c r="E189" s="63"/>
      <c r="F189" s="63"/>
      <c r="G189" s="63"/>
      <c r="H189" s="63"/>
      <c r="I189" s="63"/>
      <c r="J189" s="63"/>
      <c r="K189" s="63"/>
      <c r="L189" s="63"/>
      <c r="M189" s="63"/>
      <c r="N189" s="63"/>
      <c r="O189" s="63"/>
      <c r="P189" s="63"/>
      <c r="Q189" s="63"/>
      <c r="R189" s="63"/>
      <c r="S189" s="228">
        <v>2</v>
      </c>
      <c r="T189" s="63" t="s">
        <v>376</v>
      </c>
      <c r="U189" s="63"/>
      <c r="V189" s="63"/>
      <c r="W189" s="63">
        <v>1</v>
      </c>
      <c r="X189" s="63"/>
      <c r="Y189" s="63"/>
      <c r="Z189" s="64"/>
    </row>
    <row r="190" spans="1:30">
      <c r="A190" s="45" t="s">
        <v>76</v>
      </c>
      <c r="B190" s="50">
        <f t="shared" si="12"/>
        <v>3</v>
      </c>
      <c r="C190" s="47">
        <v>1</v>
      </c>
      <c r="D190" s="47" t="s">
        <v>344</v>
      </c>
      <c r="E190" s="47"/>
      <c r="F190" s="47"/>
      <c r="G190" s="47">
        <v>2</v>
      </c>
      <c r="H190" s="47" t="s">
        <v>377</v>
      </c>
      <c r="I190" s="47"/>
      <c r="J190" s="47"/>
      <c r="K190" s="47"/>
      <c r="L190" s="47"/>
      <c r="M190" s="47"/>
      <c r="N190" s="47"/>
      <c r="O190" s="47"/>
      <c r="P190" s="47"/>
      <c r="Q190" s="47"/>
      <c r="R190" s="47"/>
      <c r="S190" s="47"/>
      <c r="T190" s="47"/>
      <c r="U190" s="47"/>
      <c r="V190" s="47"/>
      <c r="W190" s="47"/>
      <c r="X190" s="47"/>
      <c r="Y190" s="47"/>
      <c r="Z190" s="65"/>
    </row>
    <row r="191" spans="1:30">
      <c r="A191" s="45" t="s">
        <v>77</v>
      </c>
      <c r="B191" s="46">
        <f t="shared" si="12"/>
        <v>2</v>
      </c>
      <c r="C191" s="66"/>
      <c r="D191" s="66"/>
      <c r="E191" s="47"/>
      <c r="F191" s="47"/>
      <c r="G191" s="47"/>
      <c r="H191" s="47"/>
      <c r="I191" s="47"/>
      <c r="J191" s="47"/>
      <c r="K191" s="47"/>
      <c r="L191" s="47"/>
      <c r="M191" s="47"/>
      <c r="N191" s="47"/>
      <c r="O191" s="47"/>
      <c r="P191" s="47"/>
      <c r="Q191" s="47"/>
      <c r="R191" s="47"/>
      <c r="S191" s="47"/>
      <c r="T191" s="47"/>
      <c r="U191" s="66">
        <v>1</v>
      </c>
      <c r="V191" s="66" t="s">
        <v>333</v>
      </c>
      <c r="W191" s="66"/>
      <c r="X191" s="66"/>
      <c r="Y191" s="51">
        <v>1</v>
      </c>
      <c r="Z191" s="67"/>
    </row>
    <row r="192" spans="1:30">
      <c r="A192" s="45" t="s">
        <v>78</v>
      </c>
      <c r="B192" s="46">
        <f t="shared" si="12"/>
        <v>3</v>
      </c>
      <c r="C192" s="66"/>
      <c r="D192" s="66"/>
      <c r="E192" s="47">
        <v>1</v>
      </c>
      <c r="F192" s="47" t="s">
        <v>329</v>
      </c>
      <c r="G192" s="47">
        <v>1</v>
      </c>
      <c r="H192" s="47" t="s">
        <v>344</v>
      </c>
      <c r="I192" s="55"/>
      <c r="J192" s="55"/>
      <c r="K192" s="55"/>
      <c r="L192" s="55"/>
      <c r="M192" s="55"/>
      <c r="N192" s="55"/>
      <c r="O192" s="55"/>
      <c r="P192" s="47"/>
      <c r="Q192" s="47"/>
      <c r="R192" s="47"/>
      <c r="S192" s="47"/>
      <c r="T192" s="47"/>
      <c r="U192" s="66"/>
      <c r="V192" s="66"/>
      <c r="W192" s="66">
        <v>1</v>
      </c>
      <c r="X192" s="66"/>
      <c r="Y192" s="66"/>
      <c r="Z192" s="67"/>
    </row>
    <row r="193" spans="1:39">
      <c r="A193" s="45" t="s">
        <v>79</v>
      </c>
      <c r="B193" s="46">
        <f t="shared" si="12"/>
        <v>0</v>
      </c>
      <c r="C193" s="66"/>
      <c r="D193" s="66"/>
      <c r="E193" s="47"/>
      <c r="F193" s="47"/>
      <c r="G193" s="47"/>
      <c r="H193" s="47"/>
      <c r="I193" s="47"/>
      <c r="J193" s="47"/>
      <c r="K193" s="47"/>
      <c r="L193" s="47"/>
      <c r="M193" s="47"/>
      <c r="N193" s="47"/>
      <c r="O193" s="47"/>
      <c r="P193" s="47"/>
      <c r="Q193" s="47"/>
      <c r="R193" s="47"/>
      <c r="S193" s="47"/>
      <c r="T193" s="47"/>
      <c r="U193" s="66"/>
      <c r="V193" s="66"/>
      <c r="W193" s="66"/>
      <c r="X193" s="66"/>
      <c r="Y193" s="66"/>
      <c r="Z193" s="67"/>
    </row>
    <row r="194" spans="1:39">
      <c r="A194" s="45" t="s">
        <v>378</v>
      </c>
      <c r="B194" s="46">
        <f t="shared" si="12"/>
        <v>1</v>
      </c>
      <c r="C194" s="51"/>
      <c r="D194" s="51"/>
      <c r="E194" s="51"/>
      <c r="F194" s="51"/>
      <c r="G194" s="51"/>
      <c r="H194" s="51"/>
      <c r="I194" s="51"/>
      <c r="J194" s="51"/>
      <c r="K194" s="51">
        <v>1</v>
      </c>
      <c r="L194" s="51" t="s">
        <v>339</v>
      </c>
      <c r="M194" s="51"/>
      <c r="N194" s="51"/>
      <c r="O194" s="51"/>
      <c r="P194" s="51"/>
      <c r="Q194" s="51"/>
      <c r="R194" s="51"/>
      <c r="S194" s="51"/>
      <c r="T194" s="51"/>
      <c r="U194" s="51"/>
      <c r="V194" s="51"/>
      <c r="W194" s="51"/>
      <c r="X194" s="51"/>
      <c r="Y194" s="51"/>
      <c r="Z194" s="53"/>
    </row>
    <row r="195" spans="1:39" ht="15.75" thickBot="1">
      <c r="A195" s="58" t="s">
        <v>360</v>
      </c>
      <c r="B195" s="46">
        <f t="shared" si="12"/>
        <v>0</v>
      </c>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3"/>
    </row>
    <row r="196" spans="1:39" ht="15.75" thickBot="1">
      <c r="A196" s="202" t="s">
        <v>80</v>
      </c>
      <c r="B196" s="42">
        <f>SUM(B197:B214)</f>
        <v>9</v>
      </c>
      <c r="C196" s="68">
        <f>SUM(C197:C214)</f>
        <v>1</v>
      </c>
      <c r="D196" s="68">
        <f t="shared" ref="D196:P196" si="13">SUM(D197:D214)</f>
        <v>0</v>
      </c>
      <c r="E196" s="68">
        <f>SUM(E197:E214)</f>
        <v>0</v>
      </c>
      <c r="F196" s="68">
        <f t="shared" si="13"/>
        <v>0</v>
      </c>
      <c r="G196" s="68">
        <f>SUM(G197:G214)</f>
        <v>1</v>
      </c>
      <c r="H196" s="68">
        <f t="shared" si="13"/>
        <v>0</v>
      </c>
      <c r="I196" s="68">
        <f>SUM(I197:I214)</f>
        <v>1</v>
      </c>
      <c r="J196" s="68">
        <f t="shared" si="13"/>
        <v>0</v>
      </c>
      <c r="K196" s="68">
        <f>SUM(K197:K214)</f>
        <v>1</v>
      </c>
      <c r="L196" s="68">
        <f t="shared" si="13"/>
        <v>0</v>
      </c>
      <c r="M196" s="68">
        <f>SUM(M197:M214)</f>
        <v>2</v>
      </c>
      <c r="N196" s="68">
        <f t="shared" si="13"/>
        <v>0</v>
      </c>
      <c r="O196" s="68">
        <f>SUM(O197:O214)</f>
        <v>0</v>
      </c>
      <c r="P196" s="68">
        <f t="shared" si="13"/>
        <v>0</v>
      </c>
      <c r="Q196" s="68">
        <f>SUM(Q197:Q214)</f>
        <v>0</v>
      </c>
      <c r="R196" s="68"/>
      <c r="S196" s="68">
        <f>SUM(S197:S214)</f>
        <v>1</v>
      </c>
      <c r="T196" s="68">
        <f t="shared" ref="T196:Z196" si="14">SUM(T197:T214)</f>
        <v>0</v>
      </c>
      <c r="U196" s="68">
        <f>SUM(U197:U214)</f>
        <v>0</v>
      </c>
      <c r="V196" s="221">
        <f t="shared" si="14"/>
        <v>0</v>
      </c>
      <c r="W196" s="68">
        <f>SUM(W197:W214)</f>
        <v>2</v>
      </c>
      <c r="X196" s="221">
        <f t="shared" si="14"/>
        <v>0</v>
      </c>
      <c r="Y196" s="68">
        <f>SUM(Y197:Y214)</f>
        <v>0</v>
      </c>
      <c r="Z196" s="222">
        <f t="shared" si="14"/>
        <v>0</v>
      </c>
      <c r="AA196" s="57">
        <f>SUM(C196:Z196)</f>
        <v>9</v>
      </c>
    </row>
    <row r="197" spans="1:39">
      <c r="A197" s="203" t="s">
        <v>81</v>
      </c>
      <c r="B197" s="50">
        <f t="shared" ref="B197:B214" si="15">SUM(C197:Z197)</f>
        <v>3</v>
      </c>
      <c r="C197" s="69"/>
      <c r="D197" s="69"/>
      <c r="E197" s="69"/>
      <c r="F197" s="69"/>
      <c r="G197" s="69">
        <v>1</v>
      </c>
      <c r="H197" s="69" t="s">
        <v>345</v>
      </c>
      <c r="I197" s="69"/>
      <c r="J197" s="69"/>
      <c r="K197" s="69"/>
      <c r="L197" s="69"/>
      <c r="M197" s="69">
        <v>2</v>
      </c>
      <c r="N197" s="69" t="s">
        <v>379</v>
      </c>
      <c r="O197" s="69"/>
      <c r="P197" s="69"/>
      <c r="Q197" s="69"/>
      <c r="R197" s="69"/>
      <c r="S197" s="69"/>
      <c r="T197" s="69"/>
      <c r="U197" s="69"/>
      <c r="V197" s="69"/>
      <c r="W197" s="69"/>
      <c r="X197" s="51"/>
      <c r="Y197" s="69"/>
      <c r="Z197" s="70"/>
      <c r="AA197" s="57"/>
    </row>
    <row r="198" spans="1:39">
      <c r="A198" s="58" t="s">
        <v>82</v>
      </c>
      <c r="B198" s="50">
        <f t="shared" si="15"/>
        <v>1</v>
      </c>
      <c r="C198" s="51"/>
      <c r="D198" s="51"/>
      <c r="E198" s="51"/>
      <c r="F198" s="51"/>
      <c r="G198" s="51"/>
      <c r="H198" s="51"/>
      <c r="I198" s="51"/>
      <c r="J198" s="51"/>
      <c r="K198" s="51">
        <v>1</v>
      </c>
      <c r="L198" s="51" t="s">
        <v>345</v>
      </c>
      <c r="M198" s="51"/>
      <c r="N198" s="51"/>
      <c r="O198" s="51"/>
      <c r="P198" s="51"/>
      <c r="Q198" s="51"/>
      <c r="R198" s="51"/>
      <c r="S198" s="51"/>
      <c r="T198" s="51"/>
      <c r="U198" s="51"/>
      <c r="V198" s="51"/>
      <c r="W198" s="51"/>
      <c r="X198" s="51"/>
      <c r="Y198" s="51"/>
      <c r="Z198" s="53"/>
      <c r="AA198" s="57"/>
    </row>
    <row r="199" spans="1:39">
      <c r="A199" s="45" t="s">
        <v>83</v>
      </c>
      <c r="B199" s="50">
        <f t="shared" si="15"/>
        <v>0</v>
      </c>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6"/>
    </row>
    <row r="200" spans="1:39">
      <c r="A200" s="45" t="s">
        <v>84</v>
      </c>
      <c r="B200" s="50">
        <f t="shared" si="15"/>
        <v>1</v>
      </c>
      <c r="C200" s="47"/>
      <c r="D200" s="47"/>
      <c r="E200" s="47"/>
      <c r="F200" s="47"/>
      <c r="G200" s="47"/>
      <c r="H200" s="47"/>
      <c r="I200" s="47">
        <v>1</v>
      </c>
      <c r="J200" s="47" t="s">
        <v>380</v>
      </c>
      <c r="K200" s="47"/>
      <c r="L200" s="47"/>
      <c r="M200" s="47"/>
      <c r="N200" s="47"/>
      <c r="O200" s="47"/>
      <c r="P200" s="47"/>
      <c r="Q200" s="47"/>
      <c r="R200" s="47"/>
      <c r="S200" s="47"/>
      <c r="T200" s="47"/>
      <c r="U200" s="47"/>
      <c r="V200" s="47"/>
      <c r="W200" s="47"/>
      <c r="X200" s="47"/>
      <c r="Y200" s="47"/>
      <c r="Z200" s="48"/>
    </row>
    <row r="201" spans="1:39">
      <c r="A201" s="45" t="s">
        <v>85</v>
      </c>
      <c r="B201" s="50">
        <f t="shared" si="15"/>
        <v>0</v>
      </c>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3"/>
    </row>
    <row r="202" spans="1:39">
      <c r="A202" s="45" t="s">
        <v>349</v>
      </c>
      <c r="B202" s="50">
        <f t="shared" si="15"/>
        <v>0</v>
      </c>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8"/>
    </row>
    <row r="203" spans="1:39">
      <c r="A203" s="45" t="s">
        <v>86</v>
      </c>
      <c r="B203" s="50">
        <f t="shared" si="15"/>
        <v>0</v>
      </c>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8"/>
    </row>
    <row r="204" spans="1:39">
      <c r="A204" s="45" t="s">
        <v>87</v>
      </c>
      <c r="B204" s="50">
        <f t="shared" si="15"/>
        <v>1</v>
      </c>
      <c r="C204" s="71"/>
      <c r="D204" s="71"/>
      <c r="E204" s="47"/>
      <c r="F204" s="47"/>
      <c r="G204" s="47"/>
      <c r="H204" s="47"/>
      <c r="I204" s="47"/>
      <c r="J204" s="47"/>
      <c r="K204" s="47"/>
      <c r="L204" s="47"/>
      <c r="M204" s="47"/>
      <c r="N204" s="47"/>
      <c r="O204" s="47"/>
      <c r="P204" s="47"/>
      <c r="Q204" s="47"/>
      <c r="R204" s="47"/>
      <c r="S204" s="47"/>
      <c r="T204" s="55"/>
      <c r="U204" s="71"/>
      <c r="V204" s="71"/>
      <c r="W204" s="71">
        <v>1</v>
      </c>
      <c r="X204" s="71"/>
      <c r="Y204" s="71"/>
      <c r="Z204" s="72"/>
    </row>
    <row r="205" spans="1:39">
      <c r="A205" s="201" t="s">
        <v>88</v>
      </c>
      <c r="B205" s="50">
        <f t="shared" si="15"/>
        <v>0</v>
      </c>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73"/>
    </row>
    <row r="206" spans="1:39">
      <c r="A206" s="58" t="s">
        <v>89</v>
      </c>
      <c r="B206" s="50">
        <f t="shared" si="15"/>
        <v>0</v>
      </c>
      <c r="C206" s="51"/>
      <c r="D206" s="51"/>
      <c r="E206" s="51"/>
      <c r="F206" s="51"/>
      <c r="G206" s="51"/>
      <c r="H206" s="51"/>
      <c r="I206" s="51"/>
      <c r="J206" s="51"/>
      <c r="K206" s="51"/>
      <c r="L206" s="51"/>
      <c r="M206" s="51"/>
      <c r="N206" s="51"/>
      <c r="O206" s="51"/>
      <c r="P206" s="51"/>
      <c r="Q206" s="51"/>
      <c r="R206" s="74"/>
      <c r="S206" s="74"/>
      <c r="T206" s="51"/>
      <c r="U206" s="51"/>
      <c r="V206" s="51"/>
      <c r="W206" s="51"/>
      <c r="X206" s="51"/>
      <c r="Y206" s="51"/>
      <c r="Z206" s="53"/>
      <c r="AA206" s="75"/>
      <c r="AC206" s="238"/>
      <c r="AD206" s="238"/>
      <c r="AE206" s="239"/>
      <c r="AF206" s="238"/>
      <c r="AG206" s="238"/>
      <c r="AH206" s="238"/>
      <c r="AI206" s="238"/>
      <c r="AJ206" s="238"/>
      <c r="AK206" s="238"/>
      <c r="AL206" s="238"/>
      <c r="AM206" s="238"/>
    </row>
    <row r="207" spans="1:39">
      <c r="A207" s="45" t="s">
        <v>90</v>
      </c>
      <c r="B207" s="54">
        <f t="shared" si="15"/>
        <v>0</v>
      </c>
      <c r="C207" s="47"/>
      <c r="D207" s="47"/>
      <c r="E207" s="47"/>
      <c r="F207" s="47"/>
      <c r="G207" s="47"/>
      <c r="H207" s="47"/>
      <c r="I207" s="47"/>
      <c r="J207" s="47"/>
      <c r="K207" s="47"/>
      <c r="L207" s="47"/>
      <c r="M207" s="47"/>
      <c r="N207" s="47"/>
      <c r="O207" s="47"/>
      <c r="P207" s="47"/>
      <c r="Q207" s="47"/>
      <c r="R207" s="51"/>
      <c r="S207" s="51"/>
      <c r="T207" s="47"/>
      <c r="U207" s="47"/>
      <c r="V207" s="47"/>
      <c r="W207" s="47"/>
      <c r="X207" s="47"/>
      <c r="Y207" s="47"/>
      <c r="Z207" s="48"/>
    </row>
    <row r="208" spans="1:39">
      <c r="A208" s="45" t="s">
        <v>91</v>
      </c>
      <c r="B208" s="76">
        <f t="shared" si="15"/>
        <v>1</v>
      </c>
      <c r="C208" s="47"/>
      <c r="D208" s="47"/>
      <c r="E208" s="47"/>
      <c r="F208" s="47"/>
      <c r="G208" s="47"/>
      <c r="H208" s="47"/>
      <c r="I208" s="47"/>
      <c r="J208" s="47"/>
      <c r="K208" s="47"/>
      <c r="L208" s="47"/>
      <c r="M208" s="47"/>
      <c r="N208" s="47"/>
      <c r="O208" s="47"/>
      <c r="P208" s="47"/>
      <c r="Q208" s="47"/>
      <c r="R208" s="47"/>
      <c r="S208" s="47">
        <v>1</v>
      </c>
      <c r="T208" s="47" t="s">
        <v>345</v>
      </c>
      <c r="U208" s="47"/>
      <c r="V208" s="47"/>
      <c r="W208" s="47"/>
      <c r="X208" s="47"/>
      <c r="Y208" s="47"/>
      <c r="Z208" s="48"/>
      <c r="AA208" s="77"/>
      <c r="AB208" s="238"/>
      <c r="AC208" s="238"/>
      <c r="AD208" s="238"/>
      <c r="AE208" s="238"/>
      <c r="AF208" s="238"/>
      <c r="AG208" s="238"/>
      <c r="AH208" s="238"/>
      <c r="AI208" s="238"/>
      <c r="AJ208" s="238"/>
      <c r="AK208" s="238"/>
      <c r="AL208" s="238"/>
      <c r="AM208" s="238"/>
    </row>
    <row r="209" spans="1:62">
      <c r="A209" s="45" t="s">
        <v>92</v>
      </c>
      <c r="B209" s="76">
        <f t="shared" si="15"/>
        <v>0</v>
      </c>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4"/>
    </row>
    <row r="210" spans="1:62">
      <c r="A210" s="45" t="s">
        <v>93</v>
      </c>
      <c r="B210" s="76">
        <f t="shared" si="15"/>
        <v>1</v>
      </c>
      <c r="C210" s="47"/>
      <c r="D210" s="47"/>
      <c r="E210" s="47"/>
      <c r="F210" s="47"/>
      <c r="G210" s="47"/>
      <c r="H210" s="47"/>
      <c r="I210" s="47"/>
      <c r="J210" s="47"/>
      <c r="K210" s="47"/>
      <c r="L210" s="47"/>
      <c r="M210" s="47"/>
      <c r="N210" s="47"/>
      <c r="O210" s="47"/>
      <c r="P210" s="55"/>
      <c r="Q210" s="55"/>
      <c r="R210" s="55"/>
      <c r="S210" s="55"/>
      <c r="T210" s="55"/>
      <c r="U210" s="47"/>
      <c r="V210" s="47"/>
      <c r="W210" s="47">
        <v>1</v>
      </c>
      <c r="X210" s="47"/>
      <c r="Y210" s="47"/>
      <c r="Z210" s="48"/>
    </row>
    <row r="211" spans="1:62">
      <c r="A211" s="45" t="s">
        <v>94</v>
      </c>
      <c r="B211" s="76">
        <f t="shared" si="15"/>
        <v>0</v>
      </c>
      <c r="C211" s="47"/>
      <c r="D211" s="47"/>
      <c r="E211" s="47"/>
      <c r="F211" s="47"/>
      <c r="G211" s="47"/>
      <c r="H211" s="47"/>
      <c r="I211" s="47"/>
      <c r="J211" s="47"/>
      <c r="K211" s="47"/>
      <c r="L211" s="47"/>
      <c r="M211" s="47"/>
      <c r="N211" s="47"/>
      <c r="O211" s="47"/>
      <c r="P211" s="55"/>
      <c r="Q211" s="55"/>
      <c r="R211" s="55"/>
      <c r="S211" s="55"/>
      <c r="T211" s="55"/>
      <c r="U211" s="47"/>
      <c r="V211" s="47"/>
      <c r="W211" s="47"/>
      <c r="X211" s="47"/>
      <c r="Y211" s="47"/>
      <c r="Z211" s="48"/>
    </row>
    <row r="212" spans="1:62">
      <c r="A212" s="45" t="s">
        <v>95</v>
      </c>
      <c r="B212" s="46">
        <f t="shared" si="15"/>
        <v>0</v>
      </c>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8"/>
    </row>
    <row r="213" spans="1:62">
      <c r="A213" s="78" t="s">
        <v>96</v>
      </c>
      <c r="B213" s="46">
        <f t="shared" si="15"/>
        <v>1</v>
      </c>
      <c r="C213" s="47">
        <v>1</v>
      </c>
      <c r="D213" s="47" t="s">
        <v>339</v>
      </c>
      <c r="E213" s="47"/>
      <c r="F213" s="47"/>
      <c r="G213" s="47"/>
      <c r="H213" s="47"/>
      <c r="I213" s="47"/>
      <c r="J213" s="47"/>
      <c r="K213" s="47"/>
      <c r="L213" s="47"/>
      <c r="M213" s="47"/>
      <c r="N213" s="47"/>
      <c r="O213" s="47"/>
      <c r="P213" s="47"/>
      <c r="Q213" s="47"/>
      <c r="R213" s="47"/>
      <c r="S213" s="47"/>
      <c r="T213" s="47"/>
      <c r="U213" s="47"/>
      <c r="V213" s="47"/>
      <c r="W213" s="47"/>
      <c r="X213" s="47"/>
      <c r="Y213" s="47"/>
      <c r="Z213" s="48"/>
    </row>
    <row r="214" spans="1:62" ht="23.25" thickBot="1">
      <c r="A214" s="204" t="s">
        <v>199</v>
      </c>
      <c r="B214" s="79">
        <f t="shared" si="15"/>
        <v>0</v>
      </c>
      <c r="C214" s="80"/>
      <c r="D214" s="80"/>
      <c r="E214" s="80"/>
      <c r="F214" s="80"/>
      <c r="G214" s="80"/>
      <c r="H214" s="80"/>
      <c r="I214" s="80"/>
      <c r="J214" s="80"/>
      <c r="K214" s="80"/>
      <c r="L214" s="80"/>
      <c r="M214" s="80"/>
      <c r="N214" s="80"/>
      <c r="O214" s="80"/>
      <c r="P214" s="80"/>
      <c r="Q214" s="80"/>
      <c r="R214" s="80"/>
      <c r="S214" s="80"/>
      <c r="T214" s="80"/>
      <c r="U214" s="80"/>
      <c r="V214" s="80"/>
      <c r="W214" s="80"/>
      <c r="X214" s="80"/>
      <c r="Y214" s="80"/>
      <c r="Z214" s="81"/>
    </row>
    <row r="215" spans="1:62" s="82" customFormat="1" ht="9">
      <c r="B215" s="82" t="s">
        <v>97</v>
      </c>
      <c r="D215" s="82" t="s">
        <v>98</v>
      </c>
      <c r="AB215" s="240"/>
      <c r="AC215" s="240"/>
      <c r="AD215" s="240"/>
      <c r="AE215" s="240"/>
      <c r="AF215" s="240"/>
      <c r="AG215" s="240"/>
      <c r="AH215" s="240"/>
      <c r="AI215" s="240"/>
      <c r="AJ215" s="240"/>
      <c r="AK215" s="240"/>
      <c r="AL215" s="240"/>
      <c r="AM215" s="240"/>
      <c r="AN215" s="240"/>
      <c r="AO215" s="240"/>
      <c r="AP215" s="240"/>
      <c r="AQ215" s="240"/>
      <c r="AR215" s="240"/>
      <c r="AS215" s="240"/>
      <c r="AT215" s="240"/>
      <c r="AU215" s="240"/>
      <c r="AV215" s="240"/>
      <c r="AW215" s="240"/>
      <c r="AX215" s="240"/>
      <c r="AY215" s="240"/>
      <c r="AZ215" s="240"/>
      <c r="BA215" s="240"/>
      <c r="BB215" s="240"/>
      <c r="BC215" s="240"/>
      <c r="BD215" s="240"/>
      <c r="BE215" s="240"/>
      <c r="BF215" s="240"/>
      <c r="BG215" s="240"/>
      <c r="BH215" s="240"/>
      <c r="BI215" s="240"/>
      <c r="BJ215" s="240"/>
    </row>
    <row r="216" spans="1:62" s="83" customFormat="1" ht="8.25">
      <c r="A216" s="83" t="s">
        <v>99</v>
      </c>
      <c r="B216" s="84"/>
      <c r="C216" s="84"/>
      <c r="D216" s="84"/>
      <c r="L216" s="83" t="s">
        <v>100</v>
      </c>
      <c r="P216" s="85" t="s">
        <v>101</v>
      </c>
      <c r="T216" s="83" t="s">
        <v>102</v>
      </c>
      <c r="W216" s="83" t="s">
        <v>103</v>
      </c>
      <c r="AB216" s="241"/>
      <c r="AC216" s="241"/>
      <c r="AD216" s="241"/>
      <c r="AE216" s="241"/>
      <c r="AF216" s="241"/>
      <c r="AG216" s="241"/>
      <c r="AH216" s="241"/>
      <c r="AI216" s="241"/>
      <c r="AJ216" s="241"/>
      <c r="AK216" s="241"/>
      <c r="AL216" s="241"/>
      <c r="AM216" s="241"/>
      <c r="AN216" s="241"/>
      <c r="AO216" s="241"/>
      <c r="AP216" s="241"/>
      <c r="AQ216" s="241"/>
      <c r="AR216" s="241"/>
      <c r="AS216" s="241"/>
      <c r="AT216" s="241"/>
      <c r="AU216" s="241"/>
      <c r="AV216" s="241"/>
      <c r="AW216" s="241"/>
      <c r="AX216" s="241"/>
      <c r="AY216" s="241"/>
      <c r="AZ216" s="241"/>
      <c r="BA216" s="241"/>
      <c r="BB216" s="241"/>
      <c r="BC216" s="241"/>
      <c r="BD216" s="241"/>
      <c r="BE216" s="241"/>
      <c r="BF216" s="241"/>
      <c r="BG216" s="241"/>
      <c r="BH216" s="241"/>
      <c r="BI216" s="241"/>
      <c r="BJ216" s="241"/>
    </row>
    <row r="217" spans="1:62" s="83" customFormat="1" ht="8.25">
      <c r="A217" s="83" t="s">
        <v>104</v>
      </c>
      <c r="B217" s="83" t="s">
        <v>381</v>
      </c>
      <c r="E217" s="83" t="s">
        <v>105</v>
      </c>
      <c r="I217" s="83" t="s">
        <v>106</v>
      </c>
      <c r="L217" s="83" t="s">
        <v>107</v>
      </c>
      <c r="P217" s="83" t="s">
        <v>108</v>
      </c>
      <c r="T217" s="83" t="s">
        <v>109</v>
      </c>
      <c r="X217" s="83" t="s">
        <v>110</v>
      </c>
      <c r="AB217" s="241"/>
      <c r="AC217" s="241"/>
      <c r="AD217" s="241"/>
      <c r="AE217" s="241"/>
      <c r="AF217" s="241"/>
      <c r="AG217" s="241"/>
      <c r="AH217" s="241"/>
      <c r="AI217" s="241"/>
      <c r="AJ217" s="241"/>
      <c r="AK217" s="241"/>
      <c r="AL217" s="241"/>
      <c r="AM217" s="241"/>
      <c r="AN217" s="241"/>
      <c r="AO217" s="241"/>
      <c r="AP217" s="241"/>
      <c r="AQ217" s="241"/>
      <c r="AR217" s="241"/>
      <c r="AS217" s="241"/>
      <c r="AT217" s="241"/>
      <c r="AU217" s="241"/>
      <c r="AV217" s="241"/>
      <c r="AW217" s="241"/>
      <c r="AX217" s="241"/>
      <c r="AY217" s="241"/>
      <c r="AZ217" s="241"/>
      <c r="BA217" s="241"/>
      <c r="BB217" s="241"/>
      <c r="BC217" s="241"/>
      <c r="BD217" s="241"/>
      <c r="BE217" s="241"/>
      <c r="BF217" s="241"/>
      <c r="BG217" s="241"/>
      <c r="BH217" s="241"/>
      <c r="BI217" s="241"/>
      <c r="BJ217" s="241"/>
    </row>
    <row r="218" spans="1:62" s="83" customFormat="1" ht="8.25">
      <c r="A218" s="83" t="s">
        <v>111</v>
      </c>
      <c r="B218" s="83" t="s">
        <v>112</v>
      </c>
      <c r="E218" s="83" t="s">
        <v>113</v>
      </c>
      <c r="I218" s="83" t="s">
        <v>114</v>
      </c>
      <c r="L218" s="83" t="s">
        <v>115</v>
      </c>
      <c r="P218" s="83" t="s">
        <v>116</v>
      </c>
      <c r="T218" s="83" t="s">
        <v>117</v>
      </c>
      <c r="X218" s="83" t="s">
        <v>118</v>
      </c>
      <c r="AB218" s="241"/>
      <c r="AC218" s="241"/>
      <c r="AD218" s="241"/>
      <c r="AE218" s="241"/>
      <c r="AF218" s="241"/>
      <c r="AG218" s="241"/>
      <c r="AH218" s="241"/>
      <c r="AI218" s="241"/>
      <c r="AJ218" s="241"/>
      <c r="AK218" s="241"/>
      <c r="AL218" s="241"/>
      <c r="AM218" s="241"/>
      <c r="AN218" s="241"/>
      <c r="AO218" s="241"/>
      <c r="AP218" s="241"/>
      <c r="AQ218" s="241"/>
      <c r="AR218" s="241"/>
      <c r="AS218" s="241"/>
      <c r="AT218" s="241"/>
      <c r="AU218" s="241"/>
      <c r="AV218" s="241"/>
      <c r="AW218" s="241"/>
      <c r="AX218" s="241"/>
      <c r="AY218" s="241"/>
      <c r="AZ218" s="241"/>
      <c r="BA218" s="241"/>
      <c r="BB218" s="241"/>
      <c r="BC218" s="241"/>
      <c r="BD218" s="241"/>
      <c r="BE218" s="241"/>
      <c r="BF218" s="241"/>
      <c r="BG218" s="241"/>
      <c r="BH218" s="241"/>
      <c r="BI218" s="241"/>
      <c r="BJ218" s="241"/>
    </row>
    <row r="219" spans="1:62" s="83" customFormat="1" ht="8.25">
      <c r="A219" s="83" t="s">
        <v>119</v>
      </c>
      <c r="B219" s="83" t="s">
        <v>120</v>
      </c>
      <c r="E219" s="83" t="s">
        <v>121</v>
      </c>
      <c r="I219" s="83" t="s">
        <v>122</v>
      </c>
      <c r="L219" s="86" t="s">
        <v>123</v>
      </c>
      <c r="P219" s="87" t="s">
        <v>124</v>
      </c>
      <c r="T219" s="83" t="s">
        <v>125</v>
      </c>
      <c r="X219" s="83" t="s">
        <v>382</v>
      </c>
      <c r="AB219" s="241"/>
      <c r="AC219" s="241"/>
      <c r="AD219" s="241"/>
      <c r="AE219" s="241"/>
      <c r="AF219" s="241"/>
      <c r="AG219" s="241"/>
      <c r="AH219" s="241"/>
      <c r="AI219" s="241"/>
      <c r="AJ219" s="241"/>
      <c r="AK219" s="241"/>
      <c r="AL219" s="241"/>
      <c r="AM219" s="241"/>
      <c r="AN219" s="241"/>
      <c r="AO219" s="241"/>
      <c r="AP219" s="241"/>
      <c r="AQ219" s="241"/>
      <c r="AR219" s="241"/>
      <c r="AS219" s="241"/>
      <c r="AT219" s="241"/>
      <c r="AU219" s="241"/>
      <c r="AV219" s="241"/>
      <c r="AW219" s="241"/>
      <c r="AX219" s="241"/>
      <c r="AY219" s="241"/>
      <c r="AZ219" s="241"/>
      <c r="BA219" s="241"/>
      <c r="BB219" s="241"/>
      <c r="BC219" s="241"/>
      <c r="BD219" s="241"/>
      <c r="BE219" s="241"/>
      <c r="BF219" s="241"/>
      <c r="BG219" s="241"/>
      <c r="BH219" s="241"/>
      <c r="BI219" s="241"/>
      <c r="BJ219" s="241"/>
    </row>
    <row r="220" spans="1:62" s="83" customFormat="1" ht="8.25">
      <c r="A220" s="83" t="s">
        <v>126</v>
      </c>
      <c r="B220" s="83" t="s">
        <v>127</v>
      </c>
      <c r="E220" s="83" t="s">
        <v>128</v>
      </c>
      <c r="I220" s="83" t="s">
        <v>129</v>
      </c>
      <c r="L220" s="83" t="s">
        <v>130</v>
      </c>
      <c r="P220" s="88" t="s">
        <v>131</v>
      </c>
      <c r="T220" s="87" t="s">
        <v>132</v>
      </c>
      <c r="X220" s="85" t="s">
        <v>133</v>
      </c>
      <c r="Y220" s="89"/>
      <c r="Z220" s="89"/>
      <c r="AB220" s="241"/>
      <c r="AC220" s="241"/>
      <c r="AD220" s="241"/>
      <c r="AE220" s="241"/>
      <c r="AF220" s="241"/>
      <c r="AG220" s="241"/>
      <c r="AH220" s="241"/>
      <c r="AI220" s="241"/>
      <c r="AJ220" s="241"/>
      <c r="AK220" s="241"/>
      <c r="AL220" s="241"/>
      <c r="AM220" s="241"/>
      <c r="AN220" s="241"/>
      <c r="AO220" s="241"/>
      <c r="AP220" s="241"/>
      <c r="AQ220" s="241"/>
      <c r="AR220" s="241"/>
      <c r="AS220" s="241"/>
      <c r="AT220" s="241"/>
      <c r="AU220" s="241"/>
      <c r="AV220" s="241"/>
      <c r="AW220" s="241"/>
      <c r="AX220" s="241"/>
      <c r="AY220" s="241"/>
      <c r="AZ220" s="241"/>
      <c r="BA220" s="241"/>
      <c r="BB220" s="241"/>
      <c r="BC220" s="241"/>
      <c r="BD220" s="241"/>
      <c r="BE220" s="241"/>
      <c r="BF220" s="241"/>
      <c r="BG220" s="241"/>
      <c r="BH220" s="241"/>
      <c r="BI220" s="241"/>
      <c r="BJ220" s="241"/>
    </row>
    <row r="221" spans="1:62" s="83" customFormat="1" ht="8.25">
      <c r="A221" s="83" t="s">
        <v>383</v>
      </c>
      <c r="B221" s="83" t="s">
        <v>134</v>
      </c>
      <c r="E221" s="83" t="s">
        <v>135</v>
      </c>
      <c r="I221" s="83" t="s">
        <v>136</v>
      </c>
      <c r="L221" s="83" t="s">
        <v>137</v>
      </c>
      <c r="P221" s="88" t="s">
        <v>138</v>
      </c>
      <c r="T221" s="85" t="s">
        <v>139</v>
      </c>
      <c r="X221" s="89" t="s">
        <v>140</v>
      </c>
      <c r="Y221" s="89"/>
      <c r="AB221" s="241"/>
      <c r="AC221" s="241"/>
      <c r="AD221" s="241"/>
      <c r="AE221" s="241"/>
      <c r="AF221" s="241"/>
      <c r="AG221" s="241"/>
      <c r="AH221" s="241"/>
      <c r="AI221" s="241"/>
      <c r="AJ221" s="241"/>
      <c r="AK221" s="241"/>
      <c r="AL221" s="241"/>
      <c r="AM221" s="241"/>
      <c r="AN221" s="241"/>
      <c r="AO221" s="241"/>
      <c r="AP221" s="241"/>
      <c r="AQ221" s="241"/>
      <c r="AR221" s="241"/>
      <c r="AS221" s="241"/>
      <c r="AT221" s="241"/>
      <c r="AU221" s="241"/>
      <c r="AV221" s="241"/>
      <c r="AW221" s="241"/>
      <c r="AX221" s="241"/>
      <c r="AY221" s="241"/>
      <c r="AZ221" s="241"/>
      <c r="BA221" s="241"/>
      <c r="BB221" s="241"/>
      <c r="BC221" s="241"/>
      <c r="BD221" s="241"/>
      <c r="BE221" s="241"/>
      <c r="BF221" s="241"/>
      <c r="BG221" s="241"/>
      <c r="BH221" s="241"/>
      <c r="BI221" s="241"/>
      <c r="BJ221" s="241"/>
    </row>
    <row r="222" spans="1:62" s="83" customFormat="1" ht="8.25">
      <c r="A222" s="83" t="s">
        <v>141</v>
      </c>
      <c r="B222" s="83" t="s">
        <v>142</v>
      </c>
      <c r="E222" s="83" t="s">
        <v>143</v>
      </c>
      <c r="I222" s="83" t="s">
        <v>144</v>
      </c>
      <c r="L222" s="83" t="s">
        <v>145</v>
      </c>
      <c r="P222" s="83" t="s">
        <v>146</v>
      </c>
      <c r="T222" s="83" t="s">
        <v>147</v>
      </c>
      <c r="W222" s="83" t="s">
        <v>148</v>
      </c>
      <c r="Y222" s="90"/>
      <c r="Z222" s="89"/>
      <c r="AB222" s="241"/>
      <c r="AC222" s="241"/>
      <c r="AD222" s="241"/>
      <c r="AE222" s="241"/>
      <c r="AF222" s="241"/>
      <c r="AG222" s="241"/>
      <c r="AH222" s="241"/>
      <c r="AI222" s="241"/>
      <c r="AJ222" s="241"/>
      <c r="AK222" s="241"/>
      <c r="AL222" s="241"/>
      <c r="AM222" s="241"/>
      <c r="AN222" s="241"/>
      <c r="AO222" s="241"/>
      <c r="AP222" s="241"/>
      <c r="AQ222" s="241"/>
      <c r="AR222" s="241"/>
      <c r="AS222" s="241"/>
      <c r="AT222" s="241"/>
      <c r="AU222" s="241"/>
      <c r="AV222" s="241"/>
      <c r="AW222" s="241"/>
      <c r="AX222" s="241"/>
      <c r="AY222" s="241"/>
      <c r="AZ222" s="241"/>
      <c r="BA222" s="241"/>
      <c r="BB222" s="241"/>
      <c r="BC222" s="241"/>
      <c r="BD222" s="241"/>
      <c r="BE222" s="241"/>
      <c r="BF222" s="241"/>
      <c r="BG222" s="241"/>
      <c r="BH222" s="241"/>
      <c r="BI222" s="241"/>
      <c r="BJ222" s="241"/>
    </row>
    <row r="223" spans="1:62" s="83" customFormat="1" ht="8.25">
      <c r="A223" s="83" t="s">
        <v>149</v>
      </c>
      <c r="B223" s="83" t="s">
        <v>150</v>
      </c>
      <c r="E223" s="83" t="s">
        <v>151</v>
      </c>
      <c r="I223" s="83" t="s">
        <v>152</v>
      </c>
      <c r="L223" s="83" t="s">
        <v>153</v>
      </c>
      <c r="P223" s="87" t="s">
        <v>154</v>
      </c>
      <c r="T223" s="83" t="s">
        <v>155</v>
      </c>
      <c r="W223" s="83" t="s">
        <v>156</v>
      </c>
      <c r="AB223" s="241"/>
      <c r="AC223" s="241"/>
      <c r="AD223" s="241"/>
      <c r="AE223" s="241"/>
      <c r="AF223" s="241"/>
      <c r="AG223" s="241"/>
      <c r="AH223" s="241"/>
      <c r="AI223" s="241"/>
      <c r="AJ223" s="241"/>
      <c r="AK223" s="241"/>
      <c r="AL223" s="241"/>
      <c r="AM223" s="241"/>
      <c r="AN223" s="241"/>
      <c r="AO223" s="241"/>
      <c r="AP223" s="241"/>
      <c r="AQ223" s="241"/>
      <c r="AR223" s="241"/>
      <c r="AS223" s="241"/>
      <c r="AT223" s="241"/>
      <c r="AU223" s="241"/>
      <c r="AV223" s="241"/>
      <c r="AW223" s="241"/>
      <c r="AX223" s="241"/>
      <c r="AY223" s="241"/>
      <c r="AZ223" s="241"/>
      <c r="BA223" s="241"/>
      <c r="BB223" s="241"/>
      <c r="BC223" s="241"/>
      <c r="BD223" s="241"/>
      <c r="BE223" s="241"/>
      <c r="BF223" s="241"/>
      <c r="BG223" s="241"/>
      <c r="BH223" s="241"/>
      <c r="BI223" s="241"/>
      <c r="BJ223" s="241"/>
    </row>
    <row r="224" spans="1:62" s="83" customFormat="1" ht="8.25">
      <c r="A224" s="83" t="s">
        <v>157</v>
      </c>
      <c r="B224" s="83" t="s">
        <v>158</v>
      </c>
      <c r="E224" s="83" t="s">
        <v>159</v>
      </c>
      <c r="I224" s="83" t="s">
        <v>160</v>
      </c>
      <c r="L224" s="83" t="s">
        <v>161</v>
      </c>
      <c r="P224" s="91" t="s">
        <v>162</v>
      </c>
      <c r="T224" s="83" t="s">
        <v>384</v>
      </c>
      <c r="X224" s="89" t="s">
        <v>163</v>
      </c>
      <c r="Y224" s="89"/>
      <c r="Z224" s="89"/>
      <c r="AB224" s="241"/>
      <c r="AC224" s="241"/>
      <c r="AD224" s="241"/>
      <c r="AE224" s="241"/>
      <c r="AF224" s="241"/>
      <c r="AG224" s="241"/>
      <c r="AH224" s="241"/>
      <c r="AI224" s="241"/>
      <c r="AJ224" s="241"/>
      <c r="AK224" s="241"/>
      <c r="AL224" s="241"/>
      <c r="AM224" s="241"/>
      <c r="AN224" s="241"/>
      <c r="AO224" s="241"/>
      <c r="AP224" s="241"/>
      <c r="AQ224" s="241"/>
      <c r="AR224" s="241"/>
      <c r="AS224" s="241"/>
      <c r="AT224" s="241"/>
      <c r="AU224" s="241"/>
      <c r="AV224" s="241"/>
      <c r="AW224" s="241"/>
      <c r="AX224" s="241"/>
      <c r="AY224" s="241"/>
      <c r="AZ224" s="241"/>
      <c r="BA224" s="241"/>
      <c r="BB224" s="241"/>
      <c r="BC224" s="241"/>
      <c r="BD224" s="241"/>
      <c r="BE224" s="241"/>
      <c r="BF224" s="241"/>
      <c r="BG224" s="241"/>
      <c r="BH224" s="241"/>
      <c r="BI224" s="241"/>
      <c r="BJ224" s="241"/>
    </row>
    <row r="225" spans="1:62" s="83" customFormat="1" ht="8.25">
      <c r="A225" s="83" t="s">
        <v>164</v>
      </c>
      <c r="B225" s="83" t="s">
        <v>165</v>
      </c>
      <c r="E225" s="83" t="s">
        <v>166</v>
      </c>
      <c r="I225" s="83" t="s">
        <v>167</v>
      </c>
      <c r="L225" s="83" t="s">
        <v>168</v>
      </c>
      <c r="O225" s="83" t="s">
        <v>169</v>
      </c>
      <c r="X225" s="83" t="s">
        <v>170</v>
      </c>
      <c r="AB225" s="241"/>
      <c r="AC225" s="241"/>
      <c r="AD225" s="241"/>
      <c r="AE225" s="241"/>
      <c r="AF225" s="241"/>
      <c r="AG225" s="241"/>
      <c r="AH225" s="241"/>
      <c r="AI225" s="241"/>
      <c r="AJ225" s="241"/>
      <c r="AK225" s="241"/>
      <c r="AL225" s="241"/>
      <c r="AM225" s="241"/>
      <c r="AN225" s="241"/>
      <c r="AO225" s="241"/>
      <c r="AP225" s="241"/>
      <c r="AQ225" s="241"/>
      <c r="AR225" s="241"/>
      <c r="AS225" s="241"/>
      <c r="AT225" s="241"/>
      <c r="AU225" s="241"/>
      <c r="AV225" s="241"/>
      <c r="AW225" s="241"/>
      <c r="AX225" s="241"/>
      <c r="AY225" s="241"/>
      <c r="AZ225" s="241"/>
      <c r="BA225" s="241"/>
      <c r="BB225" s="241"/>
      <c r="BC225" s="241"/>
      <c r="BD225" s="241"/>
      <c r="BE225" s="241"/>
      <c r="BF225" s="241"/>
      <c r="BG225" s="241"/>
      <c r="BH225" s="241"/>
      <c r="BI225" s="241"/>
      <c r="BJ225" s="241"/>
    </row>
    <row r="226" spans="1:62" s="83" customFormat="1" ht="8.25">
      <c r="AB226" s="241"/>
      <c r="AC226" s="241"/>
      <c r="AD226" s="241"/>
      <c r="AE226" s="241"/>
      <c r="AF226" s="241"/>
      <c r="AG226" s="241"/>
      <c r="AH226" s="241"/>
      <c r="AI226" s="241"/>
      <c r="AJ226" s="241"/>
      <c r="AK226" s="241"/>
      <c r="AL226" s="241"/>
      <c r="AM226" s="241"/>
      <c r="AN226" s="241"/>
      <c r="AO226" s="241"/>
      <c r="AP226" s="241"/>
      <c r="AQ226" s="241"/>
      <c r="AR226" s="241"/>
      <c r="AS226" s="241"/>
      <c r="AT226" s="241"/>
      <c r="AU226" s="241"/>
      <c r="AV226" s="241"/>
      <c r="AW226" s="241"/>
      <c r="AX226" s="241"/>
      <c r="AY226" s="241"/>
      <c r="AZ226" s="241"/>
      <c r="BA226" s="241"/>
      <c r="BB226" s="241"/>
      <c r="BC226" s="241"/>
      <c r="BD226" s="241"/>
      <c r="BE226" s="241"/>
      <c r="BF226" s="241"/>
      <c r="BG226" s="241"/>
      <c r="BH226" s="241"/>
      <c r="BI226" s="241"/>
      <c r="BJ226" s="241"/>
    </row>
    <row r="227" spans="1:62" s="83" customFormat="1" ht="8.25">
      <c r="A227" s="341"/>
      <c r="B227" s="341"/>
      <c r="D227" s="341"/>
      <c r="O227" s="341"/>
      <c r="AB227" s="241"/>
      <c r="AC227" s="241"/>
      <c r="AD227" s="241"/>
      <c r="AE227" s="241"/>
      <c r="AF227" s="241"/>
      <c r="AG227" s="241"/>
      <c r="AH227" s="241"/>
      <c r="AI227" s="241"/>
      <c r="AJ227" s="241"/>
      <c r="AK227" s="241"/>
      <c r="AL227" s="241"/>
      <c r="AM227" s="241"/>
      <c r="AN227" s="241"/>
      <c r="AO227" s="241"/>
      <c r="AP227" s="241"/>
      <c r="AQ227" s="241"/>
      <c r="AR227" s="241"/>
      <c r="AS227" s="241"/>
      <c r="AT227" s="241"/>
      <c r="AU227" s="241"/>
      <c r="AV227" s="241"/>
      <c r="AW227" s="241"/>
      <c r="AX227" s="241"/>
      <c r="AY227" s="241"/>
      <c r="AZ227" s="241"/>
      <c r="BA227" s="241"/>
      <c r="BB227" s="241"/>
      <c r="BC227" s="241"/>
      <c r="BD227" s="241"/>
      <c r="BE227" s="241"/>
      <c r="BF227" s="241"/>
      <c r="BG227" s="241"/>
      <c r="BH227" s="241"/>
      <c r="BI227" s="241"/>
      <c r="BJ227" s="241"/>
    </row>
    <row r="228" spans="1:62">
      <c r="A228" s="342" t="s">
        <v>46</v>
      </c>
      <c r="B228" s="342"/>
      <c r="C228" s="342"/>
      <c r="D228" s="342"/>
      <c r="E228" s="342"/>
      <c r="F228" s="342"/>
      <c r="G228" s="342"/>
      <c r="H228" s="342"/>
      <c r="I228" s="342"/>
      <c r="J228" s="342"/>
      <c r="K228" s="342"/>
      <c r="L228" s="342"/>
      <c r="M228" s="342"/>
      <c r="N228" s="342"/>
      <c r="O228" s="342"/>
      <c r="P228" s="342"/>
      <c r="Q228" s="342"/>
      <c r="R228" s="342"/>
      <c r="S228" s="342"/>
      <c r="T228" s="342"/>
      <c r="U228" s="342"/>
      <c r="V228" s="342"/>
      <c r="W228" s="342"/>
      <c r="X228" s="342"/>
      <c r="Y228" s="342"/>
      <c r="Z228" s="342"/>
      <c r="AA228" s="21" t="s">
        <v>47</v>
      </c>
    </row>
    <row r="229" spans="1:62">
      <c r="A229" s="342" t="s">
        <v>385</v>
      </c>
      <c r="B229" s="342"/>
      <c r="C229" s="342"/>
      <c r="D229" s="342"/>
      <c r="E229" s="342"/>
      <c r="F229" s="342"/>
      <c r="G229" s="342"/>
      <c r="H229" s="342"/>
      <c r="I229" s="342"/>
      <c r="J229" s="342"/>
      <c r="K229" s="342"/>
      <c r="L229" s="342"/>
      <c r="M229" s="342"/>
      <c r="N229" s="342"/>
      <c r="O229" s="342"/>
      <c r="P229" s="342"/>
      <c r="Q229" s="342"/>
      <c r="R229" s="342"/>
      <c r="S229" s="342"/>
      <c r="T229" s="342"/>
      <c r="U229" s="342"/>
      <c r="V229" s="342"/>
      <c r="W229" s="342"/>
      <c r="X229" s="342"/>
      <c r="Y229" s="342"/>
      <c r="Z229" s="342"/>
      <c r="AA229" s="21" t="s">
        <v>48</v>
      </c>
    </row>
    <row r="230" spans="1:62" ht="15.75" thickBot="1">
      <c r="A230" s="343"/>
      <c r="B230" s="343"/>
      <c r="C230" s="344"/>
      <c r="D230" s="345"/>
      <c r="E230" s="345"/>
      <c r="F230" s="345"/>
      <c r="G230" s="345"/>
      <c r="H230" s="345"/>
      <c r="I230" s="345"/>
      <c r="J230" s="345"/>
      <c r="K230" s="345"/>
      <c r="L230" s="345"/>
      <c r="M230" s="345"/>
      <c r="N230" s="345"/>
      <c r="O230" s="345"/>
      <c r="P230" s="345"/>
      <c r="Q230" s="345"/>
      <c r="R230" s="345"/>
      <c r="S230" s="345"/>
      <c r="T230" s="346"/>
      <c r="U230" s="345"/>
      <c r="V230" s="345"/>
      <c r="W230" s="345"/>
      <c r="X230" s="345"/>
      <c r="Y230" s="345"/>
      <c r="Z230" s="345"/>
    </row>
    <row r="231" spans="1:62" ht="22.5">
      <c r="A231" s="347" t="s">
        <v>49</v>
      </c>
      <c r="B231" s="348" t="s">
        <v>11</v>
      </c>
      <c r="C231" s="349" t="s">
        <v>50</v>
      </c>
      <c r="D231" s="349"/>
      <c r="E231" s="349" t="s">
        <v>51</v>
      </c>
      <c r="F231" s="349"/>
      <c r="G231" s="349" t="s">
        <v>52</v>
      </c>
      <c r="H231" s="349"/>
      <c r="I231" s="349" t="s">
        <v>53</v>
      </c>
      <c r="J231" s="349"/>
      <c r="K231" s="349" t="s">
        <v>54</v>
      </c>
      <c r="L231" s="349"/>
      <c r="M231" s="349" t="s">
        <v>55</v>
      </c>
      <c r="N231" s="349"/>
      <c r="O231" s="349" t="s">
        <v>56</v>
      </c>
      <c r="P231" s="349"/>
      <c r="Q231" s="349" t="s">
        <v>57</v>
      </c>
      <c r="R231" s="349"/>
      <c r="S231" s="349" t="s">
        <v>58</v>
      </c>
      <c r="T231" s="349"/>
      <c r="U231" s="349" t="s">
        <v>59</v>
      </c>
      <c r="V231" s="349"/>
      <c r="W231" s="349" t="s">
        <v>60</v>
      </c>
      <c r="X231" s="349"/>
      <c r="Y231" s="349" t="s">
        <v>61</v>
      </c>
      <c r="Z231" s="350"/>
      <c r="AB231" s="232"/>
      <c r="AC231" s="232"/>
      <c r="AD231" s="233"/>
      <c r="AE231" s="233"/>
      <c r="AF231" s="233"/>
      <c r="AG231" s="233"/>
      <c r="AH231" s="233"/>
      <c r="AI231" s="232"/>
      <c r="AJ231" s="232"/>
      <c r="AK231" s="232"/>
      <c r="AL231" s="232"/>
      <c r="AM231" s="233"/>
    </row>
    <row r="232" spans="1:62" ht="15.75" thickBot="1">
      <c r="A232" s="351"/>
      <c r="B232" s="352"/>
      <c r="C232" s="353" t="s">
        <v>62</v>
      </c>
      <c r="D232" s="353" t="s">
        <v>63</v>
      </c>
      <c r="E232" s="353" t="s">
        <v>62</v>
      </c>
      <c r="F232" s="353" t="s">
        <v>63</v>
      </c>
      <c r="G232" s="353" t="s">
        <v>62</v>
      </c>
      <c r="H232" s="353" t="s">
        <v>63</v>
      </c>
      <c r="I232" s="353" t="s">
        <v>62</v>
      </c>
      <c r="J232" s="353" t="s">
        <v>63</v>
      </c>
      <c r="K232" s="353" t="s">
        <v>62</v>
      </c>
      <c r="L232" s="353" t="s">
        <v>63</v>
      </c>
      <c r="M232" s="353" t="s">
        <v>62</v>
      </c>
      <c r="N232" s="353" t="s">
        <v>63</v>
      </c>
      <c r="O232" s="353" t="s">
        <v>62</v>
      </c>
      <c r="P232" s="353" t="s">
        <v>63</v>
      </c>
      <c r="Q232" s="353" t="s">
        <v>62</v>
      </c>
      <c r="R232" s="353" t="s">
        <v>63</v>
      </c>
      <c r="S232" s="353" t="s">
        <v>62</v>
      </c>
      <c r="T232" s="353" t="s">
        <v>63</v>
      </c>
      <c r="U232" s="353" t="s">
        <v>62</v>
      </c>
      <c r="V232" s="353" t="s">
        <v>63</v>
      </c>
      <c r="W232" s="353" t="s">
        <v>62</v>
      </c>
      <c r="X232" s="353" t="s">
        <v>63</v>
      </c>
      <c r="Y232" s="354" t="s">
        <v>62</v>
      </c>
      <c r="Z232" s="355" t="s">
        <v>63</v>
      </c>
      <c r="AA232" s="36"/>
      <c r="AB232" s="234"/>
      <c r="AC232" s="232"/>
      <c r="AD232" s="233"/>
      <c r="AE232" s="233"/>
      <c r="AF232" s="233"/>
      <c r="AG232" s="233"/>
      <c r="AH232" s="233"/>
      <c r="AI232" s="232"/>
      <c r="AJ232" s="232"/>
      <c r="AK232" s="232"/>
      <c r="AL232" s="232"/>
      <c r="AM232" s="233"/>
    </row>
    <row r="233" spans="1:62" ht="15.75" thickBot="1">
      <c r="A233" s="356" t="s">
        <v>64</v>
      </c>
      <c r="B233" s="357">
        <f>SUM(B234,B254)</f>
        <v>60</v>
      </c>
      <c r="C233" s="357">
        <f>SUM(C234,C254)</f>
        <v>9</v>
      </c>
      <c r="D233" s="357"/>
      <c r="E233" s="357">
        <f>SUM(E234,E254)</f>
        <v>1</v>
      </c>
      <c r="F233" s="357"/>
      <c r="G233" s="357">
        <f>SUM(G234,G254)</f>
        <v>4</v>
      </c>
      <c r="H233" s="357"/>
      <c r="I233" s="357">
        <f>SUM(I234,I254)</f>
        <v>8</v>
      </c>
      <c r="J233" s="357"/>
      <c r="K233" s="357">
        <f>SUM(K234,K254)</f>
        <v>6</v>
      </c>
      <c r="L233" s="357"/>
      <c r="M233" s="357">
        <f>SUM(M234,M254)</f>
        <v>3</v>
      </c>
      <c r="N233" s="357"/>
      <c r="O233" s="357">
        <f>SUM(O234,O254)</f>
        <v>2</v>
      </c>
      <c r="P233" s="357"/>
      <c r="Q233" s="357">
        <f>SUM(Q234,Q254)</f>
        <v>8</v>
      </c>
      <c r="R233" s="357"/>
      <c r="S233" s="357">
        <f>SUM(S234,S254)</f>
        <v>6</v>
      </c>
      <c r="T233" s="357"/>
      <c r="U233" s="357">
        <f>SUM(U234,U254)</f>
        <v>3</v>
      </c>
      <c r="V233" s="357"/>
      <c r="W233" s="357">
        <f>SUM(W234,W254)</f>
        <v>7</v>
      </c>
      <c r="X233" s="357"/>
      <c r="Y233" s="357">
        <f>SUM(Y234,Y254)</f>
        <v>3</v>
      </c>
      <c r="Z233" s="358"/>
      <c r="AA233" s="40">
        <f>SUM(C233:Z233)</f>
        <v>60</v>
      </c>
      <c r="AB233" s="235"/>
      <c r="AC233" s="235"/>
      <c r="AD233" s="235"/>
      <c r="AE233" s="236"/>
      <c r="AF233" s="236"/>
      <c r="AG233" s="236"/>
      <c r="AH233" s="236"/>
      <c r="AI233" s="236"/>
      <c r="AJ233" s="236"/>
      <c r="AK233" s="236"/>
      <c r="AL233" s="236"/>
      <c r="AM233" s="236"/>
      <c r="AN233" s="236"/>
    </row>
    <row r="234" spans="1:62" ht="15.75" thickBot="1">
      <c r="A234" s="359" t="s">
        <v>65</v>
      </c>
      <c r="B234" s="360">
        <f>SUM(B235:B253)</f>
        <v>36</v>
      </c>
      <c r="C234" s="360">
        <f>SUM(C235:C253)</f>
        <v>7</v>
      </c>
      <c r="D234" s="360"/>
      <c r="E234" s="360">
        <f>SUM(E235:E253)</f>
        <v>1</v>
      </c>
      <c r="F234" s="360"/>
      <c r="G234" s="360">
        <f>SUM(G235:G253)</f>
        <v>3</v>
      </c>
      <c r="H234" s="360"/>
      <c r="I234" s="360">
        <f>SUM(I235:I253)</f>
        <v>4</v>
      </c>
      <c r="J234" s="360"/>
      <c r="K234" s="360">
        <f>SUM(K235:K253)</f>
        <v>3</v>
      </c>
      <c r="L234" s="360"/>
      <c r="M234" s="360">
        <f>SUM(M235:M253)</f>
        <v>1</v>
      </c>
      <c r="N234" s="360"/>
      <c r="O234" s="360">
        <f>SUM(O235:O253)</f>
        <v>2</v>
      </c>
      <c r="P234" s="360"/>
      <c r="Q234" s="360">
        <f>SUM(Q235:Q253)</f>
        <v>4</v>
      </c>
      <c r="R234" s="360"/>
      <c r="S234" s="360">
        <f>SUM(S235:S253)</f>
        <v>2</v>
      </c>
      <c r="T234" s="360"/>
      <c r="U234" s="360">
        <f>SUM(U235:U253)</f>
        <v>2</v>
      </c>
      <c r="V234" s="360"/>
      <c r="W234" s="360">
        <f>SUM(W235:W253)</f>
        <v>5</v>
      </c>
      <c r="X234" s="360"/>
      <c r="Y234" s="360">
        <f>SUM(Y235:Y253)</f>
        <v>2</v>
      </c>
      <c r="Z234" s="361"/>
      <c r="AA234" s="44">
        <f>SUM(C234:Z234)</f>
        <v>36</v>
      </c>
      <c r="AB234" s="237"/>
      <c r="AC234" s="237"/>
      <c r="AD234" s="237"/>
    </row>
    <row r="235" spans="1:62">
      <c r="A235" s="362" t="s">
        <v>386</v>
      </c>
      <c r="B235" s="47">
        <f t="shared" ref="B235:B249" si="16">SUM(C235:Z235)</f>
        <v>1</v>
      </c>
      <c r="C235" s="61">
        <v>1</v>
      </c>
      <c r="D235" s="47" t="s">
        <v>333</v>
      </c>
      <c r="E235" s="61"/>
      <c r="F235" s="47"/>
      <c r="G235" s="47"/>
      <c r="H235" s="47"/>
      <c r="I235" s="61"/>
      <c r="J235" s="47"/>
      <c r="K235" s="61"/>
      <c r="L235" s="61"/>
      <c r="M235" s="61"/>
      <c r="N235" s="61"/>
      <c r="O235" s="61"/>
      <c r="P235" s="61"/>
      <c r="Q235" s="47"/>
      <c r="R235" s="47"/>
      <c r="S235" s="47"/>
      <c r="T235" s="47"/>
      <c r="U235" s="61"/>
      <c r="V235" s="61"/>
      <c r="W235" s="61"/>
      <c r="X235" s="47"/>
      <c r="Y235" s="61"/>
      <c r="Z235" s="363"/>
      <c r="AA235" s="49"/>
      <c r="AB235" s="237"/>
      <c r="AC235" s="237"/>
      <c r="AD235" s="237"/>
    </row>
    <row r="236" spans="1:62">
      <c r="A236" s="362" t="s">
        <v>387</v>
      </c>
      <c r="B236" s="47">
        <f t="shared" si="16"/>
        <v>1</v>
      </c>
      <c r="C236" s="47">
        <v>1</v>
      </c>
      <c r="D236" s="47" t="s">
        <v>329</v>
      </c>
      <c r="E236" s="47"/>
      <c r="F236" s="47"/>
      <c r="G236" s="47"/>
      <c r="H236" s="47"/>
      <c r="I236" s="47"/>
      <c r="J236" s="47"/>
      <c r="K236" s="47"/>
      <c r="L236" s="47"/>
      <c r="M236" s="47"/>
      <c r="N236" s="47"/>
      <c r="O236" s="47"/>
      <c r="P236" s="47"/>
      <c r="Q236" s="47"/>
      <c r="R236" s="47"/>
      <c r="S236" s="47"/>
      <c r="T236" s="47"/>
      <c r="U236" s="47"/>
      <c r="V236" s="47"/>
      <c r="W236" s="47"/>
      <c r="X236" s="47"/>
      <c r="Y236" s="47"/>
      <c r="Z236" s="48"/>
      <c r="AA236" s="49"/>
      <c r="AB236" s="237"/>
      <c r="AC236" s="237"/>
      <c r="AD236" s="237"/>
    </row>
    <row r="237" spans="1:62">
      <c r="A237" s="362" t="s">
        <v>388</v>
      </c>
      <c r="B237" s="47">
        <f t="shared" si="16"/>
        <v>1</v>
      </c>
      <c r="C237" s="47">
        <v>1</v>
      </c>
      <c r="D237" s="47" t="s">
        <v>329</v>
      </c>
      <c r="E237" s="47"/>
      <c r="F237" s="47"/>
      <c r="G237" s="47"/>
      <c r="H237" s="47"/>
      <c r="I237" s="47"/>
      <c r="J237" s="47"/>
      <c r="K237" s="47"/>
      <c r="L237" s="47"/>
      <c r="M237" s="47"/>
      <c r="N237" s="47"/>
      <c r="O237" s="47"/>
      <c r="P237" s="47"/>
      <c r="Q237" s="47"/>
      <c r="R237" s="47"/>
      <c r="S237" s="47"/>
      <c r="T237" s="47"/>
      <c r="U237" s="47"/>
      <c r="V237" s="47"/>
      <c r="W237" s="47"/>
      <c r="X237" s="47"/>
      <c r="Y237" s="47"/>
      <c r="Z237" s="48"/>
      <c r="AA237" s="49"/>
      <c r="AB237" s="237"/>
      <c r="AC237" s="237"/>
      <c r="AD237" s="237"/>
    </row>
    <row r="238" spans="1:62">
      <c r="A238" s="362" t="s">
        <v>67</v>
      </c>
      <c r="B238" s="47">
        <f t="shared" si="16"/>
        <v>1</v>
      </c>
      <c r="C238" s="47"/>
      <c r="D238" s="47"/>
      <c r="E238" s="47"/>
      <c r="F238" s="47"/>
      <c r="G238" s="47"/>
      <c r="H238" s="47"/>
      <c r="I238" s="47"/>
      <c r="J238" s="47"/>
      <c r="K238" s="47"/>
      <c r="L238" s="47"/>
      <c r="M238" s="47"/>
      <c r="N238" s="47"/>
      <c r="O238" s="47"/>
      <c r="P238" s="47"/>
      <c r="Q238" s="47"/>
      <c r="R238" s="47"/>
      <c r="S238" s="47"/>
      <c r="T238" s="47"/>
      <c r="U238" s="47"/>
      <c r="V238" s="47"/>
      <c r="W238" s="47">
        <v>1</v>
      </c>
      <c r="X238" s="47" t="s">
        <v>329</v>
      </c>
      <c r="Y238" s="47"/>
      <c r="Z238" s="48"/>
      <c r="AA238" s="49"/>
      <c r="AB238" s="237"/>
      <c r="AC238" s="237"/>
      <c r="AD238" s="237"/>
    </row>
    <row r="239" spans="1:62">
      <c r="A239" s="362" t="s">
        <v>389</v>
      </c>
      <c r="B239" s="47">
        <f t="shared" si="16"/>
        <v>0</v>
      </c>
      <c r="C239" s="47"/>
      <c r="D239" s="364"/>
      <c r="E239" s="47"/>
      <c r="F239" s="47"/>
      <c r="G239" s="47"/>
      <c r="H239" s="47"/>
      <c r="I239" s="47"/>
      <c r="J239" s="47"/>
      <c r="K239" s="47"/>
      <c r="L239" s="47"/>
      <c r="M239" s="47"/>
      <c r="N239" s="47"/>
      <c r="O239" s="47"/>
      <c r="P239" s="47"/>
      <c r="Q239" s="47"/>
      <c r="R239" s="47"/>
      <c r="S239" s="47"/>
      <c r="T239" s="47"/>
      <c r="U239" s="47"/>
      <c r="V239" s="47"/>
      <c r="W239" s="47"/>
      <c r="X239" s="47"/>
      <c r="Y239" s="47"/>
      <c r="Z239" s="48"/>
    </row>
    <row r="240" spans="1:62">
      <c r="A240" s="362" t="s">
        <v>390</v>
      </c>
      <c r="B240" s="51">
        <f t="shared" si="16"/>
        <v>0</v>
      </c>
      <c r="C240" s="51"/>
      <c r="D240" s="51"/>
      <c r="E240" s="51"/>
      <c r="F240" s="51"/>
      <c r="G240" s="51"/>
      <c r="H240" s="51"/>
      <c r="I240" s="51"/>
      <c r="J240" s="51"/>
      <c r="K240" s="51"/>
      <c r="L240" s="51"/>
      <c r="M240" s="51"/>
      <c r="N240" s="51"/>
      <c r="O240" s="51"/>
      <c r="P240" s="52"/>
      <c r="Q240" s="52"/>
      <c r="R240" s="52"/>
      <c r="S240" s="52"/>
      <c r="T240" s="52"/>
      <c r="U240" s="51"/>
      <c r="V240" s="51"/>
      <c r="W240" s="51"/>
      <c r="X240" s="51"/>
      <c r="Y240" s="51"/>
      <c r="Z240" s="53"/>
    </row>
    <row r="241" spans="1:30">
      <c r="A241" s="365" t="s">
        <v>69</v>
      </c>
      <c r="B241" s="55">
        <f t="shared" si="16"/>
        <v>0</v>
      </c>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56"/>
    </row>
    <row r="242" spans="1:30">
      <c r="A242" s="365" t="s">
        <v>368</v>
      </c>
      <c r="B242" s="47">
        <f t="shared" si="16"/>
        <v>0</v>
      </c>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8"/>
      <c r="AA242" s="49"/>
      <c r="AB242" s="237"/>
      <c r="AC242" s="237"/>
      <c r="AD242" s="237"/>
    </row>
    <row r="243" spans="1:30">
      <c r="A243" s="366" t="s">
        <v>70</v>
      </c>
      <c r="B243" s="47">
        <f t="shared" si="16"/>
        <v>0</v>
      </c>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8"/>
      <c r="AA243" s="49"/>
      <c r="AB243" s="237"/>
      <c r="AC243" s="237"/>
      <c r="AD243" s="237"/>
    </row>
    <row r="244" spans="1:30">
      <c r="A244" s="367" t="s">
        <v>71</v>
      </c>
      <c r="B244" s="47">
        <f t="shared" si="16"/>
        <v>0</v>
      </c>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8"/>
    </row>
    <row r="245" spans="1:30">
      <c r="A245" s="368" t="s">
        <v>72</v>
      </c>
      <c r="B245" s="51">
        <f t="shared" si="16"/>
        <v>4</v>
      </c>
      <c r="C245" s="51"/>
      <c r="D245" s="51"/>
      <c r="E245" s="51">
        <v>1</v>
      </c>
      <c r="F245" s="51" t="s">
        <v>329</v>
      </c>
      <c r="G245" s="47"/>
      <c r="H245" s="51"/>
      <c r="I245" s="51">
        <v>1</v>
      </c>
      <c r="J245" s="51" t="s">
        <v>391</v>
      </c>
      <c r="K245" s="51">
        <v>1</v>
      </c>
      <c r="L245" s="51" t="s">
        <v>329</v>
      </c>
      <c r="M245" s="51"/>
      <c r="N245" s="51"/>
      <c r="O245" s="51"/>
      <c r="P245" s="51"/>
      <c r="Q245" s="51"/>
      <c r="R245" s="51"/>
      <c r="S245" s="51"/>
      <c r="T245" s="51"/>
      <c r="U245" s="51"/>
      <c r="V245" s="51"/>
      <c r="W245" s="51">
        <v>1</v>
      </c>
      <c r="X245" s="47" t="s">
        <v>345</v>
      </c>
      <c r="Y245" s="51"/>
      <c r="Z245" s="53"/>
      <c r="AA245" s="57"/>
    </row>
    <row r="246" spans="1:30">
      <c r="A246" s="369" t="s">
        <v>369</v>
      </c>
      <c r="B246" s="51">
        <f t="shared" si="16"/>
        <v>9</v>
      </c>
      <c r="C246" s="51">
        <v>1</v>
      </c>
      <c r="D246" s="51" t="s">
        <v>392</v>
      </c>
      <c r="E246" s="51"/>
      <c r="F246" s="51"/>
      <c r="G246" s="51"/>
      <c r="H246" s="51"/>
      <c r="I246" s="51">
        <v>1</v>
      </c>
      <c r="J246" s="51" t="s">
        <v>393</v>
      </c>
      <c r="K246" s="51"/>
      <c r="L246" s="51"/>
      <c r="M246" s="51"/>
      <c r="N246" s="51"/>
      <c r="O246" s="51">
        <v>1</v>
      </c>
      <c r="P246" s="51" t="s">
        <v>352</v>
      </c>
      <c r="Q246" s="51">
        <v>2</v>
      </c>
      <c r="R246" s="370" t="s">
        <v>394</v>
      </c>
      <c r="S246" s="51">
        <v>1</v>
      </c>
      <c r="T246" s="51" t="s">
        <v>329</v>
      </c>
      <c r="U246" s="51">
        <v>1</v>
      </c>
      <c r="V246" s="371"/>
      <c r="W246" s="51">
        <v>1</v>
      </c>
      <c r="X246" s="51" t="s">
        <v>344</v>
      </c>
      <c r="Y246" s="51">
        <v>1</v>
      </c>
      <c r="Z246" s="53" t="s">
        <v>352</v>
      </c>
    </row>
    <row r="247" spans="1:30">
      <c r="A247" s="362" t="s">
        <v>73</v>
      </c>
      <c r="B247" s="47">
        <f t="shared" si="16"/>
        <v>2</v>
      </c>
      <c r="C247" s="52">
        <v>1</v>
      </c>
      <c r="D247" s="52" t="s">
        <v>395</v>
      </c>
      <c r="E247" s="52"/>
      <c r="F247" s="52"/>
      <c r="G247" s="52"/>
      <c r="H247" s="52"/>
      <c r="I247" s="52"/>
      <c r="J247" s="52"/>
      <c r="K247" s="52"/>
      <c r="L247" s="52"/>
      <c r="M247" s="51"/>
      <c r="N247" s="52"/>
      <c r="O247" s="52"/>
      <c r="P247" s="52"/>
      <c r="Q247" s="52">
        <v>1</v>
      </c>
      <c r="R247" s="52" t="s">
        <v>345</v>
      </c>
      <c r="S247" s="52"/>
      <c r="T247" s="52"/>
      <c r="U247" s="55"/>
      <c r="V247" s="55"/>
      <c r="W247" s="55"/>
      <c r="X247" s="55"/>
      <c r="Y247" s="55"/>
      <c r="Z247" s="56"/>
      <c r="AA247" s="57"/>
    </row>
    <row r="248" spans="1:30">
      <c r="A248" s="362" t="s">
        <v>74</v>
      </c>
      <c r="B248" s="55">
        <f t="shared" si="16"/>
        <v>3</v>
      </c>
      <c r="C248" s="61"/>
      <c r="D248" s="47"/>
      <c r="E248" s="61"/>
      <c r="F248" s="47"/>
      <c r="G248" s="61">
        <v>1</v>
      </c>
      <c r="H248" s="47" t="s">
        <v>352</v>
      </c>
      <c r="I248" s="61"/>
      <c r="J248" s="61"/>
      <c r="K248" s="61">
        <v>1</v>
      </c>
      <c r="L248" s="47" t="s">
        <v>344</v>
      </c>
      <c r="M248" s="51"/>
      <c r="N248" s="47"/>
      <c r="O248" s="61"/>
      <c r="P248" s="55"/>
      <c r="Q248" s="55"/>
      <c r="R248" s="372"/>
      <c r="S248" s="55"/>
      <c r="T248" s="55"/>
      <c r="U248" s="61"/>
      <c r="V248" s="61"/>
      <c r="W248" s="61">
        <v>1</v>
      </c>
      <c r="X248" s="47" t="s">
        <v>333</v>
      </c>
      <c r="Y248" s="61"/>
      <c r="Z248" s="48"/>
    </row>
    <row r="249" spans="1:30">
      <c r="A249" s="373" t="s">
        <v>75</v>
      </c>
      <c r="B249" s="47">
        <f t="shared" si="16"/>
        <v>1</v>
      </c>
      <c r="C249" s="228">
        <v>1</v>
      </c>
      <c r="D249" s="228" t="s">
        <v>393</v>
      </c>
      <c r="E249" s="228"/>
      <c r="F249" s="228"/>
      <c r="G249" s="228"/>
      <c r="H249" s="228"/>
      <c r="I249" s="228"/>
      <c r="J249" s="228"/>
      <c r="K249" s="228"/>
      <c r="L249" s="228"/>
      <c r="M249" s="228"/>
      <c r="N249" s="228"/>
      <c r="O249" s="228"/>
      <c r="P249" s="228"/>
      <c r="Q249" s="228"/>
      <c r="R249" s="228"/>
      <c r="S249" s="228"/>
      <c r="T249" s="228"/>
      <c r="U249" s="228"/>
      <c r="V249" s="228"/>
      <c r="W249" s="228"/>
      <c r="X249" s="228"/>
      <c r="Y249" s="228"/>
      <c r="Z249" s="374"/>
    </row>
    <row r="250" spans="1:30">
      <c r="A250" s="362" t="s">
        <v>76</v>
      </c>
      <c r="B250" s="51">
        <f>SUM(C250:Z250)</f>
        <v>4</v>
      </c>
      <c r="C250" s="47"/>
      <c r="D250" s="47"/>
      <c r="E250" s="47"/>
      <c r="F250" s="47"/>
      <c r="G250" s="47"/>
      <c r="H250" s="47"/>
      <c r="I250" s="47"/>
      <c r="J250" s="47"/>
      <c r="K250" s="47">
        <v>1</v>
      </c>
      <c r="L250" s="47" t="s">
        <v>344</v>
      </c>
      <c r="M250" s="47"/>
      <c r="N250" s="47"/>
      <c r="O250" s="47">
        <v>1</v>
      </c>
      <c r="P250" s="47" t="s">
        <v>344</v>
      </c>
      <c r="Q250" s="47"/>
      <c r="R250" s="47"/>
      <c r="S250" s="47"/>
      <c r="T250" s="47"/>
      <c r="U250" s="47">
        <v>1</v>
      </c>
      <c r="V250" s="47" t="s">
        <v>329</v>
      </c>
      <c r="W250" s="47">
        <v>1</v>
      </c>
      <c r="X250" s="47"/>
      <c r="Y250" s="47"/>
      <c r="Z250" s="65"/>
    </row>
    <row r="251" spans="1:30">
      <c r="A251" s="362" t="s">
        <v>77</v>
      </c>
      <c r="B251" s="47">
        <f>SUM(C251:Z251)</f>
        <v>5</v>
      </c>
      <c r="C251" s="66"/>
      <c r="D251" s="66"/>
      <c r="E251" s="47"/>
      <c r="F251" s="47"/>
      <c r="G251" s="47">
        <v>2</v>
      </c>
      <c r="H251" s="47" t="s">
        <v>396</v>
      </c>
      <c r="I251" s="47">
        <v>1</v>
      </c>
      <c r="J251" s="47" t="s">
        <v>329</v>
      </c>
      <c r="K251" s="47"/>
      <c r="L251" s="47"/>
      <c r="M251" s="47"/>
      <c r="N251" s="47"/>
      <c r="O251" s="47"/>
      <c r="P251" s="47"/>
      <c r="Q251" s="47"/>
      <c r="R251" s="47"/>
      <c r="S251" s="47">
        <v>1</v>
      </c>
      <c r="T251" s="47" t="s">
        <v>333</v>
      </c>
      <c r="U251" s="66"/>
      <c r="V251" s="66"/>
      <c r="W251" s="66"/>
      <c r="X251" s="66"/>
      <c r="Y251" s="51">
        <v>1</v>
      </c>
      <c r="Z251" s="67" t="s">
        <v>329</v>
      </c>
    </row>
    <row r="252" spans="1:30">
      <c r="A252" s="362" t="s">
        <v>78</v>
      </c>
      <c r="B252" s="47">
        <f>SUM(C252:Z252)</f>
        <v>4</v>
      </c>
      <c r="C252" s="66">
        <v>1</v>
      </c>
      <c r="D252" s="66" t="s">
        <v>329</v>
      </c>
      <c r="E252" s="47"/>
      <c r="F252" s="47"/>
      <c r="G252" s="47"/>
      <c r="H252" s="47"/>
      <c r="I252" s="55">
        <v>1</v>
      </c>
      <c r="J252" s="55" t="s">
        <v>344</v>
      </c>
      <c r="K252" s="55"/>
      <c r="L252" s="55"/>
      <c r="M252" s="55">
        <v>1</v>
      </c>
      <c r="N252" s="55" t="s">
        <v>395</v>
      </c>
      <c r="O252" s="55"/>
      <c r="P252" s="47"/>
      <c r="Q252" s="47">
        <v>1</v>
      </c>
      <c r="R252" s="47" t="s">
        <v>397</v>
      </c>
      <c r="S252" s="47"/>
      <c r="T252" s="47"/>
      <c r="U252" s="66"/>
      <c r="V252" s="66"/>
      <c r="W252" s="66"/>
      <c r="X252" s="66"/>
      <c r="Y252" s="66"/>
      <c r="Z252" s="67"/>
    </row>
    <row r="253" spans="1:30" ht="15.75" thickBot="1">
      <c r="A253" s="362" t="s">
        <v>79</v>
      </c>
      <c r="B253" s="47">
        <f>SUM(C253:Z253)</f>
        <v>0</v>
      </c>
      <c r="C253" s="375"/>
      <c r="D253" s="375"/>
      <c r="E253" s="52"/>
      <c r="F253" s="52"/>
      <c r="G253" s="52"/>
      <c r="H253" s="52"/>
      <c r="I253" s="55"/>
      <c r="J253" s="55"/>
      <c r="K253" s="55"/>
      <c r="L253" s="47"/>
      <c r="M253" s="55"/>
      <c r="N253" s="55"/>
      <c r="O253" s="55"/>
      <c r="P253" s="47"/>
      <c r="Q253" s="47"/>
      <c r="R253" s="47"/>
      <c r="S253" s="47"/>
      <c r="T253" s="47"/>
      <c r="U253" s="71"/>
      <c r="V253" s="71"/>
      <c r="W253" s="71"/>
      <c r="X253" s="71"/>
      <c r="Y253" s="71"/>
      <c r="Z253" s="72"/>
    </row>
    <row r="254" spans="1:30" ht="15.75" thickBot="1">
      <c r="A254" s="376" t="s">
        <v>80</v>
      </c>
      <c r="B254" s="360">
        <f>SUM(B255:B278)</f>
        <v>24</v>
      </c>
      <c r="C254" s="68">
        <f t="shared" ref="C254:Q254" si="17">SUM(C255:C278)</f>
        <v>2</v>
      </c>
      <c r="D254" s="68">
        <f t="shared" si="17"/>
        <v>0</v>
      </c>
      <c r="E254" s="68">
        <f t="shared" si="17"/>
        <v>0</v>
      </c>
      <c r="F254" s="68">
        <f t="shared" si="17"/>
        <v>0</v>
      </c>
      <c r="G254" s="68">
        <f t="shared" si="17"/>
        <v>1</v>
      </c>
      <c r="H254" s="68">
        <f t="shared" si="17"/>
        <v>0</v>
      </c>
      <c r="I254" s="68">
        <f t="shared" si="17"/>
        <v>4</v>
      </c>
      <c r="J254" s="68">
        <f t="shared" si="17"/>
        <v>0</v>
      </c>
      <c r="K254" s="68">
        <f t="shared" si="17"/>
        <v>3</v>
      </c>
      <c r="L254" s="68">
        <f t="shared" si="17"/>
        <v>0</v>
      </c>
      <c r="M254" s="68">
        <f t="shared" si="17"/>
        <v>2</v>
      </c>
      <c r="N254" s="68">
        <f t="shared" si="17"/>
        <v>0</v>
      </c>
      <c r="O254" s="68">
        <f t="shared" si="17"/>
        <v>0</v>
      </c>
      <c r="P254" s="68">
        <f t="shared" si="17"/>
        <v>0</v>
      </c>
      <c r="Q254" s="68">
        <f t="shared" si="17"/>
        <v>4</v>
      </c>
      <c r="R254" s="68"/>
      <c r="S254" s="68">
        <f>SUM(S255:S278)</f>
        <v>4</v>
      </c>
      <c r="T254" s="68">
        <f t="shared" ref="T254:Z254" si="18">SUM(T255:T278)</f>
        <v>0</v>
      </c>
      <c r="U254" s="68">
        <f t="shared" si="18"/>
        <v>1</v>
      </c>
      <c r="V254" s="68">
        <f t="shared" si="18"/>
        <v>0</v>
      </c>
      <c r="W254" s="68">
        <f t="shared" si="18"/>
        <v>2</v>
      </c>
      <c r="X254" s="68">
        <f t="shared" si="18"/>
        <v>0</v>
      </c>
      <c r="Y254" s="68">
        <f t="shared" si="18"/>
        <v>1</v>
      </c>
      <c r="Z254" s="377">
        <f t="shared" si="18"/>
        <v>0</v>
      </c>
      <c r="AA254" s="57">
        <f>SUM(C254:Z254)</f>
        <v>24</v>
      </c>
    </row>
    <row r="255" spans="1:30">
      <c r="A255" s="378" t="s">
        <v>81</v>
      </c>
      <c r="B255" s="51">
        <f t="shared" ref="B255:B266" si="19">SUM(C255:Z255)</f>
        <v>5</v>
      </c>
      <c r="C255" s="69"/>
      <c r="D255" s="69"/>
      <c r="E255" s="69"/>
      <c r="F255" s="69"/>
      <c r="G255" s="69"/>
      <c r="H255" s="69"/>
      <c r="I255" s="69">
        <v>1</v>
      </c>
      <c r="J255" s="69" t="s">
        <v>345</v>
      </c>
      <c r="K255" s="69">
        <v>1</v>
      </c>
      <c r="L255" s="69" t="s">
        <v>398</v>
      </c>
      <c r="M255" s="69"/>
      <c r="N255" s="69"/>
      <c r="O255" s="69"/>
      <c r="P255" s="69"/>
      <c r="Q255" s="69"/>
      <c r="R255" s="69"/>
      <c r="S255" s="69">
        <v>1</v>
      </c>
      <c r="T255" s="69" t="s">
        <v>399</v>
      </c>
      <c r="U255" s="69"/>
      <c r="V255" s="69"/>
      <c r="W255" s="69">
        <v>2</v>
      </c>
      <c r="X255" s="52" t="s">
        <v>400</v>
      </c>
      <c r="Y255" s="69"/>
      <c r="Z255" s="70"/>
      <c r="AA255" s="57"/>
    </row>
    <row r="256" spans="1:30">
      <c r="A256" s="369" t="s">
        <v>82</v>
      </c>
      <c r="B256" s="51">
        <f t="shared" si="19"/>
        <v>1</v>
      </c>
      <c r="C256" s="51"/>
      <c r="D256" s="51"/>
      <c r="E256" s="51"/>
      <c r="F256" s="51"/>
      <c r="G256" s="51"/>
      <c r="H256" s="51"/>
      <c r="I256" s="51"/>
      <c r="J256" s="51"/>
      <c r="K256" s="51"/>
      <c r="L256" s="51"/>
      <c r="M256" s="51"/>
      <c r="N256" s="51"/>
      <c r="O256" s="51"/>
      <c r="P256" s="51"/>
      <c r="Q256" s="51"/>
      <c r="R256" s="51"/>
      <c r="S256" s="51"/>
      <c r="T256" s="51"/>
      <c r="U256" s="51"/>
      <c r="V256" s="51"/>
      <c r="W256" s="51"/>
      <c r="X256" s="47"/>
      <c r="Y256" s="51">
        <v>1</v>
      </c>
      <c r="Z256" s="53" t="s">
        <v>339</v>
      </c>
      <c r="AA256" s="57"/>
    </row>
    <row r="257" spans="1:39">
      <c r="A257" s="362" t="s">
        <v>83</v>
      </c>
      <c r="B257" s="51">
        <f t="shared" si="19"/>
        <v>1</v>
      </c>
      <c r="C257" s="55"/>
      <c r="D257" s="55"/>
      <c r="E257" s="55"/>
      <c r="F257" s="55"/>
      <c r="G257" s="55"/>
      <c r="H257" s="55"/>
      <c r="I257" s="55"/>
      <c r="J257" s="55"/>
      <c r="K257" s="55"/>
      <c r="L257" s="55"/>
      <c r="M257" s="55"/>
      <c r="N257" s="55"/>
      <c r="O257" s="55"/>
      <c r="P257" s="55"/>
      <c r="Q257" s="55">
        <v>1</v>
      </c>
      <c r="R257" s="55" t="s">
        <v>401</v>
      </c>
      <c r="S257" s="55"/>
      <c r="T257" s="55"/>
      <c r="U257" s="55"/>
      <c r="V257" s="55"/>
      <c r="W257" s="55"/>
      <c r="X257" s="55"/>
      <c r="Y257" s="55"/>
      <c r="Z257" s="56"/>
    </row>
    <row r="258" spans="1:39">
      <c r="A258" s="362" t="s">
        <v>402</v>
      </c>
      <c r="B258" s="51">
        <f t="shared" si="19"/>
        <v>0</v>
      </c>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8"/>
    </row>
    <row r="259" spans="1:39">
      <c r="A259" s="362" t="s">
        <v>85</v>
      </c>
      <c r="B259" s="51">
        <f t="shared" si="19"/>
        <v>2</v>
      </c>
      <c r="C259" s="51"/>
      <c r="D259" s="51"/>
      <c r="E259" s="51"/>
      <c r="F259" s="51"/>
      <c r="G259" s="51"/>
      <c r="H259" s="51"/>
      <c r="I259" s="51"/>
      <c r="J259" s="51"/>
      <c r="K259" s="51"/>
      <c r="L259" s="51"/>
      <c r="M259" s="51">
        <v>1</v>
      </c>
      <c r="N259" s="51" t="s">
        <v>361</v>
      </c>
      <c r="O259" s="51"/>
      <c r="P259" s="51"/>
      <c r="Q259" s="51"/>
      <c r="R259" s="51"/>
      <c r="S259" s="51"/>
      <c r="T259" s="51"/>
      <c r="U259" s="51">
        <v>1</v>
      </c>
      <c r="V259" s="51"/>
      <c r="W259" s="51"/>
      <c r="X259" s="51"/>
      <c r="Y259" s="51"/>
      <c r="Z259" s="53"/>
    </row>
    <row r="260" spans="1:39">
      <c r="A260" s="362" t="s">
        <v>349</v>
      </c>
      <c r="B260" s="51">
        <f t="shared" si="19"/>
        <v>0</v>
      </c>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8"/>
    </row>
    <row r="261" spans="1:39">
      <c r="A261" s="362" t="s">
        <v>86</v>
      </c>
      <c r="B261" s="51">
        <f t="shared" si="19"/>
        <v>2</v>
      </c>
      <c r="C261" s="47"/>
      <c r="D261" s="47"/>
      <c r="E261" s="47"/>
      <c r="F261" s="47"/>
      <c r="G261" s="47"/>
      <c r="H261" s="47"/>
      <c r="I261" s="47"/>
      <c r="J261" s="47"/>
      <c r="K261" s="47"/>
      <c r="L261" s="47"/>
      <c r="M261" s="47"/>
      <c r="N261" s="47"/>
      <c r="O261" s="47"/>
      <c r="P261" s="47"/>
      <c r="Q261" s="47">
        <v>2</v>
      </c>
      <c r="R261" s="47" t="s">
        <v>403</v>
      </c>
      <c r="S261" s="47"/>
      <c r="T261" s="47"/>
      <c r="U261" s="47"/>
      <c r="V261" s="47"/>
      <c r="W261" s="47"/>
      <c r="X261" s="47"/>
      <c r="Y261" s="47"/>
      <c r="Z261" s="48"/>
    </row>
    <row r="262" spans="1:39">
      <c r="A262" s="362" t="s">
        <v>404</v>
      </c>
      <c r="B262" s="51">
        <f t="shared" si="19"/>
        <v>1</v>
      </c>
      <c r="C262" s="52"/>
      <c r="D262" s="52"/>
      <c r="E262" s="47"/>
      <c r="F262" s="47"/>
      <c r="G262" s="47"/>
      <c r="H262" s="47"/>
      <c r="I262" s="47">
        <v>1</v>
      </c>
      <c r="J262" s="47" t="s">
        <v>395</v>
      </c>
      <c r="K262" s="47"/>
      <c r="L262" s="47"/>
      <c r="M262" s="47"/>
      <c r="N262" s="47"/>
      <c r="O262" s="47"/>
      <c r="P262" s="47"/>
      <c r="Q262" s="47"/>
      <c r="R262" s="47"/>
      <c r="S262" s="47"/>
      <c r="T262" s="52"/>
      <c r="U262" s="52"/>
      <c r="V262" s="52"/>
      <c r="W262" s="52"/>
      <c r="X262" s="52"/>
      <c r="Y262" s="52"/>
      <c r="Z262" s="379"/>
    </row>
    <row r="263" spans="1:39">
      <c r="A263" s="362" t="s">
        <v>87</v>
      </c>
      <c r="B263" s="51">
        <f t="shared" si="19"/>
        <v>3</v>
      </c>
      <c r="C263" s="71">
        <v>1</v>
      </c>
      <c r="D263" s="71" t="s">
        <v>393</v>
      </c>
      <c r="E263" s="47"/>
      <c r="F263" s="47"/>
      <c r="G263" s="47"/>
      <c r="H263" s="47"/>
      <c r="I263" s="47"/>
      <c r="J263" s="47"/>
      <c r="K263" s="47"/>
      <c r="L263" s="47"/>
      <c r="M263" s="47">
        <v>1</v>
      </c>
      <c r="N263" s="47" t="s">
        <v>405</v>
      </c>
      <c r="O263" s="47"/>
      <c r="P263" s="47"/>
      <c r="Q263" s="47"/>
      <c r="R263" s="47"/>
      <c r="S263" s="47">
        <v>1</v>
      </c>
      <c r="T263" s="55" t="s">
        <v>345</v>
      </c>
      <c r="U263" s="380"/>
      <c r="V263" s="71"/>
      <c r="W263" s="380"/>
      <c r="X263" s="71"/>
      <c r="Y263" s="71"/>
      <c r="Z263" s="72"/>
    </row>
    <row r="264" spans="1:39">
      <c r="A264" s="373" t="s">
        <v>88</v>
      </c>
      <c r="B264" s="51">
        <f t="shared" si="19"/>
        <v>1</v>
      </c>
      <c r="C264" s="228"/>
      <c r="D264" s="228"/>
      <c r="E264" s="228"/>
      <c r="F264" s="228"/>
      <c r="G264" s="228"/>
      <c r="H264" s="228"/>
      <c r="I264" s="228"/>
      <c r="J264" s="228"/>
      <c r="K264" s="228"/>
      <c r="L264" s="228"/>
      <c r="M264" s="228"/>
      <c r="N264" s="228"/>
      <c r="O264" s="228"/>
      <c r="P264" s="228"/>
      <c r="Q264" s="228"/>
      <c r="R264" s="228"/>
      <c r="S264" s="228">
        <v>1</v>
      </c>
      <c r="T264" s="228" t="s">
        <v>352</v>
      </c>
      <c r="U264" s="228"/>
      <c r="V264" s="228"/>
      <c r="W264" s="228"/>
      <c r="X264" s="228"/>
      <c r="Y264" s="228"/>
      <c r="Z264" s="381"/>
    </row>
    <row r="265" spans="1:39">
      <c r="A265" s="373" t="s">
        <v>406</v>
      </c>
      <c r="B265" s="51">
        <f t="shared" si="19"/>
        <v>0</v>
      </c>
      <c r="C265" s="228"/>
      <c r="D265" s="228"/>
      <c r="E265" s="228"/>
      <c r="F265" s="228"/>
      <c r="G265" s="228"/>
      <c r="H265" s="228"/>
      <c r="I265" s="228"/>
      <c r="J265" s="228"/>
      <c r="K265" s="228"/>
      <c r="L265" s="228"/>
      <c r="M265" s="228"/>
      <c r="N265" s="228"/>
      <c r="O265" s="228"/>
      <c r="P265" s="228"/>
      <c r="Q265" s="228"/>
      <c r="R265" s="228"/>
      <c r="S265" s="228"/>
      <c r="T265" s="228"/>
      <c r="U265" s="228"/>
      <c r="V265" s="228"/>
      <c r="W265" s="228"/>
      <c r="X265" s="228"/>
      <c r="Y265" s="228"/>
      <c r="Z265" s="381"/>
    </row>
    <row r="266" spans="1:39">
      <c r="A266" s="365" t="s">
        <v>407</v>
      </c>
      <c r="B266" s="47">
        <f t="shared" si="19"/>
        <v>1</v>
      </c>
      <c r="C266" s="47"/>
      <c r="D266" s="382"/>
      <c r="E266" s="47"/>
      <c r="F266" s="47"/>
      <c r="G266" s="47"/>
      <c r="H266" s="47"/>
      <c r="I266" s="47"/>
      <c r="J266" s="47"/>
      <c r="K266" s="47">
        <v>1</v>
      </c>
      <c r="L266" s="47" t="s">
        <v>393</v>
      </c>
      <c r="M266" s="47"/>
      <c r="N266" s="47"/>
      <c r="O266" s="47"/>
      <c r="P266" s="47"/>
      <c r="Q266" s="47"/>
      <c r="R266" s="47"/>
      <c r="S266" s="47"/>
      <c r="T266" s="47"/>
      <c r="U266" s="47"/>
      <c r="V266" s="47"/>
      <c r="W266" s="47"/>
      <c r="X266" s="47"/>
      <c r="Y266" s="47"/>
      <c r="Z266" s="48"/>
    </row>
    <row r="267" spans="1:39">
      <c r="A267" s="362" t="s">
        <v>378</v>
      </c>
      <c r="B267" s="47">
        <f>SUM(C267:Z267)</f>
        <v>1</v>
      </c>
      <c r="C267" s="51"/>
      <c r="D267" s="51"/>
      <c r="E267" s="51"/>
      <c r="F267" s="51"/>
      <c r="G267" s="51">
        <v>1</v>
      </c>
      <c r="H267" s="51" t="s">
        <v>331</v>
      </c>
      <c r="I267" s="51"/>
      <c r="J267" s="51"/>
      <c r="K267" s="51"/>
      <c r="L267" s="51"/>
      <c r="M267" s="51"/>
      <c r="N267" s="51"/>
      <c r="O267" s="51"/>
      <c r="P267" s="51"/>
      <c r="Q267" s="51"/>
      <c r="R267" s="51"/>
      <c r="S267" s="51"/>
      <c r="T267" s="51"/>
      <c r="U267" s="51"/>
      <c r="V267" s="51"/>
      <c r="W267" s="51"/>
      <c r="X267" s="51"/>
      <c r="Y267" s="51"/>
      <c r="Z267" s="53"/>
    </row>
    <row r="268" spans="1:39">
      <c r="A268" s="369" t="s">
        <v>360</v>
      </c>
      <c r="B268" s="47">
        <f>SUM(C268:Z268)</f>
        <v>0</v>
      </c>
      <c r="C268" s="51"/>
      <c r="D268" s="51"/>
      <c r="E268" s="51"/>
      <c r="F268" s="51"/>
      <c r="G268" s="51"/>
      <c r="H268" s="51"/>
      <c r="I268" s="51"/>
      <c r="J268" s="51"/>
      <c r="K268" s="51"/>
      <c r="L268" s="51"/>
      <c r="M268" s="51"/>
      <c r="N268" s="51"/>
      <c r="O268" s="51"/>
      <c r="P268" s="51"/>
      <c r="Q268" s="51"/>
      <c r="R268" s="51"/>
      <c r="S268" s="51"/>
      <c r="T268" s="51"/>
      <c r="U268" s="51"/>
      <c r="V268" s="51"/>
      <c r="W268" s="51"/>
      <c r="X268" s="51"/>
      <c r="Y268" s="51"/>
      <c r="Z268" s="53"/>
    </row>
    <row r="269" spans="1:39">
      <c r="A269" s="369" t="s">
        <v>89</v>
      </c>
      <c r="B269" s="51">
        <f t="shared" ref="B269:B278" si="20">SUM(C269:Z269)</f>
        <v>1</v>
      </c>
      <c r="C269" s="51">
        <v>1</v>
      </c>
      <c r="D269" s="51" t="s">
        <v>333</v>
      </c>
      <c r="E269" s="51"/>
      <c r="F269" s="51"/>
      <c r="G269" s="51"/>
      <c r="H269" s="51"/>
      <c r="I269" s="51"/>
      <c r="J269" s="51"/>
      <c r="K269" s="51"/>
      <c r="L269" s="51"/>
      <c r="M269" s="51"/>
      <c r="N269" s="51"/>
      <c r="O269" s="51"/>
      <c r="P269" s="51"/>
      <c r="Q269" s="51"/>
      <c r="R269" s="383"/>
      <c r="S269" s="383"/>
      <c r="T269" s="51"/>
      <c r="U269" s="51"/>
      <c r="V269" s="51"/>
      <c r="W269" s="51"/>
      <c r="X269" s="51"/>
      <c r="Y269" s="51"/>
      <c r="Z269" s="53"/>
      <c r="AA269" s="75"/>
      <c r="AC269" s="238"/>
      <c r="AD269" s="238"/>
      <c r="AE269" s="239"/>
      <c r="AF269" s="238"/>
      <c r="AG269" s="238"/>
      <c r="AH269" s="238"/>
      <c r="AI269" s="238"/>
      <c r="AJ269" s="238"/>
      <c r="AK269" s="238"/>
      <c r="AL269" s="238"/>
      <c r="AM269" s="238"/>
    </row>
    <row r="270" spans="1:39">
      <c r="A270" s="362" t="s">
        <v>90</v>
      </c>
      <c r="B270" s="55">
        <f t="shared" si="20"/>
        <v>1</v>
      </c>
      <c r="C270" s="47"/>
      <c r="D270" s="47"/>
      <c r="E270" s="47"/>
      <c r="F270" s="47"/>
      <c r="G270" s="47"/>
      <c r="H270" s="47"/>
      <c r="I270" s="47">
        <v>1</v>
      </c>
      <c r="J270" s="47" t="s">
        <v>393</v>
      </c>
      <c r="K270" s="47"/>
      <c r="L270" s="47"/>
      <c r="M270" s="47"/>
      <c r="N270" s="47"/>
      <c r="O270" s="47"/>
      <c r="P270" s="47"/>
      <c r="Q270" s="47"/>
      <c r="R270" s="51"/>
      <c r="S270" s="51"/>
      <c r="T270" s="47"/>
      <c r="U270" s="47"/>
      <c r="V270" s="47"/>
      <c r="W270" s="47"/>
      <c r="X270" s="47"/>
      <c r="Y270" s="47"/>
      <c r="Z270" s="48"/>
    </row>
    <row r="271" spans="1:39">
      <c r="A271" s="362" t="s">
        <v>91</v>
      </c>
      <c r="B271" s="384">
        <f t="shared" si="20"/>
        <v>2</v>
      </c>
      <c r="C271" s="47"/>
      <c r="D271" s="47"/>
      <c r="E271" s="47"/>
      <c r="F271" s="47"/>
      <c r="G271" s="47"/>
      <c r="H271" s="47"/>
      <c r="I271" s="47"/>
      <c r="J271" s="47"/>
      <c r="K271" s="47">
        <v>1</v>
      </c>
      <c r="L271" s="47"/>
      <c r="M271" s="47"/>
      <c r="N271" s="47"/>
      <c r="O271" s="47"/>
      <c r="P271" s="47"/>
      <c r="Q271" s="47">
        <v>1</v>
      </c>
      <c r="R271" s="47" t="s">
        <v>345</v>
      </c>
      <c r="S271" s="47"/>
      <c r="T271" s="47"/>
      <c r="U271" s="47"/>
      <c r="V271" s="47"/>
      <c r="W271" s="47"/>
      <c r="X271" s="47"/>
      <c r="Y271" s="47"/>
      <c r="Z271" s="48"/>
      <c r="AA271" s="77"/>
      <c r="AB271" s="238"/>
      <c r="AC271" s="238"/>
      <c r="AD271" s="238"/>
      <c r="AE271" s="238"/>
      <c r="AF271" s="238"/>
      <c r="AG271" s="238"/>
      <c r="AH271" s="238"/>
      <c r="AI271" s="238"/>
      <c r="AJ271" s="238"/>
      <c r="AK271" s="238"/>
      <c r="AL271" s="238"/>
      <c r="AM271" s="238"/>
    </row>
    <row r="272" spans="1:39">
      <c r="A272" s="362" t="s">
        <v>408</v>
      </c>
      <c r="B272" s="384">
        <f t="shared" si="20"/>
        <v>1</v>
      </c>
      <c r="C272" s="63"/>
      <c r="D272" s="63"/>
      <c r="E272" s="63"/>
      <c r="F272" s="63"/>
      <c r="G272" s="63"/>
      <c r="H272" s="63"/>
      <c r="I272" s="63">
        <v>1</v>
      </c>
      <c r="J272" s="63" t="s">
        <v>393</v>
      </c>
      <c r="K272" s="63"/>
      <c r="L272" s="63"/>
      <c r="M272" s="63"/>
      <c r="N272" s="63"/>
      <c r="O272" s="63"/>
      <c r="P272" s="63"/>
      <c r="Q272" s="63"/>
      <c r="R272" s="63"/>
      <c r="S272" s="63"/>
      <c r="T272" s="63"/>
      <c r="U272" s="63"/>
      <c r="V272" s="63"/>
      <c r="W272" s="63"/>
      <c r="X272" s="63"/>
      <c r="Y272" s="63"/>
      <c r="Z272" s="64"/>
    </row>
    <row r="273" spans="1:62">
      <c r="A273" s="362" t="s">
        <v>409</v>
      </c>
      <c r="B273" s="384">
        <f t="shared" si="20"/>
        <v>0</v>
      </c>
      <c r="C273" s="47"/>
      <c r="D273" s="47"/>
      <c r="E273" s="47"/>
      <c r="F273" s="47"/>
      <c r="G273" s="47"/>
      <c r="H273" s="47"/>
      <c r="I273" s="47"/>
      <c r="J273" s="47"/>
      <c r="K273" s="47"/>
      <c r="L273" s="47"/>
      <c r="M273" s="47"/>
      <c r="N273" s="47"/>
      <c r="O273" s="47"/>
      <c r="P273" s="55"/>
      <c r="Q273" s="55"/>
      <c r="R273" s="55"/>
      <c r="S273" s="55"/>
      <c r="T273" s="55"/>
      <c r="U273" s="47"/>
      <c r="V273" s="47"/>
      <c r="W273" s="47"/>
      <c r="X273" s="47"/>
      <c r="Y273" s="47"/>
      <c r="Z273" s="48"/>
    </row>
    <row r="274" spans="1:62">
      <c r="A274" s="362" t="s">
        <v>94</v>
      </c>
      <c r="B274" s="384">
        <f t="shared" si="20"/>
        <v>0</v>
      </c>
      <c r="C274" s="47"/>
      <c r="D274" s="47"/>
      <c r="E274" s="47"/>
      <c r="F274" s="47"/>
      <c r="G274" s="47"/>
      <c r="H274" s="47"/>
      <c r="I274" s="47"/>
      <c r="J274" s="47"/>
      <c r="K274" s="47"/>
      <c r="L274" s="47"/>
      <c r="M274" s="47"/>
      <c r="N274" s="47"/>
      <c r="O274" s="47"/>
      <c r="P274" s="55"/>
      <c r="Q274" s="55"/>
      <c r="R274" s="55"/>
      <c r="S274" s="55"/>
      <c r="T274" s="55"/>
      <c r="U274" s="47"/>
      <c r="V274" s="47"/>
      <c r="W274" s="47"/>
      <c r="X274" s="47"/>
      <c r="Y274" s="47"/>
      <c r="Z274" s="48"/>
    </row>
    <row r="275" spans="1:62">
      <c r="A275" s="362" t="s">
        <v>95</v>
      </c>
      <c r="B275" s="47">
        <f t="shared" si="20"/>
        <v>1</v>
      </c>
      <c r="C275" s="47"/>
      <c r="D275" s="47"/>
      <c r="E275" s="47"/>
      <c r="F275" s="47"/>
      <c r="G275" s="47"/>
      <c r="H275" s="47"/>
      <c r="I275" s="47"/>
      <c r="J275" s="47"/>
      <c r="K275" s="47"/>
      <c r="L275" s="47"/>
      <c r="M275" s="47"/>
      <c r="N275" s="47"/>
      <c r="O275" s="47"/>
      <c r="P275" s="47"/>
      <c r="Q275" s="47"/>
      <c r="R275" s="47"/>
      <c r="S275" s="47">
        <v>1</v>
      </c>
      <c r="T275" s="47" t="s">
        <v>410</v>
      </c>
      <c r="U275" s="47"/>
      <c r="V275" s="47"/>
      <c r="W275" s="47"/>
      <c r="X275" s="47"/>
      <c r="Y275" s="47"/>
      <c r="Z275" s="48"/>
    </row>
    <row r="276" spans="1:62">
      <c r="A276" s="78" t="s">
        <v>171</v>
      </c>
      <c r="B276" s="47">
        <f t="shared" si="20"/>
        <v>0</v>
      </c>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8"/>
    </row>
    <row r="277" spans="1:62">
      <c r="A277" s="365" t="s">
        <v>411</v>
      </c>
      <c r="B277" s="55">
        <f t="shared" si="20"/>
        <v>0</v>
      </c>
      <c r="C277" s="385"/>
      <c r="D277" s="385"/>
      <c r="E277" s="55"/>
      <c r="F277" s="55"/>
      <c r="G277" s="55"/>
      <c r="H277" s="55"/>
      <c r="I277" s="385"/>
      <c r="J277" s="55"/>
      <c r="K277" s="385"/>
      <c r="L277" s="385"/>
      <c r="M277" s="385"/>
      <c r="N277" s="385"/>
      <c r="O277" s="385"/>
      <c r="P277" s="55"/>
      <c r="Q277" s="55"/>
      <c r="R277" s="55"/>
      <c r="S277" s="55"/>
      <c r="T277" s="55"/>
      <c r="U277" s="385"/>
      <c r="V277" s="385"/>
      <c r="W277" s="385"/>
      <c r="X277" s="385"/>
      <c r="Y277" s="385"/>
      <c r="Z277" s="386"/>
    </row>
    <row r="278" spans="1:62" ht="23.25" thickBot="1">
      <c r="A278" s="387" t="s">
        <v>199</v>
      </c>
      <c r="B278" s="388">
        <f t="shared" si="20"/>
        <v>0</v>
      </c>
      <c r="C278" s="80"/>
      <c r="D278" s="80"/>
      <c r="E278" s="80"/>
      <c r="F278" s="80"/>
      <c r="G278" s="80"/>
      <c r="H278" s="80"/>
      <c r="I278" s="80"/>
      <c r="J278" s="80"/>
      <c r="K278" s="80"/>
      <c r="L278" s="80"/>
      <c r="M278" s="80"/>
      <c r="N278" s="80"/>
      <c r="O278" s="80"/>
      <c r="P278" s="80"/>
      <c r="Q278" s="80"/>
      <c r="R278" s="80"/>
      <c r="S278" s="80"/>
      <c r="T278" s="80"/>
      <c r="U278" s="80"/>
      <c r="V278" s="80"/>
      <c r="W278" s="80"/>
      <c r="X278" s="80"/>
      <c r="Y278" s="80"/>
      <c r="Z278" s="81"/>
    </row>
    <row r="279" spans="1:62" s="82" customFormat="1" ht="9">
      <c r="A279" s="389"/>
      <c r="B279" s="389" t="s">
        <v>97</v>
      </c>
      <c r="C279" s="390"/>
      <c r="D279" s="389" t="s">
        <v>98</v>
      </c>
      <c r="E279" s="389"/>
      <c r="F279" s="389"/>
      <c r="G279" s="389"/>
      <c r="H279" s="389"/>
      <c r="I279" s="389"/>
      <c r="J279" s="389"/>
      <c r="K279" s="389"/>
      <c r="L279" s="389"/>
      <c r="M279" s="389"/>
      <c r="N279" s="389"/>
      <c r="O279" s="389"/>
      <c r="P279" s="389"/>
      <c r="Q279" s="389"/>
      <c r="R279" s="389"/>
      <c r="S279" s="389"/>
      <c r="T279" s="389"/>
      <c r="U279" s="389"/>
      <c r="V279" s="389"/>
      <c r="W279" s="389"/>
      <c r="X279" s="389"/>
      <c r="Y279" s="389"/>
      <c r="Z279" s="389"/>
      <c r="AB279" s="240"/>
      <c r="AC279" s="240"/>
      <c r="AD279" s="240"/>
      <c r="AE279" s="240"/>
      <c r="AF279" s="240"/>
      <c r="AG279" s="240"/>
      <c r="AH279" s="240"/>
      <c r="AI279" s="240"/>
      <c r="AJ279" s="240"/>
      <c r="AK279" s="240"/>
      <c r="AL279" s="240"/>
      <c r="AM279" s="240"/>
      <c r="AN279" s="240"/>
      <c r="AO279" s="240"/>
      <c r="AP279" s="240"/>
      <c r="AQ279" s="240"/>
      <c r="AR279" s="240"/>
      <c r="AS279" s="240"/>
      <c r="AT279" s="240"/>
      <c r="AU279" s="240"/>
      <c r="AV279" s="240"/>
      <c r="AW279" s="240"/>
      <c r="AX279" s="240"/>
      <c r="AY279" s="240"/>
      <c r="AZ279" s="240"/>
      <c r="BA279" s="240"/>
      <c r="BB279" s="240"/>
      <c r="BC279" s="240"/>
      <c r="BD279" s="240"/>
      <c r="BE279" s="240"/>
      <c r="BF279" s="240"/>
      <c r="BG279" s="240"/>
      <c r="BH279" s="240"/>
      <c r="BI279" s="240"/>
      <c r="BJ279" s="240"/>
    </row>
    <row r="280" spans="1:62" s="83" customFormat="1" ht="8.25">
      <c r="A280" s="391" t="s">
        <v>99</v>
      </c>
      <c r="B280" s="392"/>
      <c r="C280" s="392"/>
      <c r="D280" s="392"/>
      <c r="E280" s="391"/>
      <c r="F280" s="391"/>
      <c r="G280" s="391"/>
      <c r="H280" s="391"/>
      <c r="I280" s="391"/>
      <c r="J280" s="391"/>
      <c r="K280" s="391"/>
      <c r="L280" s="391" t="s">
        <v>100</v>
      </c>
      <c r="M280" s="391"/>
      <c r="N280" s="391"/>
      <c r="O280" s="391"/>
      <c r="P280" s="393" t="s">
        <v>101</v>
      </c>
      <c r="Q280" s="391"/>
      <c r="R280" s="391"/>
      <c r="S280" s="391"/>
      <c r="T280" s="391" t="s">
        <v>102</v>
      </c>
      <c r="U280" s="391"/>
      <c r="V280" s="391"/>
      <c r="W280" s="391" t="s">
        <v>103</v>
      </c>
      <c r="X280" s="391"/>
      <c r="Y280" s="391"/>
      <c r="Z280" s="391"/>
      <c r="AB280" s="241"/>
      <c r="AC280" s="241"/>
      <c r="AD280" s="241"/>
      <c r="AE280" s="241"/>
      <c r="AF280" s="241"/>
      <c r="AG280" s="241"/>
      <c r="AH280" s="241"/>
      <c r="AI280" s="241"/>
      <c r="AJ280" s="241"/>
      <c r="AK280" s="241"/>
      <c r="AL280" s="241"/>
      <c r="AM280" s="241"/>
      <c r="AN280" s="241"/>
      <c r="AO280" s="241"/>
      <c r="AP280" s="241"/>
      <c r="AQ280" s="241"/>
      <c r="AR280" s="241"/>
      <c r="AS280" s="241"/>
      <c r="AT280" s="241"/>
      <c r="AU280" s="241"/>
      <c r="AV280" s="241"/>
      <c r="AW280" s="241"/>
      <c r="AX280" s="241"/>
      <c r="AY280" s="241"/>
      <c r="AZ280" s="241"/>
      <c r="BA280" s="241"/>
      <c r="BB280" s="241"/>
      <c r="BC280" s="241"/>
      <c r="BD280" s="241"/>
      <c r="BE280" s="241"/>
      <c r="BF280" s="241"/>
      <c r="BG280" s="241"/>
      <c r="BH280" s="241"/>
      <c r="BI280" s="241"/>
      <c r="BJ280" s="241"/>
    </row>
    <row r="281" spans="1:62" s="83" customFormat="1" ht="8.25">
      <c r="A281" s="391" t="s">
        <v>104</v>
      </c>
      <c r="B281" s="391" t="s">
        <v>381</v>
      </c>
      <c r="C281" s="391"/>
      <c r="D281" s="391"/>
      <c r="E281" s="391" t="s">
        <v>105</v>
      </c>
      <c r="F281" s="391"/>
      <c r="G281" s="391"/>
      <c r="H281" s="391"/>
      <c r="I281" s="391" t="s">
        <v>106</v>
      </c>
      <c r="J281" s="391"/>
      <c r="K281" s="391"/>
      <c r="L281" s="391" t="s">
        <v>107</v>
      </c>
      <c r="M281" s="391"/>
      <c r="N281" s="391"/>
      <c r="O281" s="391"/>
      <c r="P281" s="391" t="s">
        <v>108</v>
      </c>
      <c r="Q281" s="391"/>
      <c r="R281" s="391"/>
      <c r="S281" s="391"/>
      <c r="T281" s="391" t="s">
        <v>109</v>
      </c>
      <c r="U281" s="391"/>
      <c r="V281" s="391"/>
      <c r="W281" s="391"/>
      <c r="X281" s="391" t="s">
        <v>110</v>
      </c>
      <c r="Y281" s="391"/>
      <c r="Z281" s="391"/>
      <c r="AB281" s="241"/>
      <c r="AC281" s="241"/>
      <c r="AD281" s="241"/>
      <c r="AE281" s="241"/>
      <c r="AF281" s="241"/>
      <c r="AG281" s="241"/>
      <c r="AH281" s="241"/>
      <c r="AI281" s="241"/>
      <c r="AJ281" s="241"/>
      <c r="AK281" s="241"/>
      <c r="AL281" s="241"/>
      <c r="AM281" s="241"/>
      <c r="AN281" s="241"/>
      <c r="AO281" s="241"/>
      <c r="AP281" s="241"/>
      <c r="AQ281" s="241"/>
      <c r="AR281" s="241"/>
      <c r="AS281" s="241"/>
      <c r="AT281" s="241"/>
      <c r="AU281" s="241"/>
      <c r="AV281" s="241"/>
      <c r="AW281" s="241"/>
      <c r="AX281" s="241"/>
      <c r="AY281" s="241"/>
      <c r="AZ281" s="241"/>
      <c r="BA281" s="241"/>
      <c r="BB281" s="241"/>
      <c r="BC281" s="241"/>
      <c r="BD281" s="241"/>
      <c r="BE281" s="241"/>
      <c r="BF281" s="241"/>
      <c r="BG281" s="241"/>
      <c r="BH281" s="241"/>
      <c r="BI281" s="241"/>
      <c r="BJ281" s="241"/>
    </row>
    <row r="282" spans="1:62" s="83" customFormat="1" ht="8.25">
      <c r="A282" s="391" t="s">
        <v>111</v>
      </c>
      <c r="B282" s="391" t="s">
        <v>112</v>
      </c>
      <c r="C282" s="391"/>
      <c r="D282" s="391"/>
      <c r="E282" s="391" t="s">
        <v>113</v>
      </c>
      <c r="F282" s="391"/>
      <c r="G282" s="391"/>
      <c r="H282" s="391"/>
      <c r="I282" s="391" t="s">
        <v>114</v>
      </c>
      <c r="J282" s="391"/>
      <c r="K282" s="391"/>
      <c r="L282" s="391" t="s">
        <v>115</v>
      </c>
      <c r="M282" s="391"/>
      <c r="N282" s="391"/>
      <c r="O282" s="391"/>
      <c r="P282" s="391" t="s">
        <v>116</v>
      </c>
      <c r="Q282" s="391"/>
      <c r="R282" s="391"/>
      <c r="S282" s="391"/>
      <c r="T282" s="391" t="s">
        <v>117</v>
      </c>
      <c r="U282" s="391"/>
      <c r="V282" s="391"/>
      <c r="W282" s="391"/>
      <c r="X282" s="391" t="s">
        <v>118</v>
      </c>
      <c r="Y282" s="391"/>
      <c r="Z282" s="391"/>
      <c r="AB282" s="241"/>
      <c r="AC282" s="241"/>
      <c r="AD282" s="241"/>
      <c r="AE282" s="241"/>
      <c r="AF282" s="241"/>
      <c r="AG282" s="241"/>
      <c r="AH282" s="241"/>
      <c r="AI282" s="241"/>
      <c r="AJ282" s="241"/>
      <c r="AK282" s="241"/>
      <c r="AL282" s="241"/>
      <c r="AM282" s="241"/>
      <c r="AN282" s="241"/>
      <c r="AO282" s="241"/>
      <c r="AP282" s="241"/>
      <c r="AQ282" s="241"/>
      <c r="AR282" s="241"/>
      <c r="AS282" s="241"/>
      <c r="AT282" s="241"/>
      <c r="AU282" s="241"/>
      <c r="AV282" s="241"/>
      <c r="AW282" s="241"/>
      <c r="AX282" s="241"/>
      <c r="AY282" s="241"/>
      <c r="AZ282" s="241"/>
      <c r="BA282" s="241"/>
      <c r="BB282" s="241"/>
      <c r="BC282" s="241"/>
      <c r="BD282" s="241"/>
      <c r="BE282" s="241"/>
      <c r="BF282" s="241"/>
      <c r="BG282" s="241"/>
      <c r="BH282" s="241"/>
      <c r="BI282" s="241"/>
      <c r="BJ282" s="241"/>
    </row>
    <row r="283" spans="1:62" s="83" customFormat="1" ht="8.25">
      <c r="A283" s="391" t="s">
        <v>119</v>
      </c>
      <c r="B283" s="391" t="s">
        <v>120</v>
      </c>
      <c r="C283" s="391"/>
      <c r="D283" s="391"/>
      <c r="E283" s="391" t="s">
        <v>121</v>
      </c>
      <c r="F283" s="391"/>
      <c r="G283" s="391"/>
      <c r="H283" s="391"/>
      <c r="I283" s="391" t="s">
        <v>122</v>
      </c>
      <c r="J283" s="391"/>
      <c r="K283" s="391"/>
      <c r="L283" s="394" t="s">
        <v>123</v>
      </c>
      <c r="M283" s="391"/>
      <c r="N283" s="391"/>
      <c r="O283" s="391"/>
      <c r="P283" s="395" t="s">
        <v>124</v>
      </c>
      <c r="Q283" s="391"/>
      <c r="R283" s="391"/>
      <c r="S283" s="391"/>
      <c r="T283" s="391" t="s">
        <v>125</v>
      </c>
      <c r="U283" s="391"/>
      <c r="V283" s="391"/>
      <c r="W283" s="391"/>
      <c r="X283" s="391" t="s">
        <v>382</v>
      </c>
      <c r="Y283" s="391"/>
      <c r="Z283" s="391"/>
      <c r="AB283" s="241"/>
      <c r="AC283" s="241"/>
      <c r="AD283" s="241"/>
      <c r="AE283" s="241"/>
      <c r="AF283" s="241"/>
      <c r="AG283" s="241"/>
      <c r="AH283" s="241"/>
      <c r="AI283" s="241"/>
      <c r="AJ283" s="241"/>
      <c r="AK283" s="241"/>
      <c r="AL283" s="241"/>
      <c r="AM283" s="241"/>
      <c r="AN283" s="241"/>
      <c r="AO283" s="241"/>
      <c r="AP283" s="241"/>
      <c r="AQ283" s="241"/>
      <c r="AR283" s="241"/>
      <c r="AS283" s="241"/>
      <c r="AT283" s="241"/>
      <c r="AU283" s="241"/>
      <c r="AV283" s="241"/>
      <c r="AW283" s="241"/>
      <c r="AX283" s="241"/>
      <c r="AY283" s="241"/>
      <c r="AZ283" s="241"/>
      <c r="BA283" s="241"/>
      <c r="BB283" s="241"/>
      <c r="BC283" s="241"/>
      <c r="BD283" s="241"/>
      <c r="BE283" s="241"/>
      <c r="BF283" s="241"/>
      <c r="BG283" s="241"/>
      <c r="BH283" s="241"/>
      <c r="BI283" s="241"/>
      <c r="BJ283" s="241"/>
    </row>
    <row r="284" spans="1:62" s="83" customFormat="1" ht="8.25">
      <c r="A284" s="391" t="s">
        <v>126</v>
      </c>
      <c r="B284" s="391" t="s">
        <v>127</v>
      </c>
      <c r="C284" s="391"/>
      <c r="D284" s="391"/>
      <c r="E284" s="391" t="s">
        <v>128</v>
      </c>
      <c r="F284" s="391"/>
      <c r="G284" s="391"/>
      <c r="H284" s="391"/>
      <c r="I284" s="391" t="s">
        <v>129</v>
      </c>
      <c r="J284" s="391"/>
      <c r="K284" s="391"/>
      <c r="L284" s="391" t="s">
        <v>130</v>
      </c>
      <c r="M284" s="391"/>
      <c r="N284" s="391"/>
      <c r="O284" s="391"/>
      <c r="P284" s="396" t="s">
        <v>131</v>
      </c>
      <c r="Q284" s="391"/>
      <c r="R284" s="391"/>
      <c r="S284" s="391"/>
      <c r="T284" s="395" t="s">
        <v>132</v>
      </c>
      <c r="U284" s="391"/>
      <c r="V284" s="391"/>
      <c r="W284" s="391"/>
      <c r="X284" s="393" t="s">
        <v>133</v>
      </c>
      <c r="Y284" s="397"/>
      <c r="Z284" s="397"/>
      <c r="AB284" s="241"/>
      <c r="AC284" s="241"/>
      <c r="AD284" s="241"/>
      <c r="AE284" s="241"/>
      <c r="AF284" s="241"/>
      <c r="AG284" s="241"/>
      <c r="AH284" s="241"/>
      <c r="AI284" s="241"/>
      <c r="AJ284" s="241"/>
      <c r="AK284" s="241"/>
      <c r="AL284" s="241"/>
      <c r="AM284" s="241"/>
      <c r="AN284" s="241"/>
      <c r="AO284" s="241"/>
      <c r="AP284" s="241"/>
      <c r="AQ284" s="241"/>
      <c r="AR284" s="241"/>
      <c r="AS284" s="241"/>
      <c r="AT284" s="241"/>
      <c r="AU284" s="241"/>
      <c r="AV284" s="241"/>
      <c r="AW284" s="241"/>
      <c r="AX284" s="241"/>
      <c r="AY284" s="241"/>
      <c r="AZ284" s="241"/>
      <c r="BA284" s="241"/>
      <c r="BB284" s="241"/>
      <c r="BC284" s="241"/>
      <c r="BD284" s="241"/>
      <c r="BE284" s="241"/>
      <c r="BF284" s="241"/>
      <c r="BG284" s="241"/>
      <c r="BH284" s="241"/>
      <c r="BI284" s="241"/>
      <c r="BJ284" s="241"/>
    </row>
    <row r="285" spans="1:62" s="83" customFormat="1" ht="8.25">
      <c r="A285" s="391" t="s">
        <v>412</v>
      </c>
      <c r="B285" s="391" t="s">
        <v>134</v>
      </c>
      <c r="C285" s="391"/>
      <c r="D285" s="391"/>
      <c r="E285" s="391" t="s">
        <v>135</v>
      </c>
      <c r="F285" s="391"/>
      <c r="G285" s="391"/>
      <c r="H285" s="391"/>
      <c r="I285" s="391" t="s">
        <v>136</v>
      </c>
      <c r="J285" s="391"/>
      <c r="K285" s="391"/>
      <c r="L285" s="391" t="s">
        <v>137</v>
      </c>
      <c r="M285" s="391"/>
      <c r="N285" s="391"/>
      <c r="O285" s="391"/>
      <c r="P285" s="396" t="s">
        <v>138</v>
      </c>
      <c r="Q285" s="391"/>
      <c r="R285" s="391"/>
      <c r="S285" s="391"/>
      <c r="T285" s="393" t="s">
        <v>139</v>
      </c>
      <c r="U285" s="391"/>
      <c r="V285" s="391"/>
      <c r="W285" s="391"/>
      <c r="X285" s="397" t="s">
        <v>140</v>
      </c>
      <c r="Y285" s="397"/>
      <c r="Z285" s="391"/>
      <c r="AB285" s="241"/>
      <c r="AC285" s="241"/>
      <c r="AD285" s="241"/>
      <c r="AE285" s="241"/>
      <c r="AF285" s="241"/>
      <c r="AG285" s="241"/>
      <c r="AH285" s="241"/>
      <c r="AI285" s="241"/>
      <c r="AJ285" s="241"/>
      <c r="AK285" s="241"/>
      <c r="AL285" s="241"/>
      <c r="AM285" s="241"/>
      <c r="AN285" s="241"/>
      <c r="AO285" s="241"/>
      <c r="AP285" s="241"/>
      <c r="AQ285" s="241"/>
      <c r="AR285" s="241"/>
      <c r="AS285" s="241"/>
      <c r="AT285" s="241"/>
      <c r="AU285" s="241"/>
      <c r="AV285" s="241"/>
      <c r="AW285" s="241"/>
      <c r="AX285" s="241"/>
      <c r="AY285" s="241"/>
      <c r="AZ285" s="241"/>
      <c r="BA285" s="241"/>
      <c r="BB285" s="241"/>
      <c r="BC285" s="241"/>
      <c r="BD285" s="241"/>
      <c r="BE285" s="241"/>
      <c r="BF285" s="241"/>
      <c r="BG285" s="241"/>
      <c r="BH285" s="241"/>
      <c r="BI285" s="241"/>
      <c r="BJ285" s="241"/>
    </row>
    <row r="286" spans="1:62" s="83" customFormat="1" ht="8.25">
      <c r="A286" s="391" t="s">
        <v>141</v>
      </c>
      <c r="B286" s="391" t="s">
        <v>142</v>
      </c>
      <c r="C286" s="391"/>
      <c r="D286" s="391"/>
      <c r="E286" s="391" t="s">
        <v>143</v>
      </c>
      <c r="F286" s="391"/>
      <c r="G286" s="391"/>
      <c r="H286" s="391"/>
      <c r="I286" s="391" t="s">
        <v>144</v>
      </c>
      <c r="J286" s="391"/>
      <c r="K286" s="391"/>
      <c r="L286" s="391" t="s">
        <v>145</v>
      </c>
      <c r="M286" s="391"/>
      <c r="N286" s="391"/>
      <c r="O286" s="391"/>
      <c r="P286" s="391" t="s">
        <v>146</v>
      </c>
      <c r="Q286" s="391"/>
      <c r="R286" s="391"/>
      <c r="S286" s="391"/>
      <c r="T286" s="391" t="s">
        <v>147</v>
      </c>
      <c r="U286" s="391"/>
      <c r="V286" s="391"/>
      <c r="W286" s="392" t="s">
        <v>148</v>
      </c>
      <c r="X286" s="391"/>
      <c r="Y286" s="398"/>
      <c r="Z286" s="397"/>
      <c r="AB286" s="241"/>
      <c r="AC286" s="241"/>
      <c r="AD286" s="241"/>
      <c r="AE286" s="241"/>
      <c r="AF286" s="241"/>
      <c r="AG286" s="241"/>
      <c r="AH286" s="241"/>
      <c r="AI286" s="241"/>
      <c r="AJ286" s="241"/>
      <c r="AK286" s="241"/>
      <c r="AL286" s="241"/>
      <c r="AM286" s="241"/>
      <c r="AN286" s="241"/>
      <c r="AO286" s="241"/>
      <c r="AP286" s="241"/>
      <c r="AQ286" s="241"/>
      <c r="AR286" s="241"/>
      <c r="AS286" s="241"/>
      <c r="AT286" s="241"/>
      <c r="AU286" s="241"/>
      <c r="AV286" s="241"/>
      <c r="AW286" s="241"/>
      <c r="AX286" s="241"/>
      <c r="AY286" s="241"/>
      <c r="AZ286" s="241"/>
      <c r="BA286" s="241"/>
      <c r="BB286" s="241"/>
      <c r="BC286" s="241"/>
      <c r="BD286" s="241"/>
      <c r="BE286" s="241"/>
      <c r="BF286" s="241"/>
      <c r="BG286" s="241"/>
      <c r="BH286" s="241"/>
      <c r="BI286" s="241"/>
      <c r="BJ286" s="241"/>
    </row>
    <row r="287" spans="1:62" s="83" customFormat="1" ht="8.25">
      <c r="A287" s="391" t="s">
        <v>149</v>
      </c>
      <c r="B287" s="391" t="s">
        <v>150</v>
      </c>
      <c r="C287" s="391"/>
      <c r="D287" s="391"/>
      <c r="E287" s="391" t="s">
        <v>151</v>
      </c>
      <c r="F287" s="391"/>
      <c r="G287" s="391"/>
      <c r="H287" s="391"/>
      <c r="I287" s="391" t="s">
        <v>152</v>
      </c>
      <c r="J287" s="391"/>
      <c r="K287" s="391"/>
      <c r="L287" s="391" t="s">
        <v>153</v>
      </c>
      <c r="M287" s="391"/>
      <c r="N287" s="391"/>
      <c r="O287" s="391"/>
      <c r="P287" s="395" t="s">
        <v>154</v>
      </c>
      <c r="Q287" s="391"/>
      <c r="R287" s="391"/>
      <c r="S287" s="391"/>
      <c r="T287" s="391" t="s">
        <v>155</v>
      </c>
      <c r="U287" s="391"/>
      <c r="V287" s="391"/>
      <c r="W287" s="391" t="s">
        <v>156</v>
      </c>
      <c r="X287" s="391"/>
      <c r="Y287" s="391"/>
      <c r="Z287" s="391"/>
      <c r="AB287" s="241"/>
      <c r="AC287" s="241"/>
      <c r="AD287" s="241"/>
      <c r="AE287" s="241"/>
      <c r="AF287" s="241"/>
      <c r="AG287" s="241"/>
      <c r="AH287" s="241"/>
      <c r="AI287" s="241"/>
      <c r="AJ287" s="241"/>
      <c r="AK287" s="241"/>
      <c r="AL287" s="241"/>
      <c r="AM287" s="241"/>
      <c r="AN287" s="241"/>
      <c r="AO287" s="241"/>
      <c r="AP287" s="241"/>
      <c r="AQ287" s="241"/>
      <c r="AR287" s="241"/>
      <c r="AS287" s="241"/>
      <c r="AT287" s="241"/>
      <c r="AU287" s="241"/>
      <c r="AV287" s="241"/>
      <c r="AW287" s="241"/>
      <c r="AX287" s="241"/>
      <c r="AY287" s="241"/>
      <c r="AZ287" s="241"/>
      <c r="BA287" s="241"/>
      <c r="BB287" s="241"/>
      <c r="BC287" s="241"/>
      <c r="BD287" s="241"/>
      <c r="BE287" s="241"/>
      <c r="BF287" s="241"/>
      <c r="BG287" s="241"/>
      <c r="BH287" s="241"/>
      <c r="BI287" s="241"/>
      <c r="BJ287" s="241"/>
    </row>
    <row r="288" spans="1:62" s="83" customFormat="1" ht="8.25">
      <c r="A288" s="391" t="s">
        <v>157</v>
      </c>
      <c r="B288" s="391" t="s">
        <v>158</v>
      </c>
      <c r="C288" s="391"/>
      <c r="D288" s="391"/>
      <c r="E288" s="391" t="s">
        <v>159</v>
      </c>
      <c r="F288" s="391"/>
      <c r="G288" s="391"/>
      <c r="H288" s="391"/>
      <c r="I288" s="391" t="s">
        <v>160</v>
      </c>
      <c r="J288" s="391"/>
      <c r="K288" s="391"/>
      <c r="L288" s="391" t="s">
        <v>413</v>
      </c>
      <c r="M288" s="391"/>
      <c r="N288" s="391"/>
      <c r="O288" s="391"/>
      <c r="P288" s="399" t="s">
        <v>162</v>
      </c>
      <c r="Q288" s="391"/>
      <c r="R288" s="391"/>
      <c r="S288" s="391"/>
      <c r="T288" s="391" t="s">
        <v>384</v>
      </c>
      <c r="U288" s="391"/>
      <c r="V288" s="391"/>
      <c r="W288" s="391"/>
      <c r="X288" s="397" t="s">
        <v>163</v>
      </c>
      <c r="Y288" s="397"/>
      <c r="Z288" s="397"/>
      <c r="AB288" s="241"/>
      <c r="AC288" s="241"/>
      <c r="AD288" s="241"/>
      <c r="AE288" s="241"/>
      <c r="AF288" s="241"/>
      <c r="AG288" s="241"/>
      <c r="AH288" s="241"/>
      <c r="AI288" s="241"/>
      <c r="AJ288" s="241"/>
      <c r="AK288" s="241"/>
      <c r="AL288" s="241"/>
      <c r="AM288" s="241"/>
      <c r="AN288" s="241"/>
      <c r="AO288" s="241"/>
      <c r="AP288" s="241"/>
      <c r="AQ288" s="241"/>
      <c r="AR288" s="241"/>
      <c r="AS288" s="241"/>
      <c r="AT288" s="241"/>
      <c r="AU288" s="241"/>
      <c r="AV288" s="241"/>
      <c r="AW288" s="241"/>
      <c r="AX288" s="241"/>
      <c r="AY288" s="241"/>
      <c r="AZ288" s="241"/>
      <c r="BA288" s="241"/>
      <c r="BB288" s="241"/>
      <c r="BC288" s="241"/>
      <c r="BD288" s="241"/>
      <c r="BE288" s="241"/>
      <c r="BF288" s="241"/>
      <c r="BG288" s="241"/>
      <c r="BH288" s="241"/>
      <c r="BI288" s="241"/>
      <c r="BJ288" s="241"/>
    </row>
    <row r="289" spans="1:62" s="83" customFormat="1" ht="8.25">
      <c r="A289" s="391" t="s">
        <v>164</v>
      </c>
      <c r="B289" s="391" t="s">
        <v>165</v>
      </c>
      <c r="C289" s="391"/>
      <c r="D289" s="391"/>
      <c r="E289" s="391" t="s">
        <v>166</v>
      </c>
      <c r="F289" s="391"/>
      <c r="G289" s="391"/>
      <c r="H289" s="391"/>
      <c r="I289" s="391" t="s">
        <v>167</v>
      </c>
      <c r="J289" s="391"/>
      <c r="K289" s="391"/>
      <c r="L289" s="391" t="s">
        <v>168</v>
      </c>
      <c r="M289" s="391"/>
      <c r="N289" s="391"/>
      <c r="O289" s="391" t="s">
        <v>169</v>
      </c>
      <c r="P289" s="391"/>
      <c r="Q289" s="391"/>
      <c r="R289" s="391"/>
      <c r="S289" s="391"/>
      <c r="T289" s="391"/>
      <c r="U289" s="391"/>
      <c r="V289" s="391"/>
      <c r="W289" s="391"/>
      <c r="X289" s="391"/>
      <c r="Y289" s="391"/>
      <c r="Z289" s="391"/>
      <c r="AB289" s="241"/>
      <c r="AC289" s="241"/>
      <c r="AD289" s="241"/>
      <c r="AE289" s="241"/>
      <c r="AF289" s="241"/>
      <c r="AG289" s="241"/>
      <c r="AH289" s="241"/>
      <c r="AI289" s="241"/>
      <c r="AJ289" s="241"/>
      <c r="AK289" s="241"/>
      <c r="AL289" s="241"/>
      <c r="AM289" s="241"/>
      <c r="AN289" s="241"/>
      <c r="AO289" s="241"/>
      <c r="AP289" s="241"/>
      <c r="AQ289" s="241"/>
      <c r="AR289" s="241"/>
      <c r="AS289" s="241"/>
      <c r="AT289" s="241"/>
      <c r="AU289" s="241"/>
      <c r="AV289" s="241"/>
      <c r="AW289" s="241"/>
      <c r="AX289" s="241"/>
      <c r="AY289" s="241"/>
      <c r="AZ289" s="241"/>
      <c r="BA289" s="241"/>
      <c r="BB289" s="241"/>
      <c r="BC289" s="241"/>
      <c r="BD289" s="241"/>
      <c r="BE289" s="241"/>
      <c r="BF289" s="241"/>
      <c r="BG289" s="241"/>
      <c r="BH289" s="241"/>
      <c r="BI289" s="241"/>
      <c r="BJ289" s="241"/>
    </row>
    <row r="290" spans="1:62" s="83" customFormat="1" ht="8.25">
      <c r="A290" s="391"/>
      <c r="B290" s="391"/>
      <c r="C290" s="391"/>
      <c r="D290" s="391"/>
      <c r="E290" s="391"/>
      <c r="F290" s="391"/>
      <c r="G290" s="391"/>
      <c r="H290" s="391"/>
      <c r="I290" s="391"/>
      <c r="J290" s="391"/>
      <c r="K290" s="391"/>
      <c r="L290" s="391"/>
      <c r="M290" s="391"/>
      <c r="N290" s="391"/>
      <c r="O290" s="391"/>
      <c r="P290" s="391"/>
      <c r="Q290" s="391"/>
      <c r="R290" s="391"/>
      <c r="S290" s="391"/>
      <c r="T290" s="391"/>
      <c r="U290" s="391"/>
      <c r="V290" s="391"/>
      <c r="W290" s="391"/>
      <c r="X290" s="391"/>
      <c r="Y290" s="391"/>
      <c r="Z290" s="391"/>
      <c r="AB290" s="241"/>
      <c r="AC290" s="241"/>
      <c r="AD290" s="241"/>
      <c r="AE290" s="241"/>
      <c r="AF290" s="241"/>
      <c r="AG290" s="241"/>
      <c r="AH290" s="241"/>
      <c r="AI290" s="241"/>
      <c r="AJ290" s="241"/>
      <c r="AK290" s="241"/>
      <c r="AL290" s="241"/>
      <c r="AM290" s="241"/>
      <c r="AN290" s="241"/>
      <c r="AO290" s="241"/>
      <c r="AP290" s="241"/>
      <c r="AQ290" s="241"/>
      <c r="AR290" s="241"/>
      <c r="AS290" s="241"/>
      <c r="AT290" s="241"/>
      <c r="AU290" s="241"/>
      <c r="AV290" s="241"/>
      <c r="AW290" s="241"/>
      <c r="AX290" s="241"/>
      <c r="AY290" s="241"/>
      <c r="AZ290" s="241"/>
      <c r="BA290" s="241"/>
      <c r="BB290" s="241"/>
      <c r="BC290" s="241"/>
      <c r="BD290" s="241"/>
      <c r="BE290" s="241"/>
      <c r="BF290" s="241"/>
      <c r="BG290" s="241"/>
      <c r="BH290" s="241"/>
      <c r="BI290" s="241"/>
      <c r="BJ290" s="241"/>
    </row>
    <row r="291" spans="1:62" s="83" customFormat="1" ht="8.25">
      <c r="A291" s="400"/>
      <c r="B291" s="400"/>
      <c r="C291" s="391"/>
      <c r="D291" s="400"/>
      <c r="E291" s="391"/>
      <c r="F291" s="391"/>
      <c r="G291" s="391"/>
      <c r="H291" s="391"/>
      <c r="I291" s="391"/>
      <c r="J291" s="391"/>
      <c r="K291" s="391"/>
      <c r="L291" s="391"/>
      <c r="M291" s="391"/>
      <c r="N291" s="391"/>
      <c r="O291" s="400"/>
      <c r="P291" s="391"/>
      <c r="Q291" s="391"/>
      <c r="R291" s="391"/>
      <c r="S291" s="391"/>
      <c r="T291" s="391"/>
      <c r="U291" s="391"/>
      <c r="V291" s="391"/>
      <c r="W291" s="391"/>
      <c r="X291" s="391"/>
      <c r="Y291" s="391"/>
      <c r="Z291" s="391"/>
      <c r="AB291" s="241"/>
      <c r="AC291" s="241"/>
      <c r="AD291" s="241"/>
      <c r="AE291" s="241"/>
      <c r="AF291" s="241"/>
      <c r="AG291" s="241"/>
      <c r="AH291" s="241"/>
      <c r="AI291" s="241"/>
      <c r="AJ291" s="241"/>
      <c r="AK291" s="241"/>
      <c r="AL291" s="241"/>
      <c r="AM291" s="241"/>
      <c r="AN291" s="241"/>
      <c r="AO291" s="241"/>
      <c r="AP291" s="241"/>
      <c r="AQ291" s="241"/>
      <c r="AR291" s="241"/>
      <c r="AS291" s="241"/>
      <c r="AT291" s="241"/>
      <c r="AU291" s="241"/>
      <c r="AV291" s="241"/>
      <c r="AW291" s="241"/>
      <c r="AX291" s="241"/>
      <c r="AY291" s="241"/>
      <c r="AZ291" s="241"/>
      <c r="BA291" s="241"/>
      <c r="BB291" s="241"/>
      <c r="BC291" s="241"/>
      <c r="BD291" s="241"/>
      <c r="BE291" s="241"/>
      <c r="BF291" s="241"/>
      <c r="BG291" s="241"/>
      <c r="BH291" s="241"/>
      <c r="BI291" s="241"/>
      <c r="BJ291" s="241"/>
    </row>
    <row r="292" spans="1:62">
      <c r="A292" s="20" t="s">
        <v>46</v>
      </c>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1" t="s">
        <v>47</v>
      </c>
    </row>
    <row r="293" spans="1:62">
      <c r="A293" s="20" t="s">
        <v>414</v>
      </c>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1" t="s">
        <v>48</v>
      </c>
    </row>
    <row r="294" spans="1:62" ht="15.75" thickBot="1">
      <c r="A294" s="23"/>
      <c r="B294" s="23"/>
      <c r="C294" s="24"/>
      <c r="D294" s="25"/>
      <c r="E294" s="25"/>
      <c r="F294" s="25"/>
      <c r="G294" s="25"/>
      <c r="H294" s="25"/>
      <c r="I294" s="25"/>
      <c r="J294" s="25"/>
      <c r="K294" s="25"/>
      <c r="L294" s="25"/>
      <c r="M294" s="25"/>
      <c r="N294" s="25"/>
      <c r="O294" s="25"/>
      <c r="P294" s="26"/>
      <c r="Q294" s="25"/>
      <c r="R294" s="25"/>
      <c r="S294" s="25"/>
      <c r="T294" s="26"/>
      <c r="U294" s="25"/>
      <c r="V294" s="25"/>
      <c r="W294" s="25"/>
      <c r="X294" s="25"/>
      <c r="Y294" s="25"/>
      <c r="Z294" s="25"/>
    </row>
    <row r="295" spans="1:62" ht="22.5">
      <c r="A295" s="27" t="s">
        <v>49</v>
      </c>
      <c r="B295" s="28" t="s">
        <v>11</v>
      </c>
      <c r="C295" s="29" t="s">
        <v>50</v>
      </c>
      <c r="D295" s="29"/>
      <c r="E295" s="29" t="s">
        <v>51</v>
      </c>
      <c r="F295" s="29"/>
      <c r="G295" s="29" t="s">
        <v>52</v>
      </c>
      <c r="H295" s="29"/>
      <c r="I295" s="29" t="s">
        <v>53</v>
      </c>
      <c r="J295" s="29"/>
      <c r="K295" s="29" t="s">
        <v>54</v>
      </c>
      <c r="L295" s="29"/>
      <c r="M295" s="29" t="s">
        <v>55</v>
      </c>
      <c r="N295" s="29"/>
      <c r="O295" s="29" t="s">
        <v>56</v>
      </c>
      <c r="P295" s="29"/>
      <c r="Q295" s="29" t="s">
        <v>57</v>
      </c>
      <c r="R295" s="29"/>
      <c r="S295" s="29" t="s">
        <v>58</v>
      </c>
      <c r="T295" s="29"/>
      <c r="U295" s="29" t="s">
        <v>59</v>
      </c>
      <c r="V295" s="29"/>
      <c r="W295" s="29" t="s">
        <v>60</v>
      </c>
      <c r="X295" s="29"/>
      <c r="Y295" s="29" t="s">
        <v>61</v>
      </c>
      <c r="Z295" s="30"/>
      <c r="AB295" s="232"/>
      <c r="AC295" s="232"/>
      <c r="AD295" s="233"/>
      <c r="AE295" s="233"/>
      <c r="AF295" s="233"/>
      <c r="AG295" s="233"/>
      <c r="AH295" s="233"/>
      <c r="AI295" s="232"/>
      <c r="AJ295" s="232"/>
      <c r="AK295" s="232"/>
      <c r="AL295" s="232"/>
      <c r="AM295" s="233"/>
    </row>
    <row r="296" spans="1:62" ht="15.75" thickBot="1">
      <c r="A296" s="31"/>
      <c r="B296" s="32"/>
      <c r="C296" s="33" t="s">
        <v>62</v>
      </c>
      <c r="D296" s="33" t="s">
        <v>63</v>
      </c>
      <c r="E296" s="33" t="s">
        <v>62</v>
      </c>
      <c r="F296" s="33" t="s">
        <v>63</v>
      </c>
      <c r="G296" s="33" t="s">
        <v>62</v>
      </c>
      <c r="H296" s="33" t="s">
        <v>63</v>
      </c>
      <c r="I296" s="33" t="s">
        <v>62</v>
      </c>
      <c r="J296" s="33" t="s">
        <v>63</v>
      </c>
      <c r="K296" s="33" t="s">
        <v>62</v>
      </c>
      <c r="L296" s="33" t="s">
        <v>63</v>
      </c>
      <c r="M296" s="33" t="s">
        <v>62</v>
      </c>
      <c r="N296" s="33" t="s">
        <v>63</v>
      </c>
      <c r="O296" s="33" t="s">
        <v>62</v>
      </c>
      <c r="P296" s="33" t="s">
        <v>63</v>
      </c>
      <c r="Q296" s="33" t="s">
        <v>62</v>
      </c>
      <c r="R296" s="33" t="s">
        <v>63</v>
      </c>
      <c r="S296" s="33" t="s">
        <v>62</v>
      </c>
      <c r="T296" s="33" t="s">
        <v>63</v>
      </c>
      <c r="U296" s="33" t="s">
        <v>62</v>
      </c>
      <c r="V296" s="33" t="s">
        <v>63</v>
      </c>
      <c r="W296" s="33" t="s">
        <v>62</v>
      </c>
      <c r="X296" s="33" t="s">
        <v>63</v>
      </c>
      <c r="Y296" s="34" t="s">
        <v>62</v>
      </c>
      <c r="Z296" s="35" t="s">
        <v>63</v>
      </c>
      <c r="AA296" s="36"/>
      <c r="AB296" s="234"/>
      <c r="AC296" s="232"/>
      <c r="AD296" s="233"/>
      <c r="AE296" s="233"/>
      <c r="AF296" s="233"/>
      <c r="AG296" s="233"/>
      <c r="AH296" s="233"/>
      <c r="AI296" s="232"/>
      <c r="AJ296" s="232"/>
      <c r="AK296" s="232"/>
      <c r="AL296" s="232"/>
      <c r="AM296" s="233"/>
    </row>
    <row r="297" spans="1:62" ht="15.75" thickBot="1">
      <c r="A297" s="37" t="s">
        <v>64</v>
      </c>
      <c r="B297" s="38">
        <f>SUM(B298,B320)</f>
        <v>54</v>
      </c>
      <c r="C297" s="38">
        <f>SUM(C298,C320)</f>
        <v>2</v>
      </c>
      <c r="D297" s="38"/>
      <c r="E297" s="38">
        <f>SUM(E298,E320)</f>
        <v>2</v>
      </c>
      <c r="F297" s="38"/>
      <c r="G297" s="38">
        <f>SUM(G298,G320)</f>
        <v>8</v>
      </c>
      <c r="H297" s="38"/>
      <c r="I297" s="38">
        <f>SUM(I298,I320)</f>
        <v>3</v>
      </c>
      <c r="J297" s="38"/>
      <c r="K297" s="38">
        <f>SUM(K298,K320)</f>
        <v>5</v>
      </c>
      <c r="L297" s="38"/>
      <c r="M297" s="38">
        <f>SUM(M298,M320)</f>
        <v>7</v>
      </c>
      <c r="N297" s="38"/>
      <c r="O297" s="38">
        <f>SUM(O298,O320)</f>
        <v>2</v>
      </c>
      <c r="P297" s="38"/>
      <c r="Q297" s="38">
        <f>SUM(Q298,Q320)</f>
        <v>8</v>
      </c>
      <c r="R297" s="38"/>
      <c r="S297" s="38">
        <f>SUM(S298,S320)</f>
        <v>5</v>
      </c>
      <c r="T297" s="38"/>
      <c r="U297" s="38">
        <f>SUM(U298,U320)</f>
        <v>6</v>
      </c>
      <c r="V297" s="38"/>
      <c r="W297" s="38">
        <f>SUM(W298,W320)</f>
        <v>3</v>
      </c>
      <c r="X297" s="38"/>
      <c r="Y297" s="38">
        <f>SUM(Y298,Y320)</f>
        <v>3</v>
      </c>
      <c r="Z297" s="39"/>
      <c r="AA297" s="40">
        <f>SUM(C297:Z297)</f>
        <v>54</v>
      </c>
      <c r="AB297" s="235"/>
      <c r="AC297" s="235"/>
      <c r="AD297" s="235"/>
      <c r="AE297" s="236"/>
      <c r="AF297" s="236"/>
      <c r="AG297" s="236"/>
      <c r="AH297" s="236"/>
      <c r="AI297" s="236"/>
      <c r="AJ297" s="236"/>
      <c r="AK297" s="236"/>
      <c r="AL297" s="236"/>
      <c r="AM297" s="236"/>
      <c r="AN297" s="236"/>
    </row>
    <row r="298" spans="1:62" ht="15.75" thickBot="1">
      <c r="A298" s="41" t="s">
        <v>415</v>
      </c>
      <c r="B298" s="42">
        <f>SUM(B299:B319)</f>
        <v>32</v>
      </c>
      <c r="C298" s="42">
        <f>SUM(C299:C319)</f>
        <v>1</v>
      </c>
      <c r="D298" s="42"/>
      <c r="E298" s="42">
        <f>SUM(E299:E319)</f>
        <v>1</v>
      </c>
      <c r="F298" s="42"/>
      <c r="G298" s="42">
        <f>SUM(G299:G319)</f>
        <v>4</v>
      </c>
      <c r="H298" s="42"/>
      <c r="I298" s="42">
        <f>SUM(I299:I319)</f>
        <v>2</v>
      </c>
      <c r="J298" s="42"/>
      <c r="K298" s="42">
        <f>SUM(K299:K319)</f>
        <v>2</v>
      </c>
      <c r="L298" s="42"/>
      <c r="M298" s="42">
        <f>SUM(M299:M319)</f>
        <v>2</v>
      </c>
      <c r="N298" s="42"/>
      <c r="O298" s="42">
        <f>SUM(O299:O319)</f>
        <v>2</v>
      </c>
      <c r="P298" s="42"/>
      <c r="Q298" s="42">
        <f>SUM(Q299:Q319)</f>
        <v>5</v>
      </c>
      <c r="R298" s="42"/>
      <c r="S298" s="42">
        <f>SUM(S299:S319)</f>
        <v>4</v>
      </c>
      <c r="T298" s="42"/>
      <c r="U298" s="42">
        <f>SUM(U299:U319)</f>
        <v>5</v>
      </c>
      <c r="V298" s="42"/>
      <c r="W298" s="42">
        <f>SUM(W299:W319)</f>
        <v>2</v>
      </c>
      <c r="X298" s="42"/>
      <c r="Y298" s="42">
        <f>SUM(Y299:Y319)</f>
        <v>2</v>
      </c>
      <c r="Z298" s="43"/>
      <c r="AA298" s="44">
        <f>SUM(C298:Z298)</f>
        <v>32</v>
      </c>
      <c r="AB298" s="237"/>
      <c r="AC298" s="237"/>
      <c r="AD298" s="237"/>
    </row>
    <row r="299" spans="1:62">
      <c r="A299" s="401" t="s">
        <v>416</v>
      </c>
      <c r="B299" s="46">
        <f t="shared" ref="B299:B315" si="21">SUM(C299:Z299)</f>
        <v>0</v>
      </c>
      <c r="C299" s="402"/>
      <c r="D299" s="402"/>
      <c r="E299" s="402"/>
      <c r="F299" s="402"/>
      <c r="G299" s="402"/>
      <c r="H299" s="402"/>
      <c r="I299" s="402"/>
      <c r="J299" s="402"/>
      <c r="K299" s="402"/>
      <c r="L299" s="402"/>
      <c r="M299" s="402"/>
      <c r="N299" s="402"/>
      <c r="O299" s="402"/>
      <c r="P299" s="402"/>
      <c r="Q299" s="402"/>
      <c r="R299" s="402"/>
      <c r="S299" s="402"/>
      <c r="T299" s="402"/>
      <c r="U299" s="402"/>
      <c r="V299" s="402"/>
      <c r="W299" s="402"/>
      <c r="X299" s="402"/>
      <c r="Y299" s="402"/>
      <c r="Z299" s="403"/>
      <c r="AA299" s="44"/>
      <c r="AB299" s="237"/>
      <c r="AC299" s="237"/>
      <c r="AD299" s="237"/>
    </row>
    <row r="300" spans="1:62">
      <c r="A300" s="45" t="s">
        <v>386</v>
      </c>
      <c r="B300" s="46">
        <f t="shared" si="21"/>
        <v>4</v>
      </c>
      <c r="C300" s="404"/>
      <c r="D300" s="46"/>
      <c r="E300" s="404"/>
      <c r="F300" s="46"/>
      <c r="G300" s="46"/>
      <c r="H300" s="46"/>
      <c r="I300" s="404">
        <v>2</v>
      </c>
      <c r="J300" s="46" t="s">
        <v>417</v>
      </c>
      <c r="K300" s="404"/>
      <c r="L300" s="404"/>
      <c r="M300" s="404"/>
      <c r="N300" s="404"/>
      <c r="O300" s="404"/>
      <c r="P300" s="404"/>
      <c r="Q300" s="46"/>
      <c r="R300" s="46"/>
      <c r="S300" s="46">
        <v>1</v>
      </c>
      <c r="T300" s="46" t="s">
        <v>398</v>
      </c>
      <c r="U300" s="404"/>
      <c r="V300" s="404"/>
      <c r="W300" s="404"/>
      <c r="X300" s="46"/>
      <c r="Y300" s="404">
        <v>1</v>
      </c>
      <c r="Z300" s="405"/>
      <c r="AA300" s="49"/>
      <c r="AB300" s="237"/>
      <c r="AC300" s="237"/>
      <c r="AD300" s="237"/>
    </row>
    <row r="301" spans="1:62">
      <c r="A301" s="45" t="s">
        <v>387</v>
      </c>
      <c r="B301" s="46">
        <f t="shared" si="21"/>
        <v>1</v>
      </c>
      <c r="C301" s="46"/>
      <c r="D301" s="46"/>
      <c r="E301" s="46"/>
      <c r="F301" s="46"/>
      <c r="G301" s="46"/>
      <c r="H301" s="46"/>
      <c r="I301" s="46"/>
      <c r="J301" s="46"/>
      <c r="K301" s="46"/>
      <c r="L301" s="46"/>
      <c r="M301" s="46"/>
      <c r="N301" s="46"/>
      <c r="O301" s="46"/>
      <c r="P301" s="46"/>
      <c r="Q301" s="46"/>
      <c r="R301" s="46"/>
      <c r="S301" s="46">
        <v>1</v>
      </c>
      <c r="T301" s="46" t="s">
        <v>329</v>
      </c>
      <c r="U301" s="46"/>
      <c r="V301" s="46"/>
      <c r="W301" s="46"/>
      <c r="X301" s="46"/>
      <c r="Y301" s="46"/>
      <c r="Z301" s="406"/>
      <c r="AA301" s="49"/>
      <c r="AB301" s="237"/>
      <c r="AC301" s="237"/>
      <c r="AD301" s="237"/>
    </row>
    <row r="302" spans="1:62">
      <c r="A302" s="45" t="s">
        <v>418</v>
      </c>
      <c r="B302" s="46">
        <f t="shared" si="21"/>
        <v>1</v>
      </c>
      <c r="C302" s="404"/>
      <c r="D302" s="404"/>
      <c r="E302" s="404"/>
      <c r="F302" s="404"/>
      <c r="G302" s="404"/>
      <c r="H302" s="46"/>
      <c r="I302" s="404"/>
      <c r="J302" s="404"/>
      <c r="K302" s="404"/>
      <c r="L302" s="404"/>
      <c r="M302" s="404"/>
      <c r="N302" s="404"/>
      <c r="O302" s="404">
        <v>1</v>
      </c>
      <c r="P302" s="404"/>
      <c r="Q302" s="46"/>
      <c r="R302" s="46"/>
      <c r="S302" s="46"/>
      <c r="T302" s="46"/>
      <c r="U302" s="404"/>
      <c r="V302" s="404"/>
      <c r="W302" s="404"/>
      <c r="X302" s="404"/>
      <c r="Y302" s="404"/>
      <c r="Z302" s="405"/>
      <c r="AA302" s="49"/>
      <c r="AB302" s="237"/>
      <c r="AC302" s="237"/>
      <c r="AD302" s="237"/>
    </row>
    <row r="303" spans="1:62">
      <c r="A303" s="45" t="s">
        <v>388</v>
      </c>
      <c r="B303" s="46">
        <f t="shared" si="21"/>
        <v>1</v>
      </c>
      <c r="C303" s="46"/>
      <c r="D303" s="46"/>
      <c r="E303" s="46"/>
      <c r="F303" s="46"/>
      <c r="G303" s="46"/>
      <c r="H303" s="46"/>
      <c r="I303" s="46"/>
      <c r="J303" s="46"/>
      <c r="K303" s="46"/>
      <c r="L303" s="46"/>
      <c r="M303" s="46"/>
      <c r="N303" s="46"/>
      <c r="O303" s="46"/>
      <c r="P303" s="46"/>
      <c r="Q303" s="46"/>
      <c r="R303" s="46"/>
      <c r="S303" s="46">
        <v>1</v>
      </c>
      <c r="T303" s="46" t="s">
        <v>419</v>
      </c>
      <c r="U303" s="46"/>
      <c r="V303" s="46"/>
      <c r="W303" s="46"/>
      <c r="X303" s="46"/>
      <c r="Y303" s="46"/>
      <c r="Z303" s="406"/>
      <c r="AA303" s="49"/>
      <c r="AB303" s="237"/>
      <c r="AC303" s="237"/>
      <c r="AD303" s="237"/>
    </row>
    <row r="304" spans="1:62">
      <c r="A304" s="45" t="s">
        <v>67</v>
      </c>
      <c r="B304" s="46">
        <f t="shared" si="21"/>
        <v>0</v>
      </c>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06"/>
      <c r="AA304" s="49"/>
      <c r="AB304" s="237"/>
      <c r="AC304" s="237"/>
      <c r="AD304" s="237"/>
    </row>
    <row r="305" spans="1:30">
      <c r="A305" s="45" t="s">
        <v>389</v>
      </c>
      <c r="B305" s="46">
        <f t="shared" si="21"/>
        <v>0</v>
      </c>
      <c r="C305" s="46"/>
      <c r="D305" s="407"/>
      <c r="E305" s="46"/>
      <c r="F305" s="46"/>
      <c r="G305" s="46"/>
      <c r="H305" s="46"/>
      <c r="I305" s="46"/>
      <c r="J305" s="46"/>
      <c r="K305" s="46"/>
      <c r="L305" s="46"/>
      <c r="M305" s="46"/>
      <c r="N305" s="46"/>
      <c r="O305" s="46"/>
      <c r="P305" s="46"/>
      <c r="Q305" s="46"/>
      <c r="R305" s="46"/>
      <c r="S305" s="46"/>
      <c r="T305" s="46"/>
      <c r="U305" s="46"/>
      <c r="V305" s="46"/>
      <c r="W305" s="46"/>
      <c r="X305" s="46"/>
      <c r="Y305" s="46"/>
      <c r="Z305" s="406"/>
    </row>
    <row r="306" spans="1:30">
      <c r="A306" s="45" t="s">
        <v>390</v>
      </c>
      <c r="B306" s="50">
        <f t="shared" si="21"/>
        <v>0</v>
      </c>
      <c r="C306" s="50"/>
      <c r="D306" s="50"/>
      <c r="E306" s="50"/>
      <c r="F306" s="50"/>
      <c r="G306" s="50"/>
      <c r="H306" s="50"/>
      <c r="I306" s="50"/>
      <c r="J306" s="50"/>
      <c r="K306" s="50"/>
      <c r="L306" s="50"/>
      <c r="M306" s="50"/>
      <c r="N306" s="50"/>
      <c r="O306" s="50"/>
      <c r="P306" s="402"/>
      <c r="Q306" s="402"/>
      <c r="R306" s="402"/>
      <c r="S306" s="402"/>
      <c r="T306" s="402"/>
      <c r="U306" s="50"/>
      <c r="V306" s="50"/>
      <c r="W306" s="50"/>
      <c r="X306" s="50"/>
      <c r="Y306" s="50"/>
      <c r="Z306" s="408"/>
    </row>
    <row r="307" spans="1:30">
      <c r="A307" s="340" t="s">
        <v>69</v>
      </c>
      <c r="B307" s="54">
        <f t="shared" si="21"/>
        <v>0</v>
      </c>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409"/>
    </row>
    <row r="308" spans="1:30">
      <c r="A308" s="340" t="s">
        <v>368</v>
      </c>
      <c r="B308" s="46">
        <f t="shared" si="21"/>
        <v>0</v>
      </c>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06"/>
      <c r="AA308" s="49"/>
      <c r="AB308" s="237"/>
      <c r="AC308" s="237"/>
      <c r="AD308" s="237"/>
    </row>
    <row r="309" spans="1:30">
      <c r="A309" s="198" t="s">
        <v>70</v>
      </c>
      <c r="B309" s="46">
        <f t="shared" si="21"/>
        <v>0</v>
      </c>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06"/>
      <c r="AA309" s="49"/>
      <c r="AB309" s="237"/>
      <c r="AC309" s="237"/>
      <c r="AD309" s="237"/>
    </row>
    <row r="310" spans="1:30">
      <c r="A310" s="199" t="s">
        <v>71</v>
      </c>
      <c r="B310" s="46">
        <f t="shared" si="21"/>
        <v>0</v>
      </c>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06"/>
    </row>
    <row r="311" spans="1:30">
      <c r="A311" s="200" t="s">
        <v>72</v>
      </c>
      <c r="B311" s="50">
        <f t="shared" si="21"/>
        <v>8</v>
      </c>
      <c r="C311" s="50"/>
      <c r="D311" s="50"/>
      <c r="E311" s="50"/>
      <c r="F311" s="50"/>
      <c r="G311" s="50">
        <v>2</v>
      </c>
      <c r="H311" s="50" t="s">
        <v>347</v>
      </c>
      <c r="I311" s="50"/>
      <c r="J311" s="50"/>
      <c r="K311" s="50"/>
      <c r="L311" s="50"/>
      <c r="M311" s="50">
        <v>1</v>
      </c>
      <c r="N311" s="50" t="s">
        <v>345</v>
      </c>
      <c r="O311" s="50">
        <v>1</v>
      </c>
      <c r="P311" s="50" t="s">
        <v>329</v>
      </c>
      <c r="Q311" s="50">
        <v>1</v>
      </c>
      <c r="R311" s="50" t="s">
        <v>361</v>
      </c>
      <c r="S311" s="50"/>
      <c r="T311" s="50"/>
      <c r="U311" s="50">
        <v>2</v>
      </c>
      <c r="V311" s="50" t="s">
        <v>420</v>
      </c>
      <c r="W311" s="50">
        <v>1</v>
      </c>
      <c r="X311" s="50" t="s">
        <v>344</v>
      </c>
      <c r="Y311" s="50"/>
      <c r="Z311" s="408"/>
      <c r="AA311" s="57"/>
    </row>
    <row r="312" spans="1:30">
      <c r="A312" s="58" t="s">
        <v>369</v>
      </c>
      <c r="B312" s="50">
        <f t="shared" si="21"/>
        <v>2</v>
      </c>
      <c r="C312" s="50"/>
      <c r="D312" s="50"/>
      <c r="E312" s="50"/>
      <c r="F312" s="50"/>
      <c r="G312" s="50">
        <v>1</v>
      </c>
      <c r="H312" s="50" t="s">
        <v>421</v>
      </c>
      <c r="I312" s="50"/>
      <c r="J312" s="50"/>
      <c r="K312" s="51"/>
      <c r="L312" s="50"/>
      <c r="M312" s="50">
        <v>1</v>
      </c>
      <c r="N312" s="50"/>
      <c r="O312" s="50"/>
      <c r="P312" s="50"/>
      <c r="Q312" s="50"/>
      <c r="R312" s="410"/>
      <c r="S312" s="50"/>
      <c r="T312" s="50"/>
      <c r="U312" s="50"/>
      <c r="V312" s="410"/>
      <c r="W312" s="50"/>
      <c r="X312" s="50"/>
      <c r="Y312" s="50"/>
      <c r="Z312" s="408"/>
    </row>
    <row r="313" spans="1:30">
      <c r="A313" s="45" t="s">
        <v>73</v>
      </c>
      <c r="B313" s="46">
        <f t="shared" si="21"/>
        <v>0</v>
      </c>
      <c r="C313" s="402"/>
      <c r="D313" s="402"/>
      <c r="E313" s="402"/>
      <c r="F313" s="402"/>
      <c r="G313" s="402"/>
      <c r="H313" s="402"/>
      <c r="I313" s="402"/>
      <c r="J313" s="402"/>
      <c r="K313" s="402"/>
      <c r="L313" s="402"/>
      <c r="M313" s="402"/>
      <c r="N313" s="402"/>
      <c r="O313" s="402"/>
      <c r="P313" s="402"/>
      <c r="Q313" s="402"/>
      <c r="R313" s="402"/>
      <c r="S313" s="402"/>
      <c r="T313" s="402"/>
      <c r="U313" s="54"/>
      <c r="V313" s="54"/>
      <c r="W313" s="54"/>
      <c r="X313" s="54"/>
      <c r="Y313" s="54"/>
      <c r="Z313" s="409"/>
      <c r="AA313" s="57"/>
    </row>
    <row r="314" spans="1:30">
      <c r="A314" s="45" t="s">
        <v>74</v>
      </c>
      <c r="B314" s="54">
        <f t="shared" si="21"/>
        <v>8</v>
      </c>
      <c r="C314" s="404">
        <v>1</v>
      </c>
      <c r="D314" s="46" t="s">
        <v>339</v>
      </c>
      <c r="E314" s="404">
        <v>1</v>
      </c>
      <c r="F314" s="47" t="s">
        <v>337</v>
      </c>
      <c r="G314" s="404"/>
      <c r="H314" s="46"/>
      <c r="I314" s="404"/>
      <c r="J314" s="404"/>
      <c r="K314" s="404"/>
      <c r="L314" s="404"/>
      <c r="M314" s="404"/>
      <c r="N314" s="46"/>
      <c r="O314" s="404"/>
      <c r="P314" s="54"/>
      <c r="Q314" s="54">
        <v>3</v>
      </c>
      <c r="R314" s="411" t="s">
        <v>422</v>
      </c>
      <c r="S314" s="54">
        <v>1</v>
      </c>
      <c r="T314" s="54" t="s">
        <v>398</v>
      </c>
      <c r="U314" s="404">
        <v>1</v>
      </c>
      <c r="V314" s="404"/>
      <c r="W314" s="404">
        <v>1</v>
      </c>
      <c r="X314" s="46" t="s">
        <v>329</v>
      </c>
      <c r="Y314" s="404"/>
      <c r="Z314" s="406"/>
    </row>
    <row r="315" spans="1:30">
      <c r="A315" s="201" t="s">
        <v>75</v>
      </c>
      <c r="B315" s="46">
        <f t="shared" si="21"/>
        <v>2</v>
      </c>
      <c r="C315" s="412"/>
      <c r="D315" s="412"/>
      <c r="E315" s="412"/>
      <c r="F315" s="412"/>
      <c r="G315" s="412">
        <v>1</v>
      </c>
      <c r="H315" s="412" t="s">
        <v>329</v>
      </c>
      <c r="I315" s="412"/>
      <c r="J315" s="412"/>
      <c r="K315" s="412"/>
      <c r="L315" s="412"/>
      <c r="M315" s="412"/>
      <c r="N315" s="412"/>
      <c r="O315" s="412"/>
      <c r="P315" s="412"/>
      <c r="Q315" s="412"/>
      <c r="R315" s="412"/>
      <c r="S315" s="412"/>
      <c r="T315" s="412"/>
      <c r="U315" s="412">
        <v>1</v>
      </c>
      <c r="V315" s="412" t="s">
        <v>337</v>
      </c>
      <c r="W315" s="412"/>
      <c r="X315" s="412"/>
      <c r="Y315" s="412"/>
      <c r="Z315" s="413"/>
    </row>
    <row r="316" spans="1:30">
      <c r="A316" s="45" t="s">
        <v>76</v>
      </c>
      <c r="B316" s="50">
        <f>SUM(C316:Z316)</f>
        <v>0</v>
      </c>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14"/>
    </row>
    <row r="317" spans="1:30">
      <c r="A317" s="45" t="s">
        <v>77</v>
      </c>
      <c r="B317" s="46">
        <f>SUM(C317:Z317)</f>
        <v>0</v>
      </c>
      <c r="C317" s="415"/>
      <c r="D317" s="415"/>
      <c r="E317" s="46"/>
      <c r="F317" s="46"/>
      <c r="G317" s="46"/>
      <c r="H317" s="46"/>
      <c r="I317" s="46"/>
      <c r="J317" s="46"/>
      <c r="K317" s="46"/>
      <c r="L317" s="46"/>
      <c r="M317" s="46"/>
      <c r="N317" s="46"/>
      <c r="O317" s="46"/>
      <c r="P317" s="46"/>
      <c r="Q317" s="46"/>
      <c r="R317" s="46"/>
      <c r="S317" s="46"/>
      <c r="T317" s="46"/>
      <c r="U317" s="415"/>
      <c r="V317" s="415"/>
      <c r="W317" s="415"/>
      <c r="X317" s="415"/>
      <c r="Y317" s="415"/>
      <c r="Z317" s="416"/>
    </row>
    <row r="318" spans="1:30">
      <c r="A318" s="45" t="s">
        <v>78</v>
      </c>
      <c r="B318" s="46">
        <f>SUM(C318:Z318)</f>
        <v>2</v>
      </c>
      <c r="C318" s="415"/>
      <c r="D318" s="415"/>
      <c r="E318" s="46"/>
      <c r="F318" s="46"/>
      <c r="G318" s="46"/>
      <c r="H318" s="46"/>
      <c r="I318" s="54"/>
      <c r="J318" s="54"/>
      <c r="K318" s="54">
        <v>1</v>
      </c>
      <c r="L318" s="54" t="s">
        <v>338</v>
      </c>
      <c r="M318" s="54"/>
      <c r="N318" s="54"/>
      <c r="O318" s="54"/>
      <c r="P318" s="46"/>
      <c r="Q318" s="46">
        <v>1</v>
      </c>
      <c r="R318" s="46"/>
      <c r="S318" s="46"/>
      <c r="T318" s="46"/>
      <c r="U318" s="415"/>
      <c r="V318" s="415"/>
      <c r="W318" s="415"/>
      <c r="X318" s="415"/>
      <c r="Y318" s="415"/>
      <c r="Z318" s="416"/>
    </row>
    <row r="319" spans="1:30" ht="15.75" thickBot="1">
      <c r="A319" s="45" t="s">
        <v>79</v>
      </c>
      <c r="B319" s="46">
        <f>SUM(C319:Z319)</f>
        <v>3</v>
      </c>
      <c r="C319" s="417"/>
      <c r="D319" s="417"/>
      <c r="E319" s="402"/>
      <c r="F319" s="402"/>
      <c r="G319" s="402"/>
      <c r="H319" s="402"/>
      <c r="I319" s="54"/>
      <c r="J319" s="54"/>
      <c r="K319" s="54">
        <v>1</v>
      </c>
      <c r="L319" s="46" t="s">
        <v>337</v>
      </c>
      <c r="M319" s="54"/>
      <c r="N319" s="54"/>
      <c r="O319" s="54"/>
      <c r="P319" s="46"/>
      <c r="Q319" s="46"/>
      <c r="R319" s="46"/>
      <c r="S319" s="46"/>
      <c r="T319" s="46"/>
      <c r="U319" s="418">
        <v>1</v>
      </c>
      <c r="V319" s="418" t="s">
        <v>329</v>
      </c>
      <c r="W319" s="418"/>
      <c r="X319" s="418"/>
      <c r="Y319" s="418">
        <v>1</v>
      </c>
      <c r="Z319" s="419" t="s">
        <v>337</v>
      </c>
    </row>
    <row r="320" spans="1:30" ht="15.75" thickBot="1">
      <c r="A320" s="202" t="s">
        <v>423</v>
      </c>
      <c r="B320" s="42">
        <f>SUM(B321:B345)</f>
        <v>22</v>
      </c>
      <c r="C320" s="221">
        <f t="shared" ref="C320:Q320" si="22">SUM(C321:C345)</f>
        <v>1</v>
      </c>
      <c r="D320" s="221">
        <f t="shared" si="22"/>
        <v>0</v>
      </c>
      <c r="E320" s="221">
        <f t="shared" si="22"/>
        <v>1</v>
      </c>
      <c r="F320" s="221">
        <f t="shared" si="22"/>
        <v>0</v>
      </c>
      <c r="G320" s="221">
        <f t="shared" si="22"/>
        <v>4</v>
      </c>
      <c r="H320" s="221">
        <f t="shared" si="22"/>
        <v>0</v>
      </c>
      <c r="I320" s="221">
        <f t="shared" si="22"/>
        <v>1</v>
      </c>
      <c r="J320" s="221">
        <f t="shared" si="22"/>
        <v>0</v>
      </c>
      <c r="K320" s="221">
        <f t="shared" si="22"/>
        <v>3</v>
      </c>
      <c r="L320" s="221">
        <f t="shared" si="22"/>
        <v>0</v>
      </c>
      <c r="M320" s="221">
        <f t="shared" si="22"/>
        <v>5</v>
      </c>
      <c r="N320" s="221">
        <f t="shared" si="22"/>
        <v>0</v>
      </c>
      <c r="O320" s="221">
        <f t="shared" si="22"/>
        <v>0</v>
      </c>
      <c r="P320" s="221">
        <f t="shared" si="22"/>
        <v>0</v>
      </c>
      <c r="Q320" s="221">
        <f t="shared" si="22"/>
        <v>3</v>
      </c>
      <c r="R320" s="221"/>
      <c r="S320" s="221">
        <f t="shared" ref="S320:Z320" si="23">SUM(S321:S345)</f>
        <v>1</v>
      </c>
      <c r="T320" s="221">
        <f t="shared" si="23"/>
        <v>0</v>
      </c>
      <c r="U320" s="221">
        <f t="shared" si="23"/>
        <v>1</v>
      </c>
      <c r="V320" s="221">
        <f t="shared" si="23"/>
        <v>0</v>
      </c>
      <c r="W320" s="221">
        <f t="shared" si="23"/>
        <v>1</v>
      </c>
      <c r="X320" s="221">
        <f t="shared" si="23"/>
        <v>0</v>
      </c>
      <c r="Y320" s="221">
        <f t="shared" si="23"/>
        <v>1</v>
      </c>
      <c r="Z320" s="222">
        <f t="shared" si="23"/>
        <v>0</v>
      </c>
      <c r="AA320" s="57">
        <f>SUM(C320:Z320)</f>
        <v>22</v>
      </c>
    </row>
    <row r="321" spans="1:39">
      <c r="A321" s="203" t="s">
        <v>81</v>
      </c>
      <c r="B321" s="50">
        <f t="shared" ref="B321:B333" si="24">SUM(C321:Z321)</f>
        <v>2</v>
      </c>
      <c r="C321" s="420"/>
      <c r="D321" s="420"/>
      <c r="E321" s="420"/>
      <c r="F321" s="420"/>
      <c r="G321" s="420"/>
      <c r="H321" s="420"/>
      <c r="I321" s="420"/>
      <c r="J321" s="420"/>
      <c r="K321" s="420"/>
      <c r="L321" s="420"/>
      <c r="M321" s="420">
        <v>1</v>
      </c>
      <c r="N321" s="420" t="s">
        <v>361</v>
      </c>
      <c r="O321" s="420"/>
      <c r="P321" s="420"/>
      <c r="Q321" s="420"/>
      <c r="R321" s="420"/>
      <c r="S321" s="420"/>
      <c r="T321" s="420"/>
      <c r="U321" s="420"/>
      <c r="V321" s="420"/>
      <c r="W321" s="420"/>
      <c r="X321" s="420"/>
      <c r="Y321" s="420">
        <v>1</v>
      </c>
      <c r="Z321" s="421" t="s">
        <v>344</v>
      </c>
      <c r="AA321" s="57"/>
    </row>
    <row r="322" spans="1:39">
      <c r="A322" s="58" t="s">
        <v>82</v>
      </c>
      <c r="B322" s="50">
        <f t="shared" si="24"/>
        <v>3</v>
      </c>
      <c r="C322" s="50"/>
      <c r="D322" s="50"/>
      <c r="E322" s="50"/>
      <c r="F322" s="50"/>
      <c r="G322" s="50">
        <v>1</v>
      </c>
      <c r="H322" s="50" t="s">
        <v>329</v>
      </c>
      <c r="I322" s="50"/>
      <c r="J322" s="50"/>
      <c r="K322" s="50"/>
      <c r="L322" s="50"/>
      <c r="M322" s="50">
        <v>1</v>
      </c>
      <c r="N322" s="50" t="s">
        <v>339</v>
      </c>
      <c r="O322" s="50"/>
      <c r="P322" s="50"/>
      <c r="Q322" s="50">
        <v>1</v>
      </c>
      <c r="R322" s="50"/>
      <c r="S322" s="50"/>
      <c r="T322" s="50"/>
      <c r="U322" s="50"/>
      <c r="V322" s="50"/>
      <c r="W322" s="50"/>
      <c r="X322" s="50"/>
      <c r="Y322" s="50"/>
      <c r="Z322" s="408"/>
      <c r="AA322" s="57"/>
    </row>
    <row r="323" spans="1:39">
      <c r="A323" s="45" t="s">
        <v>83</v>
      </c>
      <c r="B323" s="50">
        <f t="shared" si="24"/>
        <v>0</v>
      </c>
      <c r="C323" s="54"/>
      <c r="D323" s="54"/>
      <c r="E323" s="54"/>
      <c r="F323" s="54"/>
      <c r="G323" s="54"/>
      <c r="H323" s="54"/>
      <c r="I323" s="54"/>
      <c r="J323" s="54"/>
      <c r="K323" s="54"/>
      <c r="L323" s="54"/>
      <c r="M323" s="54"/>
      <c r="N323" s="54"/>
      <c r="O323" s="54"/>
      <c r="P323" s="54"/>
      <c r="Q323" s="54"/>
      <c r="R323" s="54"/>
      <c r="S323" s="54"/>
      <c r="T323" s="54"/>
      <c r="U323" s="54"/>
      <c r="V323" s="54"/>
      <c r="W323" s="54"/>
      <c r="X323" s="54"/>
      <c r="Y323" s="54"/>
      <c r="Z323" s="409"/>
    </row>
    <row r="324" spans="1:39">
      <c r="A324" s="45" t="s">
        <v>402</v>
      </c>
      <c r="B324" s="50">
        <f t="shared" si="24"/>
        <v>0</v>
      </c>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06"/>
    </row>
    <row r="325" spans="1:39">
      <c r="A325" s="45" t="s">
        <v>85</v>
      </c>
      <c r="B325" s="50">
        <f t="shared" si="24"/>
        <v>0</v>
      </c>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408"/>
    </row>
    <row r="326" spans="1:39">
      <c r="A326" s="45" t="s">
        <v>349</v>
      </c>
      <c r="B326" s="50">
        <f t="shared" si="24"/>
        <v>0</v>
      </c>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06"/>
    </row>
    <row r="327" spans="1:39">
      <c r="A327" s="45" t="s">
        <v>86</v>
      </c>
      <c r="B327" s="50">
        <f t="shared" si="24"/>
        <v>0</v>
      </c>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06"/>
    </row>
    <row r="328" spans="1:39">
      <c r="A328" s="45" t="s">
        <v>404</v>
      </c>
      <c r="B328" s="50">
        <f t="shared" si="24"/>
        <v>1</v>
      </c>
      <c r="C328" s="402"/>
      <c r="D328" s="402"/>
      <c r="E328" s="46"/>
      <c r="F328" s="46"/>
      <c r="G328" s="46"/>
      <c r="H328" s="46"/>
      <c r="I328" s="46"/>
      <c r="J328" s="46"/>
      <c r="K328" s="46">
        <v>1</v>
      </c>
      <c r="L328" s="46" t="s">
        <v>365</v>
      </c>
      <c r="M328" s="46"/>
      <c r="N328" s="46"/>
      <c r="O328" s="46"/>
      <c r="P328" s="46"/>
      <c r="Q328" s="46"/>
      <c r="R328" s="46"/>
      <c r="S328" s="46"/>
      <c r="T328" s="402"/>
      <c r="U328" s="402"/>
      <c r="V328" s="402"/>
      <c r="W328" s="402"/>
      <c r="X328" s="402"/>
      <c r="Y328" s="402"/>
      <c r="Z328" s="403"/>
    </row>
    <row r="329" spans="1:39">
      <c r="A329" s="45" t="s">
        <v>424</v>
      </c>
      <c r="B329" s="50">
        <f t="shared" si="24"/>
        <v>0</v>
      </c>
      <c r="C329" s="418"/>
      <c r="D329" s="418"/>
      <c r="E329" s="46"/>
      <c r="F329" s="46"/>
      <c r="G329" s="46"/>
      <c r="H329" s="46"/>
      <c r="I329" s="46"/>
      <c r="J329" s="46"/>
      <c r="K329" s="46"/>
      <c r="L329" s="46"/>
      <c r="M329" s="46"/>
      <c r="N329" s="46"/>
      <c r="O329" s="46"/>
      <c r="P329" s="46"/>
      <c r="Q329" s="46"/>
      <c r="R329" s="46"/>
      <c r="S329" s="46"/>
      <c r="T329" s="54"/>
      <c r="U329" s="418"/>
      <c r="V329" s="418"/>
      <c r="W329" s="418"/>
      <c r="X329" s="418"/>
      <c r="Y329" s="418"/>
      <c r="Z329" s="419"/>
    </row>
    <row r="330" spans="1:39">
      <c r="A330" s="45" t="s">
        <v>87</v>
      </c>
      <c r="B330" s="50">
        <f t="shared" si="24"/>
        <v>6</v>
      </c>
      <c r="C330" s="418"/>
      <c r="D330" s="418"/>
      <c r="E330" s="46">
        <v>1</v>
      </c>
      <c r="F330" s="46" t="s">
        <v>345</v>
      </c>
      <c r="G330" s="46">
        <v>2</v>
      </c>
      <c r="H330" s="46" t="s">
        <v>425</v>
      </c>
      <c r="I330" s="46"/>
      <c r="J330" s="46"/>
      <c r="K330" s="46">
        <v>1</v>
      </c>
      <c r="L330" s="46" t="s">
        <v>426</v>
      </c>
      <c r="M330" s="46">
        <v>1</v>
      </c>
      <c r="N330" s="46"/>
      <c r="O330" s="46"/>
      <c r="P330" s="46"/>
      <c r="Q330" s="46"/>
      <c r="R330" s="46"/>
      <c r="S330" s="46">
        <v>1</v>
      </c>
      <c r="T330" s="54"/>
      <c r="U330" s="422"/>
      <c r="V330" s="418"/>
      <c r="W330" s="422"/>
      <c r="X330" s="418"/>
      <c r="Y330" s="418"/>
      <c r="Z330" s="419"/>
    </row>
    <row r="331" spans="1:39">
      <c r="A331" s="201" t="s">
        <v>88</v>
      </c>
      <c r="B331" s="50">
        <f t="shared" si="24"/>
        <v>1</v>
      </c>
      <c r="C331" s="412"/>
      <c r="D331" s="412"/>
      <c r="E331" s="412"/>
      <c r="F331" s="412"/>
      <c r="G331" s="412"/>
      <c r="H331" s="412"/>
      <c r="I331" s="412">
        <v>1</v>
      </c>
      <c r="J331" s="412" t="s">
        <v>337</v>
      </c>
      <c r="K331" s="412"/>
      <c r="L331" s="412"/>
      <c r="M331" s="412"/>
      <c r="N331" s="412"/>
      <c r="O331" s="412"/>
      <c r="P331" s="412"/>
      <c r="Q331" s="412"/>
      <c r="R331" s="412"/>
      <c r="S331" s="412"/>
      <c r="T331" s="412"/>
      <c r="U331" s="412"/>
      <c r="V331" s="412"/>
      <c r="W331" s="412"/>
      <c r="X331" s="412"/>
      <c r="Y331" s="412"/>
      <c r="Z331" s="423"/>
    </row>
    <row r="332" spans="1:39">
      <c r="A332" s="201" t="s">
        <v>406</v>
      </c>
      <c r="B332" s="50">
        <f t="shared" si="24"/>
        <v>0</v>
      </c>
      <c r="C332" s="412"/>
      <c r="D332" s="412"/>
      <c r="E332" s="412"/>
      <c r="F332" s="412"/>
      <c r="G332" s="412"/>
      <c r="H332" s="412"/>
      <c r="I332" s="412"/>
      <c r="J332" s="412"/>
      <c r="K332" s="412"/>
      <c r="L332" s="412"/>
      <c r="M332" s="412"/>
      <c r="N332" s="412"/>
      <c r="O332" s="412"/>
      <c r="P332" s="412"/>
      <c r="Q332" s="412"/>
      <c r="R332" s="412"/>
      <c r="S332" s="412"/>
      <c r="T332" s="412"/>
      <c r="U332" s="412"/>
      <c r="V332" s="412"/>
      <c r="W332" s="412"/>
      <c r="X332" s="412"/>
      <c r="Y332" s="412"/>
      <c r="Z332" s="423"/>
    </row>
    <row r="333" spans="1:39">
      <c r="A333" s="340" t="s">
        <v>407</v>
      </c>
      <c r="B333" s="46">
        <f t="shared" si="24"/>
        <v>0</v>
      </c>
      <c r="C333" s="46"/>
      <c r="D333" s="424"/>
      <c r="E333" s="46"/>
      <c r="F333" s="46"/>
      <c r="G333" s="46"/>
      <c r="H333" s="46"/>
      <c r="I333" s="46"/>
      <c r="J333" s="46"/>
      <c r="K333" s="46"/>
      <c r="L333" s="46"/>
      <c r="M333" s="46"/>
      <c r="N333" s="46"/>
      <c r="O333" s="46"/>
      <c r="P333" s="46"/>
      <c r="Q333" s="46"/>
      <c r="R333" s="46"/>
      <c r="S333" s="46"/>
      <c r="T333" s="46"/>
      <c r="U333" s="46"/>
      <c r="V333" s="46"/>
      <c r="W333" s="46"/>
      <c r="X333" s="46"/>
      <c r="Y333" s="46"/>
      <c r="Z333" s="406"/>
    </row>
    <row r="334" spans="1:39">
      <c r="A334" s="45" t="s">
        <v>378</v>
      </c>
      <c r="B334" s="46">
        <f>SUM(C334:Z334)</f>
        <v>3</v>
      </c>
      <c r="C334" s="50"/>
      <c r="D334" s="50"/>
      <c r="E334" s="50"/>
      <c r="F334" s="50"/>
      <c r="G334" s="50">
        <v>1</v>
      </c>
      <c r="H334" s="50" t="s">
        <v>345</v>
      </c>
      <c r="I334" s="50"/>
      <c r="J334" s="50"/>
      <c r="K334" s="50"/>
      <c r="L334" s="50"/>
      <c r="M334" s="50">
        <v>1</v>
      </c>
      <c r="N334" s="50" t="s">
        <v>329</v>
      </c>
      <c r="O334" s="50"/>
      <c r="P334" s="50"/>
      <c r="Q334" s="50"/>
      <c r="R334" s="50"/>
      <c r="S334" s="50"/>
      <c r="T334" s="50"/>
      <c r="U334" s="50">
        <v>1</v>
      </c>
      <c r="V334" s="46" t="s">
        <v>329</v>
      </c>
      <c r="W334" s="50"/>
      <c r="X334" s="50"/>
      <c r="Y334" s="50"/>
      <c r="Z334" s="408"/>
    </row>
    <row r="335" spans="1:39">
      <c r="A335" s="58" t="s">
        <v>360</v>
      </c>
      <c r="B335" s="46">
        <f>SUM(C335:Z335)</f>
        <v>0</v>
      </c>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408"/>
    </row>
    <row r="336" spans="1:39">
      <c r="A336" s="58" t="s">
        <v>89</v>
      </c>
      <c r="B336" s="50">
        <f t="shared" ref="B336:B345" si="25">SUM(C336:Z336)</f>
        <v>0</v>
      </c>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408"/>
      <c r="AA336" s="75"/>
      <c r="AC336" s="238"/>
      <c r="AD336" s="238"/>
      <c r="AE336" s="239"/>
      <c r="AF336" s="238"/>
      <c r="AG336" s="238"/>
      <c r="AH336" s="238"/>
      <c r="AI336" s="238"/>
      <c r="AJ336" s="238"/>
      <c r="AK336" s="238"/>
      <c r="AL336" s="238"/>
      <c r="AM336" s="238"/>
    </row>
    <row r="337" spans="1:62">
      <c r="A337" s="45" t="s">
        <v>90</v>
      </c>
      <c r="B337" s="54">
        <f t="shared" si="25"/>
        <v>0</v>
      </c>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06"/>
    </row>
    <row r="338" spans="1:62">
      <c r="A338" s="45" t="s">
        <v>91</v>
      </c>
      <c r="B338" s="76">
        <f t="shared" si="25"/>
        <v>5</v>
      </c>
      <c r="C338" s="46">
        <v>1</v>
      </c>
      <c r="D338" s="46" t="s">
        <v>329</v>
      </c>
      <c r="E338" s="46"/>
      <c r="F338" s="46"/>
      <c r="G338" s="46"/>
      <c r="H338" s="46"/>
      <c r="I338" s="46"/>
      <c r="J338" s="46"/>
      <c r="K338" s="47">
        <v>1</v>
      </c>
      <c r="L338" s="46" t="s">
        <v>329</v>
      </c>
      <c r="M338" s="46">
        <v>1</v>
      </c>
      <c r="N338" s="46" t="s">
        <v>345</v>
      </c>
      <c r="O338" s="46"/>
      <c r="P338" s="46"/>
      <c r="Q338" s="46">
        <v>2</v>
      </c>
      <c r="R338" s="46" t="s">
        <v>427</v>
      </c>
      <c r="S338" s="46"/>
      <c r="T338" s="46"/>
      <c r="U338" s="46"/>
      <c r="V338" s="46"/>
      <c r="W338" s="46"/>
      <c r="X338" s="46"/>
      <c r="Y338" s="46"/>
      <c r="Z338" s="406"/>
      <c r="AA338" s="77"/>
      <c r="AB338" s="238"/>
      <c r="AC338" s="238"/>
      <c r="AD338" s="238"/>
      <c r="AE338" s="238"/>
      <c r="AF338" s="238"/>
      <c r="AG338" s="238"/>
      <c r="AH338" s="238"/>
      <c r="AI338" s="238"/>
      <c r="AJ338" s="238"/>
      <c r="AK338" s="238"/>
      <c r="AL338" s="238"/>
      <c r="AM338" s="238"/>
    </row>
    <row r="339" spans="1:62">
      <c r="A339" s="45" t="s">
        <v>408</v>
      </c>
      <c r="B339" s="76">
        <f t="shared" si="25"/>
        <v>0</v>
      </c>
      <c r="C339" s="425"/>
      <c r="D339" s="425"/>
      <c r="E339" s="425"/>
      <c r="F339" s="425"/>
      <c r="G339" s="425"/>
      <c r="H339" s="425"/>
      <c r="I339" s="425"/>
      <c r="J339" s="425"/>
      <c r="K339" s="63"/>
      <c r="L339" s="425"/>
      <c r="M339" s="425"/>
      <c r="N339" s="425"/>
      <c r="O339" s="425"/>
      <c r="P339" s="425"/>
      <c r="Q339" s="425"/>
      <c r="R339" s="425"/>
      <c r="S339" s="425"/>
      <c r="T339" s="425"/>
      <c r="U339" s="425"/>
      <c r="V339" s="425"/>
      <c r="W339" s="425"/>
      <c r="X339" s="425"/>
      <c r="Y339" s="425"/>
      <c r="Z339" s="426"/>
    </row>
    <row r="340" spans="1:62">
      <c r="A340" s="45" t="s">
        <v>409</v>
      </c>
      <c r="B340" s="76">
        <f t="shared" si="25"/>
        <v>1</v>
      </c>
      <c r="C340" s="46"/>
      <c r="D340" s="46"/>
      <c r="E340" s="46"/>
      <c r="F340" s="46"/>
      <c r="G340" s="46"/>
      <c r="H340" s="46"/>
      <c r="I340" s="46"/>
      <c r="J340" s="46"/>
      <c r="K340" s="47"/>
      <c r="L340" s="46"/>
      <c r="M340" s="46"/>
      <c r="N340" s="46"/>
      <c r="O340" s="46"/>
      <c r="P340" s="54"/>
      <c r="Q340" s="54"/>
      <c r="R340" s="54"/>
      <c r="S340" s="54"/>
      <c r="T340" s="54"/>
      <c r="U340" s="46"/>
      <c r="V340" s="46"/>
      <c r="W340" s="46">
        <v>1</v>
      </c>
      <c r="X340" s="46" t="s">
        <v>393</v>
      </c>
      <c r="Y340" s="46"/>
      <c r="Z340" s="406"/>
    </row>
    <row r="341" spans="1:62">
      <c r="A341" s="45" t="s">
        <v>94</v>
      </c>
      <c r="B341" s="76">
        <f t="shared" si="25"/>
        <v>0</v>
      </c>
      <c r="C341" s="46"/>
      <c r="D341" s="46"/>
      <c r="E341" s="46"/>
      <c r="F341" s="46"/>
      <c r="G341" s="46"/>
      <c r="H341" s="46"/>
      <c r="I341" s="46"/>
      <c r="J341" s="46"/>
      <c r="K341" s="47"/>
      <c r="L341" s="46"/>
      <c r="M341" s="46"/>
      <c r="N341" s="46"/>
      <c r="O341" s="46"/>
      <c r="P341" s="54"/>
      <c r="Q341" s="54"/>
      <c r="R341" s="54"/>
      <c r="S341" s="54"/>
      <c r="T341" s="54"/>
      <c r="U341" s="46"/>
      <c r="V341" s="46"/>
      <c r="W341" s="46"/>
      <c r="X341" s="46"/>
      <c r="Y341" s="46"/>
      <c r="Z341" s="406"/>
    </row>
    <row r="342" spans="1:62">
      <c r="A342" s="45" t="s">
        <v>95</v>
      </c>
      <c r="B342" s="46">
        <f t="shared" si="25"/>
        <v>0</v>
      </c>
      <c r="C342" s="46"/>
      <c r="D342" s="46"/>
      <c r="E342" s="46"/>
      <c r="F342" s="46"/>
      <c r="G342" s="46"/>
      <c r="H342" s="46"/>
      <c r="I342" s="46"/>
      <c r="J342" s="46"/>
      <c r="K342" s="47"/>
      <c r="L342" s="46"/>
      <c r="M342" s="46"/>
      <c r="N342" s="46"/>
      <c r="O342" s="46"/>
      <c r="P342" s="46"/>
      <c r="Q342" s="46"/>
      <c r="R342" s="46"/>
      <c r="S342" s="46"/>
      <c r="T342" s="46"/>
      <c r="U342" s="46"/>
      <c r="V342" s="46"/>
      <c r="W342" s="46"/>
      <c r="X342" s="46"/>
      <c r="Y342" s="46"/>
      <c r="Z342" s="406"/>
    </row>
    <row r="343" spans="1:62">
      <c r="A343" s="78" t="s">
        <v>171</v>
      </c>
      <c r="B343" s="46">
        <f t="shared" si="25"/>
        <v>0</v>
      </c>
      <c r="C343" s="46"/>
      <c r="D343" s="46"/>
      <c r="E343" s="46"/>
      <c r="F343" s="46"/>
      <c r="G343" s="46"/>
      <c r="H343" s="46"/>
      <c r="I343" s="46"/>
      <c r="J343" s="46"/>
      <c r="K343" s="47"/>
      <c r="L343" s="46"/>
      <c r="M343" s="46"/>
      <c r="N343" s="46"/>
      <c r="O343" s="46"/>
      <c r="P343" s="46"/>
      <c r="Q343" s="46"/>
      <c r="R343" s="46"/>
      <c r="S343" s="46"/>
      <c r="T343" s="46"/>
      <c r="U343" s="46"/>
      <c r="V343" s="46"/>
      <c r="W343" s="46"/>
      <c r="X343" s="46"/>
      <c r="Y343" s="46"/>
      <c r="Z343" s="406"/>
    </row>
    <row r="344" spans="1:62">
      <c r="A344" s="340" t="s">
        <v>411</v>
      </c>
      <c r="B344" s="54">
        <f t="shared" si="25"/>
        <v>0</v>
      </c>
      <c r="C344" s="427"/>
      <c r="D344" s="427"/>
      <c r="E344" s="54"/>
      <c r="F344" s="54"/>
      <c r="G344" s="54"/>
      <c r="H344" s="54"/>
      <c r="I344" s="427"/>
      <c r="J344" s="54"/>
      <c r="K344" s="385"/>
      <c r="L344" s="427"/>
      <c r="M344" s="427"/>
      <c r="N344" s="427"/>
      <c r="O344" s="427"/>
      <c r="P344" s="54"/>
      <c r="Q344" s="54"/>
      <c r="R344" s="54"/>
      <c r="S344" s="54"/>
      <c r="T344" s="54"/>
      <c r="U344" s="427"/>
      <c r="V344" s="427"/>
      <c r="W344" s="427"/>
      <c r="X344" s="427"/>
      <c r="Y344" s="427"/>
      <c r="Z344" s="428"/>
    </row>
    <row r="345" spans="1:62" ht="23.25" thickBot="1">
      <c r="A345" s="429" t="s">
        <v>199</v>
      </c>
      <c r="B345" s="79">
        <f t="shared" si="25"/>
        <v>0</v>
      </c>
      <c r="C345" s="430"/>
      <c r="D345" s="430"/>
      <c r="E345" s="430"/>
      <c r="F345" s="430"/>
      <c r="G345" s="430"/>
      <c r="H345" s="430"/>
      <c r="I345" s="430"/>
      <c r="J345" s="430"/>
      <c r="K345" s="80"/>
      <c r="L345" s="430"/>
      <c r="M345" s="430"/>
      <c r="N345" s="430"/>
      <c r="O345" s="430"/>
      <c r="P345" s="430"/>
      <c r="Q345" s="430"/>
      <c r="R345" s="430"/>
      <c r="S345" s="430"/>
      <c r="T345" s="430"/>
      <c r="U345" s="430"/>
      <c r="V345" s="430"/>
      <c r="W345" s="430"/>
      <c r="X345" s="430"/>
      <c r="Y345" s="430"/>
      <c r="Z345" s="431"/>
    </row>
    <row r="346" spans="1:62" s="82" customFormat="1" ht="12">
      <c r="A346" s="432" t="s">
        <v>428</v>
      </c>
      <c r="L346" s="433"/>
      <c r="M346" s="433"/>
      <c r="N346" s="433"/>
      <c r="O346" s="433"/>
      <c r="P346" s="433"/>
      <c r="Q346" s="433"/>
      <c r="R346" s="433"/>
      <c r="S346" s="433"/>
      <c r="T346" s="433"/>
      <c r="U346" s="433"/>
      <c r="V346" s="433"/>
      <c r="W346" s="433"/>
      <c r="X346" s="433"/>
      <c r="AB346" s="240"/>
      <c r="AC346" s="240"/>
      <c r="AD346" s="240"/>
      <c r="AE346" s="240"/>
      <c r="AF346" s="240"/>
      <c r="AG346" s="240"/>
      <c r="AH346" s="240"/>
      <c r="AI346" s="240"/>
      <c r="AJ346" s="240"/>
      <c r="AK346" s="240"/>
      <c r="AL346" s="240"/>
      <c r="AM346" s="240"/>
      <c r="AN346" s="240"/>
      <c r="AO346" s="240"/>
      <c r="AP346" s="240"/>
      <c r="AQ346" s="240"/>
      <c r="AR346" s="240"/>
      <c r="AS346" s="240"/>
      <c r="AT346" s="240"/>
      <c r="AU346" s="240"/>
      <c r="AV346" s="240"/>
      <c r="AW346" s="240"/>
      <c r="AX346" s="240"/>
      <c r="AY346" s="240"/>
      <c r="AZ346" s="240"/>
      <c r="BA346" s="240"/>
      <c r="BB346" s="240"/>
      <c r="BC346" s="240"/>
      <c r="BD346" s="240"/>
      <c r="BE346" s="240"/>
      <c r="BF346" s="240"/>
      <c r="BG346" s="240"/>
      <c r="BH346" s="240"/>
      <c r="BI346" s="240"/>
      <c r="BJ346" s="240"/>
    </row>
    <row r="347" spans="1:62" s="82" customFormat="1" ht="12">
      <c r="A347" s="434" t="s">
        <v>429</v>
      </c>
      <c r="B347" s="434"/>
      <c r="D347" s="434"/>
      <c r="L347" s="433"/>
      <c r="M347" s="433"/>
      <c r="N347" s="433"/>
      <c r="O347" s="433"/>
      <c r="P347" s="433"/>
      <c r="Q347" s="433"/>
      <c r="R347" s="433"/>
      <c r="S347" s="433"/>
      <c r="T347" s="433"/>
      <c r="U347" s="433"/>
      <c r="V347" s="433"/>
      <c r="W347" s="433"/>
      <c r="X347" s="433"/>
      <c r="AB347" s="240"/>
      <c r="AC347" s="240"/>
      <c r="AD347" s="240"/>
      <c r="AE347" s="240"/>
      <c r="AF347" s="240"/>
      <c r="AG347" s="240"/>
      <c r="AH347" s="240"/>
      <c r="AI347" s="240"/>
      <c r="AJ347" s="240"/>
      <c r="AK347" s="240"/>
      <c r="AL347" s="240"/>
      <c r="AM347" s="240"/>
      <c r="AN347" s="240"/>
      <c r="AO347" s="240"/>
      <c r="AP347" s="240"/>
      <c r="AQ347" s="240"/>
      <c r="AR347" s="240"/>
      <c r="AS347" s="240"/>
      <c r="AT347" s="240"/>
      <c r="AU347" s="240"/>
      <c r="AV347" s="240"/>
      <c r="AW347" s="240"/>
      <c r="AX347" s="240"/>
      <c r="AY347" s="240"/>
      <c r="AZ347" s="240"/>
      <c r="BA347" s="240"/>
      <c r="BB347" s="240"/>
      <c r="BC347" s="240"/>
      <c r="BD347" s="240"/>
      <c r="BE347" s="240"/>
      <c r="BF347" s="240"/>
      <c r="BG347" s="240"/>
      <c r="BH347" s="240"/>
      <c r="BI347" s="240"/>
      <c r="BJ347" s="240"/>
    </row>
    <row r="348" spans="1:62" s="82" customFormat="1" ht="9">
      <c r="B348" s="434" t="s">
        <v>97</v>
      </c>
      <c r="C348" s="434"/>
      <c r="D348" s="434" t="s">
        <v>98</v>
      </c>
      <c r="AB348" s="240"/>
      <c r="AC348" s="240"/>
      <c r="AD348" s="240"/>
      <c r="AE348" s="240"/>
      <c r="AF348" s="240"/>
      <c r="AG348" s="240"/>
      <c r="AH348" s="240"/>
      <c r="AI348" s="240"/>
      <c r="AJ348" s="240"/>
      <c r="AK348" s="240"/>
      <c r="AL348" s="240"/>
      <c r="AM348" s="240"/>
      <c r="AN348" s="240"/>
      <c r="AO348" s="240"/>
      <c r="AP348" s="240"/>
      <c r="AQ348" s="240"/>
      <c r="AR348" s="240"/>
      <c r="AS348" s="240"/>
      <c r="AT348" s="240"/>
      <c r="AU348" s="240"/>
      <c r="AV348" s="240"/>
      <c r="AW348" s="240"/>
      <c r="AX348" s="240"/>
      <c r="AY348" s="240"/>
      <c r="AZ348" s="240"/>
      <c r="BA348" s="240"/>
      <c r="BB348" s="240"/>
      <c r="BC348" s="240"/>
      <c r="BD348" s="240"/>
      <c r="BE348" s="240"/>
      <c r="BF348" s="240"/>
      <c r="BG348" s="240"/>
      <c r="BH348" s="240"/>
      <c r="BI348" s="240"/>
      <c r="BJ348" s="240"/>
    </row>
    <row r="349" spans="1:62" s="83" customFormat="1" ht="8.25">
      <c r="A349" s="83" t="s">
        <v>99</v>
      </c>
      <c r="B349" s="84"/>
      <c r="C349" s="84"/>
      <c r="D349" s="84"/>
      <c r="L349" s="83" t="s">
        <v>100</v>
      </c>
      <c r="P349" s="85" t="s">
        <v>101</v>
      </c>
      <c r="T349" s="83" t="s">
        <v>102</v>
      </c>
      <c r="W349" s="83" t="s">
        <v>103</v>
      </c>
      <c r="AB349" s="241"/>
      <c r="AC349" s="241"/>
      <c r="AD349" s="241"/>
      <c r="AE349" s="241"/>
      <c r="AF349" s="241"/>
      <c r="AG349" s="241"/>
      <c r="AH349" s="241"/>
      <c r="AI349" s="241"/>
      <c r="AJ349" s="241"/>
      <c r="AK349" s="241"/>
      <c r="AL349" s="241"/>
      <c r="AM349" s="241"/>
      <c r="AN349" s="241"/>
      <c r="AO349" s="241"/>
      <c r="AP349" s="241"/>
      <c r="AQ349" s="241"/>
      <c r="AR349" s="241"/>
      <c r="AS349" s="241"/>
      <c r="AT349" s="241"/>
      <c r="AU349" s="241"/>
      <c r="AV349" s="241"/>
      <c r="AW349" s="241"/>
      <c r="AX349" s="241"/>
      <c r="AY349" s="241"/>
      <c r="AZ349" s="241"/>
      <c r="BA349" s="241"/>
      <c r="BB349" s="241"/>
      <c r="BC349" s="241"/>
      <c r="BD349" s="241"/>
      <c r="BE349" s="241"/>
      <c r="BF349" s="241"/>
      <c r="BG349" s="241"/>
      <c r="BH349" s="241"/>
      <c r="BI349" s="241"/>
      <c r="BJ349" s="241"/>
    </row>
    <row r="350" spans="1:62" s="83" customFormat="1" ht="8.25">
      <c r="A350" s="83" t="s">
        <v>104</v>
      </c>
      <c r="B350" s="83" t="s">
        <v>381</v>
      </c>
      <c r="E350" s="83" t="s">
        <v>105</v>
      </c>
      <c r="I350" s="83" t="s">
        <v>106</v>
      </c>
      <c r="L350" s="83" t="s">
        <v>107</v>
      </c>
      <c r="P350" s="83" t="s">
        <v>108</v>
      </c>
      <c r="T350" s="83" t="s">
        <v>109</v>
      </c>
      <c r="X350" s="83" t="s">
        <v>110</v>
      </c>
      <c r="AB350" s="241"/>
      <c r="AC350" s="241"/>
      <c r="AD350" s="241"/>
      <c r="AE350" s="241"/>
      <c r="AF350" s="241"/>
      <c r="AG350" s="241"/>
      <c r="AH350" s="241"/>
      <c r="AI350" s="241"/>
      <c r="AJ350" s="241"/>
      <c r="AK350" s="241"/>
      <c r="AL350" s="241"/>
      <c r="AM350" s="241"/>
      <c r="AN350" s="241"/>
      <c r="AO350" s="241"/>
      <c r="AP350" s="241"/>
      <c r="AQ350" s="241"/>
      <c r="AR350" s="241"/>
      <c r="AS350" s="241"/>
      <c r="AT350" s="241"/>
      <c r="AU350" s="241"/>
      <c r="AV350" s="241"/>
      <c r="AW350" s="241"/>
      <c r="AX350" s="241"/>
      <c r="AY350" s="241"/>
      <c r="AZ350" s="241"/>
      <c r="BA350" s="241"/>
      <c r="BB350" s="241"/>
      <c r="BC350" s="241"/>
      <c r="BD350" s="241"/>
      <c r="BE350" s="241"/>
      <c r="BF350" s="241"/>
      <c r="BG350" s="241"/>
      <c r="BH350" s="241"/>
      <c r="BI350" s="241"/>
      <c r="BJ350" s="241"/>
    </row>
    <row r="351" spans="1:62" s="83" customFormat="1" ht="8.25">
      <c r="A351" s="83" t="s">
        <v>111</v>
      </c>
      <c r="B351" s="83" t="s">
        <v>112</v>
      </c>
      <c r="E351" s="83" t="s">
        <v>113</v>
      </c>
      <c r="I351" s="83" t="s">
        <v>114</v>
      </c>
      <c r="L351" s="83" t="s">
        <v>115</v>
      </c>
      <c r="P351" s="83" t="s">
        <v>116</v>
      </c>
      <c r="T351" s="83" t="s">
        <v>117</v>
      </c>
      <c r="X351" s="83" t="s">
        <v>118</v>
      </c>
      <c r="AB351" s="241"/>
      <c r="AC351" s="241"/>
      <c r="AD351" s="241"/>
      <c r="AE351" s="241"/>
      <c r="AF351" s="241"/>
      <c r="AG351" s="241"/>
      <c r="AH351" s="241"/>
      <c r="AI351" s="241"/>
      <c r="AJ351" s="241"/>
      <c r="AK351" s="241"/>
      <c r="AL351" s="241"/>
      <c r="AM351" s="241"/>
      <c r="AN351" s="241"/>
      <c r="AO351" s="241"/>
      <c r="AP351" s="241"/>
      <c r="AQ351" s="241"/>
      <c r="AR351" s="241"/>
      <c r="AS351" s="241"/>
      <c r="AT351" s="241"/>
      <c r="AU351" s="241"/>
      <c r="AV351" s="241"/>
      <c r="AW351" s="241"/>
      <c r="AX351" s="241"/>
      <c r="AY351" s="241"/>
      <c r="AZ351" s="241"/>
      <c r="BA351" s="241"/>
      <c r="BB351" s="241"/>
      <c r="BC351" s="241"/>
      <c r="BD351" s="241"/>
      <c r="BE351" s="241"/>
      <c r="BF351" s="241"/>
      <c r="BG351" s="241"/>
      <c r="BH351" s="241"/>
      <c r="BI351" s="241"/>
      <c r="BJ351" s="241"/>
    </row>
    <row r="352" spans="1:62" s="83" customFormat="1" ht="8.25">
      <c r="A352" s="83" t="s">
        <v>119</v>
      </c>
      <c r="B352" s="83" t="s">
        <v>120</v>
      </c>
      <c r="E352" s="83" t="s">
        <v>121</v>
      </c>
      <c r="I352" s="83" t="s">
        <v>122</v>
      </c>
      <c r="L352" s="86" t="s">
        <v>123</v>
      </c>
      <c r="P352" s="87" t="s">
        <v>124</v>
      </c>
      <c r="T352" s="83" t="s">
        <v>125</v>
      </c>
      <c r="X352" s="83" t="s">
        <v>382</v>
      </c>
      <c r="AB352" s="241"/>
      <c r="AC352" s="241"/>
      <c r="AD352" s="241"/>
      <c r="AE352" s="241"/>
      <c r="AF352" s="241"/>
      <c r="AG352" s="241"/>
      <c r="AH352" s="241"/>
      <c r="AI352" s="241"/>
      <c r="AJ352" s="241"/>
      <c r="AK352" s="241"/>
      <c r="AL352" s="241"/>
      <c r="AM352" s="241"/>
      <c r="AN352" s="241"/>
      <c r="AO352" s="241"/>
      <c r="AP352" s="241"/>
      <c r="AQ352" s="241"/>
      <c r="AR352" s="241"/>
      <c r="AS352" s="241"/>
      <c r="AT352" s="241"/>
      <c r="AU352" s="241"/>
      <c r="AV352" s="241"/>
      <c r="AW352" s="241"/>
      <c r="AX352" s="241"/>
      <c r="AY352" s="241"/>
      <c r="AZ352" s="241"/>
      <c r="BA352" s="241"/>
      <c r="BB352" s="241"/>
      <c r="BC352" s="241"/>
      <c r="BD352" s="241"/>
      <c r="BE352" s="241"/>
      <c r="BF352" s="241"/>
      <c r="BG352" s="241"/>
      <c r="BH352" s="241"/>
      <c r="BI352" s="241"/>
      <c r="BJ352" s="241"/>
    </row>
    <row r="353" spans="1:62" s="83" customFormat="1" ht="8.25">
      <c r="A353" s="83" t="s">
        <v>126</v>
      </c>
      <c r="B353" s="83" t="s">
        <v>127</v>
      </c>
      <c r="E353" s="83" t="s">
        <v>128</v>
      </c>
      <c r="I353" s="83" t="s">
        <v>129</v>
      </c>
      <c r="L353" s="83" t="s">
        <v>130</v>
      </c>
      <c r="P353" s="88" t="s">
        <v>131</v>
      </c>
      <c r="T353" s="87" t="s">
        <v>132</v>
      </c>
      <c r="X353" s="91" t="s">
        <v>133</v>
      </c>
      <c r="Y353" s="89"/>
      <c r="Z353" s="89"/>
      <c r="AB353" s="241"/>
      <c r="AC353" s="241"/>
      <c r="AD353" s="241"/>
      <c r="AE353" s="241"/>
      <c r="AF353" s="241"/>
      <c r="AG353" s="241"/>
      <c r="AH353" s="241"/>
      <c r="AI353" s="241"/>
      <c r="AJ353" s="241"/>
      <c r="AK353" s="241"/>
      <c r="AL353" s="241"/>
      <c r="AM353" s="241"/>
      <c r="AN353" s="241"/>
      <c r="AO353" s="241"/>
      <c r="AP353" s="241"/>
      <c r="AQ353" s="241"/>
      <c r="AR353" s="241"/>
      <c r="AS353" s="241"/>
      <c r="AT353" s="241"/>
      <c r="AU353" s="241"/>
      <c r="AV353" s="241"/>
      <c r="AW353" s="241"/>
      <c r="AX353" s="241"/>
      <c r="AY353" s="241"/>
      <c r="AZ353" s="241"/>
      <c r="BA353" s="241"/>
      <c r="BB353" s="241"/>
      <c r="BC353" s="241"/>
      <c r="BD353" s="241"/>
      <c r="BE353" s="241"/>
      <c r="BF353" s="241"/>
      <c r="BG353" s="241"/>
      <c r="BH353" s="241"/>
      <c r="BI353" s="241"/>
      <c r="BJ353" s="241"/>
    </row>
    <row r="354" spans="1:62" s="83" customFormat="1" ht="8.25">
      <c r="A354" s="83" t="s">
        <v>412</v>
      </c>
      <c r="B354" s="83" t="s">
        <v>134</v>
      </c>
      <c r="E354" s="83" t="s">
        <v>135</v>
      </c>
      <c r="I354" s="83" t="s">
        <v>136</v>
      </c>
      <c r="L354" s="83" t="s">
        <v>137</v>
      </c>
      <c r="P354" s="88" t="s">
        <v>430</v>
      </c>
      <c r="T354" s="85" t="s">
        <v>139</v>
      </c>
      <c r="X354" s="89" t="s">
        <v>140</v>
      </c>
      <c r="Y354" s="89"/>
      <c r="AB354" s="241"/>
      <c r="AC354" s="241"/>
      <c r="AD354" s="241"/>
      <c r="AE354" s="241"/>
      <c r="AF354" s="241"/>
      <c r="AG354" s="241"/>
      <c r="AH354" s="241"/>
      <c r="AI354" s="241"/>
      <c r="AJ354" s="241"/>
      <c r="AK354" s="241"/>
      <c r="AL354" s="241"/>
      <c r="AM354" s="241"/>
      <c r="AN354" s="241"/>
      <c r="AO354" s="241"/>
      <c r="AP354" s="241"/>
      <c r="AQ354" s="241"/>
      <c r="AR354" s="241"/>
      <c r="AS354" s="241"/>
      <c r="AT354" s="241"/>
      <c r="AU354" s="241"/>
      <c r="AV354" s="241"/>
      <c r="AW354" s="241"/>
      <c r="AX354" s="241"/>
      <c r="AY354" s="241"/>
      <c r="AZ354" s="241"/>
      <c r="BA354" s="241"/>
      <c r="BB354" s="241"/>
      <c r="BC354" s="241"/>
      <c r="BD354" s="241"/>
      <c r="BE354" s="241"/>
      <c r="BF354" s="241"/>
      <c r="BG354" s="241"/>
      <c r="BH354" s="241"/>
      <c r="BI354" s="241"/>
      <c r="BJ354" s="241"/>
    </row>
    <row r="355" spans="1:62" s="83" customFormat="1" ht="8.25">
      <c r="A355" s="83" t="s">
        <v>141</v>
      </c>
      <c r="B355" s="83" t="s">
        <v>142</v>
      </c>
      <c r="E355" s="83" t="s">
        <v>143</v>
      </c>
      <c r="I355" s="83" t="s">
        <v>144</v>
      </c>
      <c r="L355" s="83" t="s">
        <v>145</v>
      </c>
      <c r="P355" s="83" t="s">
        <v>146</v>
      </c>
      <c r="T355" s="83" t="s">
        <v>147</v>
      </c>
      <c r="W355" s="83" t="s">
        <v>148</v>
      </c>
      <c r="Y355" s="90"/>
      <c r="Z355" s="89"/>
      <c r="AB355" s="241"/>
      <c r="AC355" s="241"/>
      <c r="AD355" s="241"/>
      <c r="AE355" s="241"/>
      <c r="AF355" s="241"/>
      <c r="AG355" s="241"/>
      <c r="AH355" s="241"/>
      <c r="AI355" s="241"/>
      <c r="AJ355" s="241"/>
      <c r="AK355" s="241"/>
      <c r="AL355" s="241"/>
      <c r="AM355" s="241"/>
      <c r="AN355" s="241"/>
      <c r="AO355" s="241"/>
      <c r="AP355" s="241"/>
      <c r="AQ355" s="241"/>
      <c r="AR355" s="241"/>
      <c r="AS355" s="241"/>
      <c r="AT355" s="241"/>
      <c r="AU355" s="241"/>
      <c r="AV355" s="241"/>
      <c r="AW355" s="241"/>
      <c r="AX355" s="241"/>
      <c r="AY355" s="241"/>
      <c r="AZ355" s="241"/>
      <c r="BA355" s="241"/>
      <c r="BB355" s="241"/>
      <c r="BC355" s="241"/>
      <c r="BD355" s="241"/>
      <c r="BE355" s="241"/>
      <c r="BF355" s="241"/>
      <c r="BG355" s="241"/>
      <c r="BH355" s="241"/>
      <c r="BI355" s="241"/>
      <c r="BJ355" s="241"/>
    </row>
    <row r="356" spans="1:62" s="83" customFormat="1" ht="8.25">
      <c r="A356" s="83" t="s">
        <v>149</v>
      </c>
      <c r="B356" s="83" t="s">
        <v>150</v>
      </c>
      <c r="E356" s="83" t="s">
        <v>151</v>
      </c>
      <c r="I356" s="83" t="s">
        <v>152</v>
      </c>
      <c r="L356" s="83" t="s">
        <v>153</v>
      </c>
      <c r="P356" s="87" t="s">
        <v>154</v>
      </c>
      <c r="T356" s="83" t="s">
        <v>155</v>
      </c>
      <c r="AB356" s="241"/>
      <c r="AC356" s="241"/>
      <c r="AD356" s="241"/>
      <c r="AE356" s="241"/>
      <c r="AF356" s="241"/>
      <c r="AG356" s="241"/>
      <c r="AH356" s="241"/>
      <c r="AI356" s="241"/>
      <c r="AJ356" s="241"/>
      <c r="AK356" s="241"/>
      <c r="AL356" s="241"/>
      <c r="AM356" s="241"/>
      <c r="AN356" s="241"/>
      <c r="AO356" s="241"/>
      <c r="AP356" s="241"/>
      <c r="AQ356" s="241"/>
      <c r="AR356" s="241"/>
      <c r="AS356" s="241"/>
      <c r="AT356" s="241"/>
      <c r="AU356" s="241"/>
      <c r="AV356" s="241"/>
      <c r="AW356" s="241"/>
      <c r="AX356" s="241"/>
      <c r="AY356" s="241"/>
      <c r="AZ356" s="241"/>
      <c r="BA356" s="241"/>
      <c r="BB356" s="241"/>
      <c r="BC356" s="241"/>
      <c r="BD356" s="241"/>
      <c r="BE356" s="241"/>
      <c r="BF356" s="241"/>
      <c r="BG356" s="241"/>
      <c r="BH356" s="241"/>
      <c r="BI356" s="241"/>
      <c r="BJ356" s="241"/>
    </row>
    <row r="357" spans="1:62" s="83" customFormat="1" ht="8.25">
      <c r="A357" s="83" t="s">
        <v>157</v>
      </c>
      <c r="B357" s="83" t="s">
        <v>158</v>
      </c>
      <c r="E357" s="83" t="s">
        <v>159</v>
      </c>
      <c r="I357" s="83" t="s">
        <v>160</v>
      </c>
      <c r="L357" s="83" t="s">
        <v>431</v>
      </c>
      <c r="P357" s="91" t="s">
        <v>162</v>
      </c>
      <c r="T357" s="83" t="s">
        <v>384</v>
      </c>
      <c r="X357" s="89"/>
      <c r="Y357" s="89"/>
      <c r="Z357" s="89"/>
      <c r="AB357" s="241"/>
      <c r="AC357" s="241"/>
      <c r="AD357" s="241"/>
      <c r="AE357" s="241"/>
      <c r="AF357" s="241"/>
      <c r="AG357" s="241"/>
      <c r="AH357" s="241"/>
      <c r="AI357" s="241"/>
      <c r="AJ357" s="241"/>
      <c r="AK357" s="241"/>
      <c r="AL357" s="241"/>
      <c r="AM357" s="241"/>
      <c r="AN357" s="241"/>
      <c r="AO357" s="241"/>
      <c r="AP357" s="241"/>
      <c r="AQ357" s="241"/>
      <c r="AR357" s="241"/>
      <c r="AS357" s="241"/>
      <c r="AT357" s="241"/>
      <c r="AU357" s="241"/>
      <c r="AV357" s="241"/>
      <c r="AW357" s="241"/>
      <c r="AX357" s="241"/>
      <c r="AY357" s="241"/>
      <c r="AZ357" s="241"/>
      <c r="BA357" s="241"/>
      <c r="BB357" s="241"/>
      <c r="BC357" s="241"/>
      <c r="BD357" s="241"/>
      <c r="BE357" s="241"/>
      <c r="BF357" s="241"/>
      <c r="BG357" s="241"/>
      <c r="BH357" s="241"/>
      <c r="BI357" s="241"/>
      <c r="BJ357" s="241"/>
    </row>
    <row r="358" spans="1:62" s="83" customFormat="1" ht="8.25">
      <c r="A358" s="83" t="s">
        <v>164</v>
      </c>
      <c r="B358" s="83" t="s">
        <v>165</v>
      </c>
      <c r="E358" s="83" t="s">
        <v>166</v>
      </c>
      <c r="I358" s="83" t="s">
        <v>167</v>
      </c>
      <c r="L358" s="83" t="s">
        <v>168</v>
      </c>
      <c r="O358" s="83" t="s">
        <v>432</v>
      </c>
      <c r="AB358" s="241"/>
      <c r="AC358" s="241"/>
      <c r="AD358" s="241"/>
      <c r="AE358" s="241"/>
      <c r="AF358" s="241"/>
      <c r="AG358" s="241"/>
      <c r="AH358" s="241"/>
      <c r="AI358" s="241"/>
      <c r="AJ358" s="241"/>
      <c r="AK358" s="241"/>
      <c r="AL358" s="241"/>
      <c r="AM358" s="241"/>
      <c r="AN358" s="241"/>
      <c r="AO358" s="241"/>
      <c r="AP358" s="241"/>
      <c r="AQ358" s="241"/>
      <c r="AR358" s="241"/>
      <c r="AS358" s="241"/>
      <c r="AT358" s="241"/>
      <c r="AU358" s="241"/>
      <c r="AV358" s="241"/>
      <c r="AW358" s="241"/>
      <c r="AX358" s="241"/>
      <c r="AY358" s="241"/>
      <c r="AZ358" s="241"/>
      <c r="BA358" s="241"/>
      <c r="BB358" s="241"/>
      <c r="BC358" s="241"/>
      <c r="BD358" s="241"/>
      <c r="BE358" s="241"/>
      <c r="BF358" s="241"/>
      <c r="BG358" s="241"/>
      <c r="BH358" s="241"/>
      <c r="BI358" s="241"/>
      <c r="BJ358" s="241"/>
    </row>
    <row r="359" spans="1:62" s="83" customFormat="1" ht="8.25">
      <c r="AB359" s="241"/>
      <c r="AC359" s="241"/>
      <c r="AD359" s="241"/>
      <c r="AE359" s="241"/>
      <c r="AF359" s="241"/>
      <c r="AG359" s="241"/>
      <c r="AH359" s="241"/>
      <c r="AI359" s="241"/>
      <c r="AJ359" s="241"/>
      <c r="AK359" s="241"/>
      <c r="AL359" s="241"/>
      <c r="AM359" s="241"/>
      <c r="AN359" s="241"/>
      <c r="AO359" s="241"/>
      <c r="AP359" s="241"/>
      <c r="AQ359" s="241"/>
      <c r="AR359" s="241"/>
      <c r="AS359" s="241"/>
      <c r="AT359" s="241"/>
      <c r="AU359" s="241"/>
      <c r="AV359" s="241"/>
      <c r="AW359" s="241"/>
      <c r="AX359" s="241"/>
      <c r="AY359" s="241"/>
      <c r="AZ359" s="241"/>
      <c r="BA359" s="241"/>
      <c r="BB359" s="241"/>
      <c r="BC359" s="241"/>
      <c r="BD359" s="241"/>
      <c r="BE359" s="241"/>
      <c r="BF359" s="241"/>
      <c r="BG359" s="241"/>
      <c r="BH359" s="241"/>
      <c r="BI359" s="241"/>
      <c r="BJ359" s="241"/>
    </row>
    <row r="360" spans="1:62" s="83" customFormat="1" ht="8.25">
      <c r="A360" s="341"/>
      <c r="B360" s="341">
        <f>SUM(C366:I366)</f>
        <v>29</v>
      </c>
      <c r="D360" s="341"/>
      <c r="O360" s="341"/>
      <c r="AB360" s="241"/>
      <c r="AC360" s="241"/>
      <c r="AD360" s="241"/>
      <c r="AE360" s="241"/>
      <c r="AF360" s="241"/>
      <c r="AG360" s="241"/>
      <c r="AH360" s="241"/>
      <c r="AI360" s="241"/>
      <c r="AJ360" s="241"/>
      <c r="AK360" s="241"/>
      <c r="AL360" s="241"/>
      <c r="AM360" s="241"/>
      <c r="AN360" s="241"/>
      <c r="AO360" s="241"/>
      <c r="AP360" s="241"/>
      <c r="AQ360" s="241"/>
      <c r="AR360" s="241"/>
      <c r="AS360" s="241"/>
      <c r="AT360" s="241"/>
      <c r="AU360" s="241"/>
      <c r="AV360" s="241"/>
      <c r="AW360" s="241"/>
      <c r="AX360" s="241"/>
      <c r="AY360" s="241"/>
      <c r="AZ360" s="241"/>
      <c r="BA360" s="241"/>
      <c r="BB360" s="241"/>
      <c r="BC360" s="241"/>
      <c r="BD360" s="241"/>
      <c r="BE360" s="241"/>
      <c r="BF360" s="241"/>
      <c r="BG360" s="241"/>
      <c r="BH360" s="241"/>
      <c r="BI360" s="241"/>
      <c r="BJ360" s="241"/>
    </row>
    <row r="361" spans="1:62">
      <c r="A361" s="20" t="s">
        <v>46</v>
      </c>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1"/>
    </row>
    <row r="362" spans="1:62">
      <c r="A362" s="20" t="s">
        <v>433</v>
      </c>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c r="AA362" s="21"/>
    </row>
    <row r="363" spans="1:62" ht="15.75" thickBot="1">
      <c r="A363" s="23"/>
      <c r="B363" s="23"/>
      <c r="C363" s="24"/>
      <c r="D363" s="25"/>
      <c r="E363" s="25"/>
      <c r="F363" s="25"/>
      <c r="G363" s="25"/>
      <c r="H363" s="25"/>
      <c r="I363" s="25"/>
      <c r="J363" s="25"/>
      <c r="K363" s="25"/>
      <c r="L363" s="25"/>
      <c r="M363" s="25"/>
      <c r="N363" s="25"/>
      <c r="O363" s="25"/>
      <c r="P363" s="25"/>
      <c r="Q363" s="25"/>
      <c r="R363" s="25"/>
      <c r="S363" s="25"/>
      <c r="T363" s="26"/>
      <c r="U363" s="25"/>
      <c r="V363" s="25"/>
      <c r="W363" s="25"/>
      <c r="X363" s="25"/>
      <c r="Y363" s="25"/>
      <c r="Z363" s="25"/>
    </row>
    <row r="364" spans="1:62" ht="22.5">
      <c r="A364" s="27" t="s">
        <v>49</v>
      </c>
      <c r="B364" s="28" t="s">
        <v>11</v>
      </c>
      <c r="C364" s="29" t="s">
        <v>50</v>
      </c>
      <c r="D364" s="29"/>
      <c r="E364" s="29" t="s">
        <v>51</v>
      </c>
      <c r="F364" s="29"/>
      <c r="G364" s="29" t="s">
        <v>52</v>
      </c>
      <c r="H364" s="29"/>
      <c r="I364" s="29" t="s">
        <v>53</v>
      </c>
      <c r="J364" s="29"/>
      <c r="K364" s="29" t="s">
        <v>54</v>
      </c>
      <c r="L364" s="29"/>
      <c r="M364" s="29" t="s">
        <v>55</v>
      </c>
      <c r="N364" s="29"/>
      <c r="O364" s="29" t="s">
        <v>56</v>
      </c>
      <c r="P364" s="29"/>
      <c r="Q364" s="29" t="s">
        <v>57</v>
      </c>
      <c r="R364" s="29"/>
      <c r="S364" s="29" t="s">
        <v>58</v>
      </c>
      <c r="T364" s="29"/>
      <c r="U364" s="29" t="s">
        <v>59</v>
      </c>
      <c r="V364" s="29"/>
      <c r="W364" s="29" t="s">
        <v>60</v>
      </c>
      <c r="X364" s="29"/>
      <c r="Y364" s="29" t="s">
        <v>61</v>
      </c>
      <c r="Z364" s="30"/>
      <c r="AB364" s="232"/>
      <c r="AC364" s="232"/>
      <c r="AD364" s="233"/>
      <c r="AE364" s="233"/>
      <c r="AF364" s="233"/>
      <c r="AG364" s="233"/>
      <c r="AH364" s="233"/>
      <c r="AI364" s="232"/>
      <c r="AJ364" s="232"/>
      <c r="AK364" s="232"/>
      <c r="AL364" s="232"/>
      <c r="AM364" s="233"/>
    </row>
    <row r="365" spans="1:62" ht="15.75" thickBot="1">
      <c r="A365" s="31"/>
      <c r="B365" s="32"/>
      <c r="C365" s="33" t="s">
        <v>62</v>
      </c>
      <c r="D365" s="33" t="s">
        <v>63</v>
      </c>
      <c r="E365" s="33" t="s">
        <v>62</v>
      </c>
      <c r="F365" s="33" t="s">
        <v>63</v>
      </c>
      <c r="G365" s="33" t="s">
        <v>62</v>
      </c>
      <c r="H365" s="33" t="s">
        <v>63</v>
      </c>
      <c r="I365" s="33" t="s">
        <v>62</v>
      </c>
      <c r="J365" s="33" t="s">
        <v>63</v>
      </c>
      <c r="K365" s="33" t="s">
        <v>62</v>
      </c>
      <c r="L365" s="33" t="s">
        <v>63</v>
      </c>
      <c r="M365" s="33" t="s">
        <v>62</v>
      </c>
      <c r="N365" s="33" t="s">
        <v>63</v>
      </c>
      <c r="O365" s="33" t="s">
        <v>62</v>
      </c>
      <c r="P365" s="33" t="s">
        <v>63</v>
      </c>
      <c r="Q365" s="33" t="s">
        <v>62</v>
      </c>
      <c r="R365" s="33" t="s">
        <v>63</v>
      </c>
      <c r="S365" s="33" t="s">
        <v>62</v>
      </c>
      <c r="T365" s="33" t="s">
        <v>63</v>
      </c>
      <c r="U365" s="33" t="s">
        <v>62</v>
      </c>
      <c r="V365" s="33" t="s">
        <v>63</v>
      </c>
      <c r="W365" s="33" t="s">
        <v>62</v>
      </c>
      <c r="X365" s="33" t="s">
        <v>63</v>
      </c>
      <c r="Y365" s="34" t="s">
        <v>62</v>
      </c>
      <c r="Z365" s="35" t="s">
        <v>63</v>
      </c>
      <c r="AA365" s="36"/>
      <c r="AB365" s="234"/>
      <c r="AC365" s="232"/>
      <c r="AD365" s="233"/>
      <c r="AE365" s="233"/>
      <c r="AF365" s="233"/>
      <c r="AG365" s="233"/>
      <c r="AH365" s="233"/>
      <c r="AI365" s="232"/>
      <c r="AJ365" s="232"/>
      <c r="AK365" s="232"/>
      <c r="AL365" s="232"/>
      <c r="AM365" s="233"/>
    </row>
    <row r="366" spans="1:62" ht="15.75" thickBot="1">
      <c r="A366" s="37" t="s">
        <v>64</v>
      </c>
      <c r="B366" s="38">
        <f>SUM(B367,B392)</f>
        <v>77</v>
      </c>
      <c r="C366" s="38">
        <f>SUM(C367,C392)</f>
        <v>10</v>
      </c>
      <c r="D366" s="38"/>
      <c r="E366" s="38">
        <f>SUM(E367,E392)</f>
        <v>7</v>
      </c>
      <c r="F366" s="38"/>
      <c r="G366" s="38">
        <f>SUM(G367,G392)</f>
        <v>6</v>
      </c>
      <c r="H366" s="38"/>
      <c r="I366" s="38">
        <f>SUM(I367,I392)</f>
        <v>6</v>
      </c>
      <c r="J366" s="38"/>
      <c r="K366" s="38">
        <f>SUM(K367,K392)</f>
        <v>7</v>
      </c>
      <c r="L366" s="38"/>
      <c r="M366" s="38">
        <f>SUM(M367,M392)</f>
        <v>5</v>
      </c>
      <c r="N366" s="38"/>
      <c r="O366" s="38">
        <f>SUM(O367,O392)</f>
        <v>6</v>
      </c>
      <c r="P366" s="38"/>
      <c r="Q366" s="38">
        <f>SUM(Q367,Q392)</f>
        <v>9</v>
      </c>
      <c r="R366" s="38"/>
      <c r="S366" s="38">
        <f>SUM(S367,S392)</f>
        <v>8</v>
      </c>
      <c r="T366" s="38"/>
      <c r="U366" s="38">
        <f>SUM(U367,U392)</f>
        <v>6</v>
      </c>
      <c r="V366" s="38"/>
      <c r="W366" s="38">
        <f>SUM(W367,W392)</f>
        <v>3</v>
      </c>
      <c r="X366" s="38"/>
      <c r="Y366" s="38">
        <f>SUM(Y367,Y392)</f>
        <v>4</v>
      </c>
      <c r="Z366" s="39"/>
      <c r="AA366" s="40">
        <f>SUM(C366:Z366)</f>
        <v>77</v>
      </c>
      <c r="AB366" s="235"/>
      <c r="AC366" s="235"/>
      <c r="AD366" s="235"/>
      <c r="AE366" s="236"/>
      <c r="AF366" s="236"/>
      <c r="AG366" s="236"/>
      <c r="AH366" s="236"/>
      <c r="AI366" s="236"/>
      <c r="AJ366" s="236"/>
      <c r="AK366" s="236"/>
      <c r="AL366" s="236"/>
      <c r="AM366" s="236"/>
      <c r="AN366" s="236"/>
    </row>
    <row r="367" spans="1:62" ht="15.75" thickBot="1">
      <c r="A367" s="41" t="s">
        <v>172</v>
      </c>
      <c r="B367" s="42">
        <f>SUM(B368:B391)</f>
        <v>46</v>
      </c>
      <c r="C367" s="42">
        <f>SUM(C368:C391)</f>
        <v>4</v>
      </c>
      <c r="D367" s="42"/>
      <c r="E367" s="42">
        <f>SUM(E368:E391)</f>
        <v>2</v>
      </c>
      <c r="F367" s="42"/>
      <c r="G367" s="42">
        <f>SUM(G368:G391)</f>
        <v>3</v>
      </c>
      <c r="H367" s="42"/>
      <c r="I367" s="42">
        <f>SUM(I368:I391)</f>
        <v>4</v>
      </c>
      <c r="J367" s="42"/>
      <c r="K367" s="42">
        <f>SUM(K368:K391)</f>
        <v>3</v>
      </c>
      <c r="L367" s="42"/>
      <c r="M367" s="42">
        <f>SUM(M368:M391)</f>
        <v>4</v>
      </c>
      <c r="N367" s="42"/>
      <c r="O367" s="42">
        <f>SUM(O368:O391)</f>
        <v>5</v>
      </c>
      <c r="P367" s="42"/>
      <c r="Q367" s="42">
        <f>SUM(Q368:Q391)</f>
        <v>4</v>
      </c>
      <c r="R367" s="42"/>
      <c r="S367" s="42">
        <f>SUM(S368:S391)</f>
        <v>6</v>
      </c>
      <c r="T367" s="42"/>
      <c r="U367" s="42">
        <f>SUM(U368:U391)</f>
        <v>4</v>
      </c>
      <c r="V367" s="42"/>
      <c r="W367" s="42">
        <f>SUM(W368:W391)</f>
        <v>3</v>
      </c>
      <c r="X367" s="42"/>
      <c r="Y367" s="42">
        <f>SUM(Y368:Y391)</f>
        <v>4</v>
      </c>
      <c r="Z367" s="43"/>
      <c r="AA367" s="44">
        <f>SUM(C367:Z367)</f>
        <v>46</v>
      </c>
      <c r="AB367" s="237"/>
      <c r="AC367" s="237"/>
      <c r="AD367" s="237"/>
    </row>
    <row r="368" spans="1:62">
      <c r="A368" s="401" t="s">
        <v>416</v>
      </c>
      <c r="B368" s="46">
        <f t="shared" ref="B368:B417" si="26">SUM(C368:Z368)</f>
        <v>1</v>
      </c>
      <c r="C368" s="435"/>
      <c r="D368" s="435"/>
      <c r="E368" s="435"/>
      <c r="F368" s="435"/>
      <c r="G368" s="435"/>
      <c r="H368" s="435"/>
      <c r="I368" s="435"/>
      <c r="J368" s="435"/>
      <c r="K368" s="435"/>
      <c r="L368" s="435"/>
      <c r="M368" s="435"/>
      <c r="N368" s="435"/>
      <c r="O368" s="435">
        <v>1</v>
      </c>
      <c r="P368" s="435"/>
      <c r="Q368" s="435"/>
      <c r="R368" s="435"/>
      <c r="S368" s="435"/>
      <c r="T368" s="435"/>
      <c r="U368" s="435"/>
      <c r="V368" s="435"/>
      <c r="W368" s="435"/>
      <c r="X368" s="435"/>
      <c r="Y368" s="435"/>
      <c r="Z368" s="436"/>
      <c r="AA368" s="44"/>
      <c r="AB368" s="237"/>
      <c r="AC368" s="237"/>
      <c r="AD368" s="237"/>
    </row>
    <row r="369" spans="1:30">
      <c r="A369" s="45" t="s">
        <v>386</v>
      </c>
      <c r="B369" s="46">
        <f t="shared" si="26"/>
        <v>2</v>
      </c>
      <c r="C369" s="437">
        <v>1</v>
      </c>
      <c r="D369" s="438" t="s">
        <v>339</v>
      </c>
      <c r="E369" s="437"/>
      <c r="F369" s="438"/>
      <c r="G369" s="438"/>
      <c r="H369" s="438"/>
      <c r="I369" s="437"/>
      <c r="J369" s="438"/>
      <c r="K369" s="437"/>
      <c r="L369" s="437"/>
      <c r="M369" s="437"/>
      <c r="N369" s="437"/>
      <c r="O369" s="437"/>
      <c r="P369" s="437"/>
      <c r="Q369" s="438"/>
      <c r="R369" s="438"/>
      <c r="S369" s="438"/>
      <c r="T369" s="438"/>
      <c r="U369" s="437"/>
      <c r="V369" s="437"/>
      <c r="W369" s="437"/>
      <c r="X369" s="438"/>
      <c r="Y369" s="437">
        <v>1</v>
      </c>
      <c r="Z369" s="439"/>
      <c r="AA369" s="49"/>
      <c r="AB369" s="237"/>
      <c r="AC369" s="237"/>
      <c r="AD369" s="237"/>
    </row>
    <row r="370" spans="1:30">
      <c r="A370" s="45" t="s">
        <v>387</v>
      </c>
      <c r="B370" s="46">
        <f t="shared" si="26"/>
        <v>0</v>
      </c>
      <c r="C370" s="438"/>
      <c r="D370" s="438"/>
      <c r="E370" s="438"/>
      <c r="F370" s="438"/>
      <c r="G370" s="438"/>
      <c r="H370" s="438"/>
      <c r="I370" s="438"/>
      <c r="J370" s="438"/>
      <c r="K370" s="438"/>
      <c r="L370" s="438"/>
      <c r="M370" s="438"/>
      <c r="N370" s="438"/>
      <c r="O370" s="438"/>
      <c r="P370" s="438"/>
      <c r="Q370" s="438"/>
      <c r="R370" s="438"/>
      <c r="S370" s="438"/>
      <c r="T370" s="438"/>
      <c r="U370" s="438"/>
      <c r="V370" s="438"/>
      <c r="W370" s="438"/>
      <c r="X370" s="438"/>
      <c r="Y370" s="438"/>
      <c r="Z370" s="440"/>
      <c r="AA370" s="49"/>
      <c r="AB370" s="237"/>
      <c r="AC370" s="237"/>
      <c r="AD370" s="237"/>
    </row>
    <row r="371" spans="1:30">
      <c r="A371" s="45" t="s">
        <v>418</v>
      </c>
      <c r="B371" s="46">
        <f t="shared" si="26"/>
        <v>1</v>
      </c>
      <c r="C371" s="437"/>
      <c r="D371" s="437"/>
      <c r="E371" s="437"/>
      <c r="F371" s="437"/>
      <c r="G371" s="437"/>
      <c r="H371" s="438"/>
      <c r="I371" s="437"/>
      <c r="J371" s="437"/>
      <c r="K371" s="437"/>
      <c r="L371" s="437"/>
      <c r="M371" s="437"/>
      <c r="N371" s="437"/>
      <c r="O371" s="437"/>
      <c r="P371" s="437"/>
      <c r="Q371" s="438"/>
      <c r="R371" s="438"/>
      <c r="S371" s="438"/>
      <c r="T371" s="438"/>
      <c r="U371" s="437"/>
      <c r="V371" s="437"/>
      <c r="W371" s="437">
        <v>1</v>
      </c>
      <c r="X371" s="437"/>
      <c r="Y371" s="437"/>
      <c r="Z371" s="439"/>
      <c r="AA371" s="49"/>
      <c r="AB371" s="237"/>
      <c r="AC371" s="237"/>
      <c r="AD371" s="237"/>
    </row>
    <row r="372" spans="1:30" ht="22.5">
      <c r="A372" s="45" t="s">
        <v>434</v>
      </c>
      <c r="B372" s="46">
        <f t="shared" si="26"/>
        <v>2</v>
      </c>
      <c r="C372" s="438"/>
      <c r="D372" s="438"/>
      <c r="E372" s="438"/>
      <c r="F372" s="438"/>
      <c r="G372" s="438"/>
      <c r="H372" s="438"/>
      <c r="I372" s="438"/>
      <c r="J372" s="438"/>
      <c r="K372" s="438">
        <v>1</v>
      </c>
      <c r="L372" s="438" t="s">
        <v>344</v>
      </c>
      <c r="M372" s="438"/>
      <c r="N372" s="438"/>
      <c r="O372" s="438"/>
      <c r="P372" s="438"/>
      <c r="Q372" s="438">
        <v>1</v>
      </c>
      <c r="R372" s="438"/>
      <c r="S372" s="438"/>
      <c r="T372" s="438"/>
      <c r="U372" s="438"/>
      <c r="V372" s="438"/>
      <c r="W372" s="438"/>
      <c r="X372" s="438"/>
      <c r="Y372" s="438"/>
      <c r="Z372" s="440"/>
      <c r="AA372" s="49"/>
      <c r="AB372" s="237"/>
      <c r="AC372" s="237"/>
      <c r="AD372" s="237"/>
    </row>
    <row r="373" spans="1:30">
      <c r="A373" s="45" t="s">
        <v>388</v>
      </c>
      <c r="B373" s="46">
        <f t="shared" si="26"/>
        <v>0</v>
      </c>
      <c r="C373" s="438"/>
      <c r="D373" s="438"/>
      <c r="E373" s="438"/>
      <c r="F373" s="438"/>
      <c r="G373" s="438"/>
      <c r="H373" s="438"/>
      <c r="I373" s="438"/>
      <c r="J373" s="438"/>
      <c r="K373" s="438"/>
      <c r="L373" s="438"/>
      <c r="M373" s="438"/>
      <c r="N373" s="438"/>
      <c r="O373" s="438"/>
      <c r="P373" s="438"/>
      <c r="Q373" s="438"/>
      <c r="R373" s="438"/>
      <c r="S373" s="438"/>
      <c r="T373" s="438"/>
      <c r="U373" s="438"/>
      <c r="V373" s="438"/>
      <c r="W373" s="438"/>
      <c r="X373" s="438"/>
      <c r="Y373" s="438"/>
      <c r="Z373" s="440"/>
      <c r="AA373" s="49"/>
      <c r="AB373" s="237"/>
      <c r="AC373" s="237"/>
      <c r="AD373" s="237"/>
    </row>
    <row r="374" spans="1:30">
      <c r="A374" s="45" t="s">
        <v>67</v>
      </c>
      <c r="B374" s="46">
        <f t="shared" si="26"/>
        <v>0</v>
      </c>
      <c r="C374" s="438"/>
      <c r="D374" s="438"/>
      <c r="E374" s="438"/>
      <c r="F374" s="438"/>
      <c r="G374" s="438"/>
      <c r="H374" s="438"/>
      <c r="I374" s="438"/>
      <c r="J374" s="438"/>
      <c r="K374" s="438"/>
      <c r="L374" s="438"/>
      <c r="M374" s="438"/>
      <c r="N374" s="438"/>
      <c r="O374" s="438"/>
      <c r="P374" s="438"/>
      <c r="Q374" s="438"/>
      <c r="R374" s="438"/>
      <c r="S374" s="438"/>
      <c r="T374" s="438"/>
      <c r="U374" s="438"/>
      <c r="V374" s="438"/>
      <c r="W374" s="438"/>
      <c r="X374" s="438"/>
      <c r="Y374" s="438"/>
      <c r="Z374" s="440"/>
      <c r="AA374" s="49"/>
      <c r="AB374" s="237"/>
      <c r="AC374" s="237"/>
      <c r="AD374" s="237"/>
    </row>
    <row r="375" spans="1:30">
      <c r="A375" s="45" t="s">
        <v>435</v>
      </c>
      <c r="B375" s="46">
        <f t="shared" si="26"/>
        <v>0</v>
      </c>
      <c r="C375" s="438"/>
      <c r="D375" s="441"/>
      <c r="E375" s="438"/>
      <c r="F375" s="438"/>
      <c r="G375" s="438"/>
      <c r="H375" s="438"/>
      <c r="I375" s="438"/>
      <c r="J375" s="438"/>
      <c r="K375" s="438"/>
      <c r="L375" s="438"/>
      <c r="M375" s="438"/>
      <c r="N375" s="438"/>
      <c r="O375" s="438"/>
      <c r="P375" s="438"/>
      <c r="Q375" s="438"/>
      <c r="R375" s="438"/>
      <c r="S375" s="438"/>
      <c r="T375" s="438"/>
      <c r="U375" s="438"/>
      <c r="V375" s="438"/>
      <c r="W375" s="438"/>
      <c r="X375" s="438"/>
      <c r="Y375" s="438"/>
      <c r="Z375" s="440"/>
    </row>
    <row r="376" spans="1:30">
      <c r="A376" s="45" t="s">
        <v>390</v>
      </c>
      <c r="B376" s="46">
        <f t="shared" si="26"/>
        <v>0</v>
      </c>
      <c r="C376" s="442"/>
      <c r="D376" s="442"/>
      <c r="E376" s="442"/>
      <c r="F376" s="442"/>
      <c r="G376" s="442"/>
      <c r="H376" s="442"/>
      <c r="I376" s="442"/>
      <c r="J376" s="442"/>
      <c r="K376" s="442"/>
      <c r="L376" s="442"/>
      <c r="M376" s="442"/>
      <c r="N376" s="442"/>
      <c r="O376" s="442"/>
      <c r="P376" s="435"/>
      <c r="Q376" s="435"/>
      <c r="R376" s="435"/>
      <c r="S376" s="435"/>
      <c r="T376" s="435"/>
      <c r="U376" s="442"/>
      <c r="V376" s="442"/>
      <c r="W376" s="442"/>
      <c r="X376" s="442"/>
      <c r="Y376" s="442"/>
      <c r="Z376" s="443"/>
    </row>
    <row r="377" spans="1:30">
      <c r="A377" s="45" t="s">
        <v>436</v>
      </c>
      <c r="B377" s="46">
        <f t="shared" si="26"/>
        <v>0</v>
      </c>
      <c r="C377" s="438"/>
      <c r="D377" s="438"/>
      <c r="E377" s="438"/>
      <c r="F377" s="438"/>
      <c r="G377" s="438"/>
      <c r="H377" s="438"/>
      <c r="I377" s="438"/>
      <c r="J377" s="438"/>
      <c r="K377" s="444"/>
      <c r="L377" s="438"/>
      <c r="M377" s="438"/>
      <c r="N377" s="438"/>
      <c r="O377" s="438"/>
      <c r="P377" s="438"/>
      <c r="Q377" s="438"/>
      <c r="R377" s="438"/>
      <c r="S377" s="438"/>
      <c r="T377" s="438"/>
      <c r="U377" s="438"/>
      <c r="V377" s="438"/>
      <c r="W377" s="438"/>
      <c r="X377" s="438"/>
      <c r="Y377" s="438"/>
      <c r="Z377" s="440"/>
    </row>
    <row r="378" spans="1:30">
      <c r="A378" s="340" t="s">
        <v>69</v>
      </c>
      <c r="B378" s="46">
        <f t="shared" si="26"/>
        <v>0</v>
      </c>
      <c r="C378" s="445"/>
      <c r="D378" s="445"/>
      <c r="E378" s="445"/>
      <c r="F378" s="445"/>
      <c r="G378" s="445"/>
      <c r="H378" s="445"/>
      <c r="I378" s="445"/>
      <c r="J378" s="445"/>
      <c r="K378" s="445"/>
      <c r="L378" s="445"/>
      <c r="M378" s="445"/>
      <c r="N378" s="445"/>
      <c r="O378" s="445"/>
      <c r="P378" s="445"/>
      <c r="Q378" s="445"/>
      <c r="R378" s="445"/>
      <c r="S378" s="445"/>
      <c r="T378" s="445"/>
      <c r="U378" s="445"/>
      <c r="V378" s="445"/>
      <c r="W378" s="445"/>
      <c r="X378" s="445"/>
      <c r="Y378" s="445"/>
      <c r="Z378" s="446"/>
    </row>
    <row r="379" spans="1:30" ht="22.5">
      <c r="A379" s="340" t="s">
        <v>437</v>
      </c>
      <c r="B379" s="46">
        <f t="shared" si="26"/>
        <v>0</v>
      </c>
      <c r="C379" s="438"/>
      <c r="D379" s="438"/>
      <c r="E379" s="438">
        <v>0</v>
      </c>
      <c r="F379" s="438"/>
      <c r="G379" s="438"/>
      <c r="H379" s="438"/>
      <c r="I379" s="438"/>
      <c r="J379" s="438"/>
      <c r="K379" s="438"/>
      <c r="L379" s="438"/>
      <c r="M379" s="438"/>
      <c r="N379" s="438"/>
      <c r="O379" s="438"/>
      <c r="P379" s="438"/>
      <c r="Q379" s="438"/>
      <c r="R379" s="438"/>
      <c r="S379" s="438"/>
      <c r="T379" s="438"/>
      <c r="U379" s="438"/>
      <c r="V379" s="438"/>
      <c r="W379" s="438"/>
      <c r="X379" s="438"/>
      <c r="Y379" s="438"/>
      <c r="Z379" s="440"/>
      <c r="AA379" s="49"/>
      <c r="AB379" s="237"/>
      <c r="AC379" s="237"/>
      <c r="AD379" s="237"/>
    </row>
    <row r="380" spans="1:30" ht="22.5">
      <c r="A380" s="198" t="s">
        <v>438</v>
      </c>
      <c r="B380" s="46">
        <f t="shared" si="26"/>
        <v>0</v>
      </c>
      <c r="C380" s="438"/>
      <c r="D380" s="438"/>
      <c r="E380" s="438"/>
      <c r="F380" s="438"/>
      <c r="G380" s="438"/>
      <c r="H380" s="438"/>
      <c r="I380" s="438"/>
      <c r="J380" s="438"/>
      <c r="K380" s="438"/>
      <c r="L380" s="438"/>
      <c r="M380" s="438"/>
      <c r="N380" s="438"/>
      <c r="O380" s="438"/>
      <c r="P380" s="438"/>
      <c r="Q380" s="438"/>
      <c r="R380" s="438"/>
      <c r="S380" s="438"/>
      <c r="T380" s="438"/>
      <c r="U380" s="438"/>
      <c r="V380" s="438"/>
      <c r="W380" s="438"/>
      <c r="X380" s="438"/>
      <c r="Y380" s="438"/>
      <c r="Z380" s="440"/>
      <c r="AA380" s="49"/>
      <c r="AB380" s="237"/>
      <c r="AC380" s="237"/>
      <c r="AD380" s="237"/>
    </row>
    <row r="381" spans="1:30">
      <c r="A381" s="199" t="s">
        <v>71</v>
      </c>
      <c r="B381" s="46">
        <f t="shared" si="26"/>
        <v>2</v>
      </c>
      <c r="C381" s="438">
        <v>1</v>
      </c>
      <c r="D381" s="438" t="s">
        <v>339</v>
      </c>
      <c r="E381" s="438"/>
      <c r="F381" s="438"/>
      <c r="G381" s="438">
        <v>1</v>
      </c>
      <c r="H381" s="438" t="s">
        <v>410</v>
      </c>
      <c r="I381" s="438"/>
      <c r="J381" s="438"/>
      <c r="K381" s="438"/>
      <c r="L381" s="438"/>
      <c r="M381" s="438"/>
      <c r="N381" s="438"/>
      <c r="O381" s="438"/>
      <c r="P381" s="438"/>
      <c r="Q381" s="438"/>
      <c r="R381" s="438"/>
      <c r="S381" s="438"/>
      <c r="T381" s="438"/>
      <c r="U381" s="438"/>
      <c r="V381" s="438"/>
      <c r="W381" s="438"/>
      <c r="X381" s="438"/>
      <c r="Y381" s="438"/>
      <c r="Z381" s="440"/>
    </row>
    <row r="382" spans="1:30">
      <c r="A382" s="200" t="s">
        <v>72</v>
      </c>
      <c r="B382" s="46">
        <f t="shared" si="26"/>
        <v>6</v>
      </c>
      <c r="C382" s="442">
        <v>1</v>
      </c>
      <c r="D382" s="442" t="s">
        <v>345</v>
      </c>
      <c r="E382" s="442"/>
      <c r="F382" s="442"/>
      <c r="G382" s="442">
        <v>1</v>
      </c>
      <c r="H382" s="442" t="s">
        <v>398</v>
      </c>
      <c r="I382" s="442">
        <v>1</v>
      </c>
      <c r="J382" s="442" t="s">
        <v>336</v>
      </c>
      <c r="K382" s="442"/>
      <c r="L382" s="442"/>
      <c r="M382" s="442">
        <v>1</v>
      </c>
      <c r="N382" s="447" t="s">
        <v>337</v>
      </c>
      <c r="O382" s="442"/>
      <c r="P382" s="442"/>
      <c r="Q382" s="442"/>
      <c r="R382" s="442"/>
      <c r="S382" s="442">
        <v>1</v>
      </c>
      <c r="T382" s="442"/>
      <c r="U382" s="442"/>
      <c r="V382" s="442"/>
      <c r="W382" s="442"/>
      <c r="X382" s="442"/>
      <c r="Y382" s="442">
        <v>1</v>
      </c>
      <c r="Z382" s="443"/>
      <c r="AA382" s="57"/>
    </row>
    <row r="383" spans="1:30" ht="34.5">
      <c r="A383" s="58" t="s">
        <v>369</v>
      </c>
      <c r="B383" s="46">
        <f t="shared" si="26"/>
        <v>10</v>
      </c>
      <c r="C383" s="442"/>
      <c r="D383" s="442"/>
      <c r="E383" s="442"/>
      <c r="F383" s="442"/>
      <c r="G383" s="442"/>
      <c r="H383" s="442"/>
      <c r="I383" s="442"/>
      <c r="J383" s="442"/>
      <c r="K383" s="448"/>
      <c r="L383" s="442"/>
      <c r="M383" s="442">
        <v>1</v>
      </c>
      <c r="N383" s="449" t="s">
        <v>426</v>
      </c>
      <c r="O383" s="442">
        <v>1</v>
      </c>
      <c r="P383" s="442"/>
      <c r="Q383" s="442">
        <v>2</v>
      </c>
      <c r="R383" s="410" t="s">
        <v>439</v>
      </c>
      <c r="S383" s="442">
        <v>2</v>
      </c>
      <c r="T383" s="442"/>
      <c r="U383" s="442">
        <v>3</v>
      </c>
      <c r="V383" s="450" t="s">
        <v>440</v>
      </c>
      <c r="W383" s="442"/>
      <c r="X383" s="442"/>
      <c r="Y383" s="442">
        <v>1</v>
      </c>
      <c r="Z383" s="443"/>
    </row>
    <row r="384" spans="1:30">
      <c r="A384" s="45" t="s">
        <v>73</v>
      </c>
      <c r="B384" s="46">
        <f t="shared" si="26"/>
        <v>1</v>
      </c>
      <c r="C384" s="435"/>
      <c r="D384" s="435"/>
      <c r="E384" s="435"/>
      <c r="F384" s="435"/>
      <c r="G384" s="435"/>
      <c r="H384" s="435"/>
      <c r="I384" s="435">
        <v>1</v>
      </c>
      <c r="J384" s="435" t="s">
        <v>333</v>
      </c>
      <c r="K384" s="435"/>
      <c r="L384" s="435"/>
      <c r="M384" s="435"/>
      <c r="N384" s="435"/>
      <c r="O384" s="435"/>
      <c r="P384" s="435"/>
      <c r="Q384" s="435"/>
      <c r="R384" s="435"/>
      <c r="S384" s="435"/>
      <c r="T384" s="435"/>
      <c r="U384" s="445"/>
      <c r="V384" s="445"/>
      <c r="W384" s="445"/>
      <c r="X384" s="445"/>
      <c r="Y384" s="445"/>
      <c r="Z384" s="446"/>
      <c r="AA384" s="57"/>
    </row>
    <row r="385" spans="1:27">
      <c r="A385" s="45" t="s">
        <v>74</v>
      </c>
      <c r="B385" s="46">
        <f t="shared" si="26"/>
        <v>5</v>
      </c>
      <c r="C385" s="437">
        <v>1</v>
      </c>
      <c r="D385" s="438" t="s">
        <v>344</v>
      </c>
      <c r="E385" s="437"/>
      <c r="F385" s="451"/>
      <c r="G385" s="437"/>
      <c r="H385" s="438"/>
      <c r="I385" s="437">
        <v>1</v>
      </c>
      <c r="J385" s="437"/>
      <c r="K385" s="437"/>
      <c r="L385" s="437"/>
      <c r="M385" s="437">
        <v>1</v>
      </c>
      <c r="N385" s="447" t="s">
        <v>337</v>
      </c>
      <c r="O385" s="437">
        <v>1</v>
      </c>
      <c r="P385" s="445" t="s">
        <v>344</v>
      </c>
      <c r="Q385" s="445"/>
      <c r="R385" s="445"/>
      <c r="S385" s="445">
        <v>1</v>
      </c>
      <c r="T385" s="445"/>
      <c r="U385" s="437"/>
      <c r="V385" s="437"/>
      <c r="W385" s="437"/>
      <c r="X385" s="438"/>
      <c r="Y385" s="437"/>
      <c r="Z385" s="440"/>
    </row>
    <row r="386" spans="1:27">
      <c r="A386" s="45" t="s">
        <v>441</v>
      </c>
      <c r="B386" s="46">
        <f t="shared" si="26"/>
        <v>4</v>
      </c>
      <c r="C386" s="442"/>
      <c r="D386" s="442"/>
      <c r="E386" s="442"/>
      <c r="F386" s="442"/>
      <c r="G386" s="442">
        <v>1</v>
      </c>
      <c r="H386" s="442"/>
      <c r="I386" s="442">
        <v>1</v>
      </c>
      <c r="J386" s="442" t="s">
        <v>336</v>
      </c>
      <c r="K386" s="448">
        <v>2</v>
      </c>
      <c r="L386" s="50" t="s">
        <v>442</v>
      </c>
      <c r="M386" s="50"/>
      <c r="N386" s="50"/>
      <c r="O386" s="50"/>
      <c r="P386" s="46"/>
      <c r="Q386" s="46"/>
      <c r="R386" s="46"/>
      <c r="S386" s="46"/>
      <c r="T386" s="46"/>
      <c r="U386" s="50"/>
      <c r="V386" s="50"/>
      <c r="W386" s="50"/>
      <c r="X386" s="50"/>
      <c r="Y386" s="442"/>
      <c r="Z386" s="443"/>
    </row>
    <row r="387" spans="1:27">
      <c r="A387" s="201" t="s">
        <v>75</v>
      </c>
      <c r="B387" s="46">
        <f t="shared" si="26"/>
        <v>2</v>
      </c>
      <c r="C387" s="452"/>
      <c r="D387" s="452"/>
      <c r="E387" s="452">
        <v>1</v>
      </c>
      <c r="F387" s="452" t="s">
        <v>344</v>
      </c>
      <c r="G387" s="452"/>
      <c r="H387" s="452"/>
      <c r="I387" s="452"/>
      <c r="J387" s="452"/>
      <c r="K387" s="452"/>
      <c r="L387" s="412"/>
      <c r="M387" s="412"/>
      <c r="N387" s="412"/>
      <c r="O387" s="412"/>
      <c r="P387" s="412"/>
      <c r="Q387" s="412"/>
      <c r="R387" s="412"/>
      <c r="S387" s="412">
        <v>1</v>
      </c>
      <c r="T387" s="412"/>
      <c r="U387" s="412"/>
      <c r="V387" s="412"/>
      <c r="W387" s="412"/>
      <c r="X387" s="412"/>
      <c r="Y387" s="452"/>
      <c r="Z387" s="453"/>
    </row>
    <row r="388" spans="1:27">
      <c r="A388" s="45" t="s">
        <v>76</v>
      </c>
      <c r="B388" s="46">
        <f t="shared" si="26"/>
        <v>6</v>
      </c>
      <c r="C388" s="438"/>
      <c r="D388" s="438"/>
      <c r="E388" s="438"/>
      <c r="F388" s="438"/>
      <c r="G388" s="438"/>
      <c r="H388" s="438"/>
      <c r="I388" s="438"/>
      <c r="J388" s="438"/>
      <c r="K388" s="438"/>
      <c r="L388" s="46"/>
      <c r="M388" s="46"/>
      <c r="N388" s="46"/>
      <c r="O388" s="46">
        <v>2</v>
      </c>
      <c r="P388" s="46" t="s">
        <v>443</v>
      </c>
      <c r="Q388" s="46"/>
      <c r="R388" s="46"/>
      <c r="S388" s="46">
        <v>1</v>
      </c>
      <c r="T388" s="46"/>
      <c r="U388" s="46">
        <v>1</v>
      </c>
      <c r="V388" s="46" t="s">
        <v>329</v>
      </c>
      <c r="W388" s="46">
        <v>2</v>
      </c>
      <c r="X388" s="46" t="s">
        <v>444</v>
      </c>
      <c r="Y388" s="438"/>
      <c r="Z388" s="454"/>
    </row>
    <row r="389" spans="1:27">
      <c r="A389" s="45" t="s">
        <v>77</v>
      </c>
      <c r="B389" s="46">
        <f t="shared" si="26"/>
        <v>0</v>
      </c>
      <c r="C389" s="455"/>
      <c r="D389" s="455"/>
      <c r="E389" s="438"/>
      <c r="F389" s="438"/>
      <c r="G389" s="438"/>
      <c r="H389" s="438"/>
      <c r="I389" s="438"/>
      <c r="J389" s="438"/>
      <c r="K389" s="438"/>
      <c r="L389" s="46"/>
      <c r="M389" s="46"/>
      <c r="N389" s="46"/>
      <c r="O389" s="46"/>
      <c r="P389" s="46"/>
      <c r="Q389" s="46"/>
      <c r="R389" s="46"/>
      <c r="S389" s="46"/>
      <c r="T389" s="46"/>
      <c r="U389" s="415"/>
      <c r="V389" s="415"/>
      <c r="W389" s="415"/>
      <c r="X389" s="415"/>
      <c r="Y389" s="455"/>
      <c r="Z389" s="456"/>
    </row>
    <row r="390" spans="1:27">
      <c r="A390" s="45" t="s">
        <v>78</v>
      </c>
      <c r="B390" s="46">
        <f t="shared" si="26"/>
        <v>1</v>
      </c>
      <c r="C390" s="455"/>
      <c r="D390" s="455"/>
      <c r="E390" s="438"/>
      <c r="F390" s="438"/>
      <c r="G390" s="438"/>
      <c r="H390" s="438"/>
      <c r="I390" s="445"/>
      <c r="J390" s="445"/>
      <c r="K390" s="445"/>
      <c r="L390" s="54"/>
      <c r="M390" s="54"/>
      <c r="N390" s="54"/>
      <c r="O390" s="54"/>
      <c r="P390" s="46"/>
      <c r="Q390" s="46"/>
      <c r="R390" s="46"/>
      <c r="S390" s="46"/>
      <c r="T390" s="46"/>
      <c r="U390" s="415"/>
      <c r="V390" s="415"/>
      <c r="W390" s="415"/>
      <c r="X390" s="415"/>
      <c r="Y390" s="455">
        <v>1</v>
      </c>
      <c r="Z390" s="456" t="s">
        <v>339</v>
      </c>
    </row>
    <row r="391" spans="1:27" ht="15.75" thickBot="1">
      <c r="A391" s="45" t="s">
        <v>79</v>
      </c>
      <c r="B391" s="46">
        <f t="shared" si="26"/>
        <v>3</v>
      </c>
      <c r="C391" s="457"/>
      <c r="D391" s="457"/>
      <c r="E391" s="435">
        <v>1</v>
      </c>
      <c r="F391" s="435"/>
      <c r="G391" s="435"/>
      <c r="H391" s="435"/>
      <c r="I391" s="445"/>
      <c r="J391" s="445"/>
      <c r="K391" s="445"/>
      <c r="L391" s="445"/>
      <c r="M391" s="445">
        <v>1</v>
      </c>
      <c r="N391" s="445"/>
      <c r="O391" s="445"/>
      <c r="P391" s="438"/>
      <c r="Q391" s="438">
        <v>1</v>
      </c>
      <c r="R391" s="438"/>
      <c r="S391" s="438"/>
      <c r="T391" s="438"/>
      <c r="U391" s="458"/>
      <c r="V391" s="458"/>
      <c r="W391" s="458"/>
      <c r="X391" s="458"/>
      <c r="Y391" s="458"/>
      <c r="Z391" s="459"/>
    </row>
    <row r="392" spans="1:27" ht="15.75" thickBot="1">
      <c r="A392" s="202" t="s">
        <v>80</v>
      </c>
      <c r="B392" s="42">
        <f>SUM(B393:B418)</f>
        <v>31</v>
      </c>
      <c r="C392" s="42">
        <f t="shared" ref="C392:Z392" si="27">SUM(C393:C418)</f>
        <v>6</v>
      </c>
      <c r="D392" s="42">
        <f t="shared" si="27"/>
        <v>0</v>
      </c>
      <c r="E392" s="42">
        <f t="shared" si="27"/>
        <v>5</v>
      </c>
      <c r="F392" s="42">
        <f t="shared" si="27"/>
        <v>0</v>
      </c>
      <c r="G392" s="42">
        <f t="shared" si="27"/>
        <v>3</v>
      </c>
      <c r="H392" s="42">
        <f t="shared" si="27"/>
        <v>0</v>
      </c>
      <c r="I392" s="42">
        <f t="shared" si="27"/>
        <v>2</v>
      </c>
      <c r="J392" s="42">
        <f t="shared" si="27"/>
        <v>0</v>
      </c>
      <c r="K392" s="42">
        <f t="shared" si="27"/>
        <v>4</v>
      </c>
      <c r="L392" s="42">
        <f t="shared" si="27"/>
        <v>0</v>
      </c>
      <c r="M392" s="42">
        <f t="shared" si="27"/>
        <v>1</v>
      </c>
      <c r="N392" s="42">
        <f t="shared" si="27"/>
        <v>0</v>
      </c>
      <c r="O392" s="42">
        <f t="shared" si="27"/>
        <v>1</v>
      </c>
      <c r="P392" s="42">
        <f t="shared" si="27"/>
        <v>0</v>
      </c>
      <c r="Q392" s="42">
        <f t="shared" si="27"/>
        <v>5</v>
      </c>
      <c r="R392" s="42"/>
      <c r="S392" s="42">
        <f t="shared" si="27"/>
        <v>2</v>
      </c>
      <c r="T392" s="42">
        <f t="shared" si="27"/>
        <v>0</v>
      </c>
      <c r="U392" s="42">
        <f t="shared" si="27"/>
        <v>2</v>
      </c>
      <c r="V392" s="42">
        <f t="shared" si="27"/>
        <v>0</v>
      </c>
      <c r="W392" s="42">
        <f t="shared" si="27"/>
        <v>0</v>
      </c>
      <c r="X392" s="42">
        <f t="shared" si="27"/>
        <v>0</v>
      </c>
      <c r="Y392" s="42">
        <f t="shared" si="27"/>
        <v>0</v>
      </c>
      <c r="Z392" s="43">
        <f t="shared" si="27"/>
        <v>0</v>
      </c>
      <c r="AA392" s="57">
        <f>SUM(C392:Z392)</f>
        <v>31</v>
      </c>
    </row>
    <row r="393" spans="1:27">
      <c r="A393" s="203" t="s">
        <v>81</v>
      </c>
      <c r="B393" s="46">
        <f t="shared" si="26"/>
        <v>2</v>
      </c>
      <c r="C393" s="460"/>
      <c r="D393" s="460"/>
      <c r="E393" s="460">
        <v>1</v>
      </c>
      <c r="F393" s="460" t="s">
        <v>345</v>
      </c>
      <c r="G393" s="460"/>
      <c r="H393" s="460"/>
      <c r="I393" s="460"/>
      <c r="J393" s="460"/>
      <c r="K393" s="460"/>
      <c r="L393" s="461"/>
      <c r="M393" s="461"/>
      <c r="N393" s="461"/>
      <c r="O393" s="461">
        <v>1</v>
      </c>
      <c r="P393" s="461" t="s">
        <v>339</v>
      </c>
      <c r="Q393" s="461"/>
      <c r="R393" s="461"/>
      <c r="S393" s="461"/>
      <c r="T393" s="461"/>
      <c r="U393" s="461"/>
      <c r="V393" s="461"/>
      <c r="W393" s="461"/>
      <c r="X393" s="461"/>
      <c r="Y393" s="460"/>
      <c r="Z393" s="462"/>
      <c r="AA393" s="57"/>
    </row>
    <row r="394" spans="1:27">
      <c r="A394" s="58" t="s">
        <v>82</v>
      </c>
      <c r="B394" s="46">
        <f t="shared" si="26"/>
        <v>3</v>
      </c>
      <c r="C394" s="442"/>
      <c r="D394" s="442"/>
      <c r="E394" s="442"/>
      <c r="F394" s="442"/>
      <c r="G394" s="442">
        <v>1</v>
      </c>
      <c r="H394" s="442" t="s">
        <v>344</v>
      </c>
      <c r="I394" s="442"/>
      <c r="J394" s="442"/>
      <c r="K394" s="442">
        <v>1</v>
      </c>
      <c r="L394" s="449" t="s">
        <v>344</v>
      </c>
      <c r="M394" s="449"/>
      <c r="N394" s="449"/>
      <c r="O394" s="449"/>
      <c r="P394" s="449"/>
      <c r="Q394" s="449">
        <v>1</v>
      </c>
      <c r="R394" s="449" t="s">
        <v>331</v>
      </c>
      <c r="S394" s="449"/>
      <c r="T394" s="449"/>
      <c r="U394" s="449"/>
      <c r="V394" s="449"/>
      <c r="W394" s="449"/>
      <c r="X394" s="449"/>
      <c r="Y394" s="442"/>
      <c r="Z394" s="443"/>
      <c r="AA394" s="57"/>
    </row>
    <row r="395" spans="1:27">
      <c r="A395" s="45" t="s">
        <v>83</v>
      </c>
      <c r="B395" s="46">
        <f t="shared" si="26"/>
        <v>0</v>
      </c>
      <c r="C395" s="445"/>
      <c r="D395" s="445"/>
      <c r="E395" s="445"/>
      <c r="F395" s="445"/>
      <c r="G395" s="445"/>
      <c r="H395" s="445"/>
      <c r="I395" s="445"/>
      <c r="J395" s="445"/>
      <c r="K395" s="445"/>
      <c r="L395" s="463"/>
      <c r="M395" s="463"/>
      <c r="N395" s="463"/>
      <c r="O395" s="463"/>
      <c r="P395" s="463"/>
      <c r="Q395" s="463"/>
      <c r="R395" s="463"/>
      <c r="S395" s="463"/>
      <c r="T395" s="463"/>
      <c r="U395" s="463"/>
      <c r="V395" s="463"/>
      <c r="W395" s="463"/>
      <c r="X395" s="463"/>
      <c r="Y395" s="445"/>
      <c r="Z395" s="446"/>
    </row>
    <row r="396" spans="1:27">
      <c r="A396" s="45" t="s">
        <v>402</v>
      </c>
      <c r="B396" s="46">
        <f t="shared" si="26"/>
        <v>0</v>
      </c>
      <c r="C396" s="438"/>
      <c r="D396" s="438"/>
      <c r="E396" s="438" t="s">
        <v>445</v>
      </c>
      <c r="F396" s="438"/>
      <c r="G396" s="438"/>
      <c r="H396" s="438"/>
      <c r="I396" s="438"/>
      <c r="J396" s="438"/>
      <c r="K396" s="438"/>
      <c r="L396" s="76"/>
      <c r="M396" s="76"/>
      <c r="N396" s="76"/>
      <c r="O396" s="76"/>
      <c r="P396" s="76"/>
      <c r="Q396" s="76"/>
      <c r="R396" s="76"/>
      <c r="S396" s="76"/>
      <c r="T396" s="76"/>
      <c r="U396" s="76"/>
      <c r="V396" s="76"/>
      <c r="W396" s="76"/>
      <c r="X396" s="76"/>
      <c r="Y396" s="438"/>
      <c r="Z396" s="440"/>
    </row>
    <row r="397" spans="1:27">
      <c r="A397" s="45" t="s">
        <v>85</v>
      </c>
      <c r="B397" s="46">
        <f t="shared" si="26"/>
        <v>1</v>
      </c>
      <c r="C397" s="442"/>
      <c r="D397" s="442"/>
      <c r="E397" s="442"/>
      <c r="F397" s="442"/>
      <c r="G397" s="442"/>
      <c r="H397" s="442"/>
      <c r="I397" s="442">
        <v>1</v>
      </c>
      <c r="J397" s="442" t="s">
        <v>405</v>
      </c>
      <c r="K397" s="442"/>
      <c r="L397" s="449"/>
      <c r="M397" s="449"/>
      <c r="N397" s="449"/>
      <c r="O397" s="449"/>
      <c r="P397" s="449"/>
      <c r="Q397" s="449"/>
      <c r="R397" s="449"/>
      <c r="S397" s="449"/>
      <c r="T397" s="449"/>
      <c r="U397" s="449"/>
      <c r="V397" s="449"/>
      <c r="W397" s="449"/>
      <c r="X397" s="449"/>
      <c r="Y397" s="442"/>
      <c r="Z397" s="443"/>
    </row>
    <row r="398" spans="1:27">
      <c r="A398" s="45" t="s">
        <v>349</v>
      </c>
      <c r="B398" s="46">
        <f t="shared" si="26"/>
        <v>1</v>
      </c>
      <c r="C398" s="438">
        <v>1</v>
      </c>
      <c r="D398" s="438" t="s">
        <v>344</v>
      </c>
      <c r="E398" s="438"/>
      <c r="F398" s="438"/>
      <c r="G398" s="438"/>
      <c r="H398" s="438"/>
      <c r="I398" s="438"/>
      <c r="J398" s="438"/>
      <c r="K398" s="438"/>
      <c r="L398" s="76"/>
      <c r="M398" s="76"/>
      <c r="N398" s="76"/>
      <c r="O398" s="76"/>
      <c r="P398" s="76"/>
      <c r="Q398" s="76"/>
      <c r="R398" s="76"/>
      <c r="S398" s="76"/>
      <c r="T398" s="76"/>
      <c r="U398" s="76"/>
      <c r="V398" s="76"/>
      <c r="W398" s="76"/>
      <c r="X398" s="76"/>
      <c r="Y398" s="438"/>
      <c r="Z398" s="440"/>
    </row>
    <row r="399" spans="1:27">
      <c r="A399" s="45" t="s">
        <v>86</v>
      </c>
      <c r="B399" s="46">
        <f t="shared" si="26"/>
        <v>1</v>
      </c>
      <c r="C399" s="438"/>
      <c r="D399" s="438"/>
      <c r="E399" s="438">
        <v>1</v>
      </c>
      <c r="F399" s="438" t="s">
        <v>345</v>
      </c>
      <c r="G399" s="438"/>
      <c r="H399" s="438"/>
      <c r="I399" s="438"/>
      <c r="J399" s="438"/>
      <c r="K399" s="438"/>
      <c r="L399" s="76"/>
      <c r="M399" s="76"/>
      <c r="N399" s="76"/>
      <c r="O399" s="76"/>
      <c r="P399" s="76"/>
      <c r="Q399" s="76"/>
      <c r="R399" s="76"/>
      <c r="S399" s="76"/>
      <c r="T399" s="76"/>
      <c r="U399" s="76"/>
      <c r="V399" s="76"/>
      <c r="W399" s="76"/>
      <c r="X399" s="76"/>
      <c r="Y399" s="438"/>
      <c r="Z399" s="440"/>
    </row>
    <row r="400" spans="1:27">
      <c r="A400" s="45" t="s">
        <v>404</v>
      </c>
      <c r="B400" s="46">
        <f t="shared" si="26"/>
        <v>0</v>
      </c>
      <c r="C400" s="435"/>
      <c r="D400" s="435"/>
      <c r="E400" s="438"/>
      <c r="F400" s="438"/>
      <c r="G400" s="438"/>
      <c r="H400" s="438"/>
      <c r="I400" s="438"/>
      <c r="J400" s="438"/>
      <c r="K400" s="438"/>
      <c r="L400" s="76"/>
      <c r="M400" s="76"/>
      <c r="N400" s="76"/>
      <c r="O400" s="76"/>
      <c r="P400" s="76"/>
      <c r="Q400" s="76"/>
      <c r="R400" s="76"/>
      <c r="S400" s="76"/>
      <c r="T400" s="464"/>
      <c r="U400" s="464"/>
      <c r="V400" s="464"/>
      <c r="W400" s="464"/>
      <c r="X400" s="464"/>
      <c r="Y400" s="435"/>
      <c r="Z400" s="436"/>
    </row>
    <row r="401" spans="1:39">
      <c r="A401" s="45" t="s">
        <v>424</v>
      </c>
      <c r="B401" s="46">
        <f t="shared" si="26"/>
        <v>0</v>
      </c>
      <c r="C401" s="458"/>
      <c r="D401" s="458"/>
      <c r="E401" s="438"/>
      <c r="F401" s="438"/>
      <c r="G401" s="438"/>
      <c r="H401" s="438"/>
      <c r="I401" s="438"/>
      <c r="J401" s="438"/>
      <c r="K401" s="438"/>
      <c r="L401" s="76"/>
      <c r="M401" s="76"/>
      <c r="N401" s="76"/>
      <c r="O401" s="76"/>
      <c r="P401" s="76"/>
      <c r="Q401" s="76"/>
      <c r="R401" s="76"/>
      <c r="S401" s="76"/>
      <c r="T401" s="463"/>
      <c r="U401" s="465"/>
      <c r="V401" s="465"/>
      <c r="W401" s="465"/>
      <c r="X401" s="465"/>
      <c r="Y401" s="458"/>
      <c r="Z401" s="459"/>
    </row>
    <row r="402" spans="1:39">
      <c r="A402" s="45" t="s">
        <v>87</v>
      </c>
      <c r="B402" s="46">
        <f t="shared" si="26"/>
        <v>2</v>
      </c>
      <c r="C402" s="458"/>
      <c r="D402" s="458"/>
      <c r="E402" s="438">
        <v>1</v>
      </c>
      <c r="F402" s="438" t="s">
        <v>345</v>
      </c>
      <c r="G402" s="438"/>
      <c r="H402" s="438"/>
      <c r="I402" s="438"/>
      <c r="J402" s="438"/>
      <c r="K402" s="438">
        <v>1</v>
      </c>
      <c r="L402" s="76" t="s">
        <v>397</v>
      </c>
      <c r="M402" s="76"/>
      <c r="N402" s="76"/>
      <c r="O402" s="76"/>
      <c r="P402" s="76"/>
      <c r="Q402" s="76"/>
      <c r="R402" s="76"/>
      <c r="S402" s="76"/>
      <c r="T402" s="463"/>
      <c r="U402" s="466"/>
      <c r="V402" s="465"/>
      <c r="W402" s="466"/>
      <c r="X402" s="465"/>
      <c r="Y402" s="458"/>
      <c r="Z402" s="459"/>
    </row>
    <row r="403" spans="1:39">
      <c r="A403" s="201" t="s">
        <v>88</v>
      </c>
      <c r="B403" s="46">
        <f t="shared" si="26"/>
        <v>1</v>
      </c>
      <c r="C403" s="452"/>
      <c r="D403" s="452"/>
      <c r="E403" s="452"/>
      <c r="F403" s="452"/>
      <c r="G403" s="452"/>
      <c r="H403" s="452"/>
      <c r="I403" s="452"/>
      <c r="J403" s="452"/>
      <c r="K403" s="452"/>
      <c r="L403" s="467"/>
      <c r="M403" s="467"/>
      <c r="N403" s="467"/>
      <c r="O403" s="467"/>
      <c r="P403" s="467"/>
      <c r="Q403" s="467"/>
      <c r="R403" s="467"/>
      <c r="S403" s="467"/>
      <c r="T403" s="467" t="s">
        <v>225</v>
      </c>
      <c r="U403" s="467">
        <v>1</v>
      </c>
      <c r="V403" s="467" t="s">
        <v>393</v>
      </c>
      <c r="W403" s="467"/>
      <c r="X403" s="467"/>
      <c r="Y403" s="452"/>
      <c r="Z403" s="468"/>
    </row>
    <row r="404" spans="1:39">
      <c r="A404" s="201" t="s">
        <v>406</v>
      </c>
      <c r="B404" s="46">
        <f t="shared" si="26"/>
        <v>0</v>
      </c>
      <c r="C404" s="452"/>
      <c r="D404" s="452"/>
      <c r="E404" s="452"/>
      <c r="F404" s="452"/>
      <c r="G404" s="452"/>
      <c r="H404" s="452"/>
      <c r="I404" s="452"/>
      <c r="J404" s="452"/>
      <c r="K404" s="452"/>
      <c r="L404" s="467"/>
      <c r="M404" s="467"/>
      <c r="N404" s="467"/>
      <c r="O404" s="467"/>
      <c r="P404" s="467"/>
      <c r="Q404" s="467"/>
      <c r="R404" s="467"/>
      <c r="S404" s="467"/>
      <c r="T404" s="467"/>
      <c r="U404" s="467"/>
      <c r="V404" s="467"/>
      <c r="W404" s="467"/>
      <c r="X404" s="467"/>
      <c r="Y404" s="452"/>
      <c r="Z404" s="468"/>
    </row>
    <row r="405" spans="1:39">
      <c r="A405" s="45" t="s">
        <v>446</v>
      </c>
      <c r="B405" s="46">
        <f t="shared" si="26"/>
        <v>0</v>
      </c>
      <c r="C405" s="445"/>
      <c r="D405" s="445"/>
      <c r="E405" s="445"/>
      <c r="F405" s="445"/>
      <c r="G405" s="445"/>
      <c r="H405" s="445"/>
      <c r="I405" s="445"/>
      <c r="J405" s="445"/>
      <c r="K405" s="445"/>
      <c r="L405" s="463"/>
      <c r="M405" s="463"/>
      <c r="N405" s="463"/>
      <c r="O405" s="463"/>
      <c r="P405" s="76"/>
      <c r="Q405" s="76"/>
      <c r="R405" s="76"/>
      <c r="S405" s="76"/>
      <c r="T405" s="76"/>
      <c r="U405" s="463"/>
      <c r="V405" s="463"/>
      <c r="W405" s="463"/>
      <c r="X405" s="463"/>
      <c r="Y405" s="445"/>
      <c r="Z405" s="446"/>
    </row>
    <row r="406" spans="1:39">
      <c r="A406" s="340" t="s">
        <v>407</v>
      </c>
      <c r="B406" s="46">
        <f t="shared" si="26"/>
        <v>1</v>
      </c>
      <c r="C406" s="438"/>
      <c r="D406" s="469"/>
      <c r="E406" s="438">
        <v>1</v>
      </c>
      <c r="F406" s="438"/>
      <c r="G406" s="438"/>
      <c r="H406" s="438"/>
      <c r="I406" s="438"/>
      <c r="J406" s="438"/>
      <c r="K406" s="438"/>
      <c r="L406" s="76"/>
      <c r="M406" s="76"/>
      <c r="N406" s="76"/>
      <c r="O406" s="76"/>
      <c r="P406" s="76"/>
      <c r="Q406" s="76"/>
      <c r="R406" s="76"/>
      <c r="S406" s="76"/>
      <c r="T406" s="76"/>
      <c r="U406" s="76"/>
      <c r="V406" s="76"/>
      <c r="W406" s="76"/>
      <c r="X406" s="76"/>
      <c r="Y406" s="438"/>
      <c r="Z406" s="440"/>
    </row>
    <row r="407" spans="1:39">
      <c r="A407" s="45" t="s">
        <v>378</v>
      </c>
      <c r="B407" s="46">
        <f t="shared" si="26"/>
        <v>6</v>
      </c>
      <c r="C407" s="442">
        <v>1</v>
      </c>
      <c r="D407" s="442" t="s">
        <v>336</v>
      </c>
      <c r="E407" s="442"/>
      <c r="F407" s="442"/>
      <c r="G407" s="442">
        <v>1</v>
      </c>
      <c r="H407" s="442" t="s">
        <v>344</v>
      </c>
      <c r="I407" s="442"/>
      <c r="J407" s="442"/>
      <c r="K407" s="442">
        <v>1</v>
      </c>
      <c r="L407" s="449" t="s">
        <v>337</v>
      </c>
      <c r="M407" s="449"/>
      <c r="N407" s="449"/>
      <c r="O407" s="449"/>
      <c r="P407" s="449"/>
      <c r="Q407" s="449">
        <v>1</v>
      </c>
      <c r="R407" s="449" t="s">
        <v>447</v>
      </c>
      <c r="S407" s="449">
        <v>1</v>
      </c>
      <c r="T407" s="449" t="s">
        <v>339</v>
      </c>
      <c r="U407" s="449">
        <v>1</v>
      </c>
      <c r="V407" s="449" t="s">
        <v>336</v>
      </c>
      <c r="W407" s="449"/>
      <c r="X407" s="449"/>
      <c r="Y407" s="442"/>
      <c r="Z407" s="443"/>
    </row>
    <row r="408" spans="1:39">
      <c r="A408" s="58" t="s">
        <v>360</v>
      </c>
      <c r="B408" s="46">
        <f t="shared" si="26"/>
        <v>0</v>
      </c>
      <c r="C408" s="442"/>
      <c r="D408" s="442"/>
      <c r="E408" s="442"/>
      <c r="F408" s="442"/>
      <c r="G408" s="442"/>
      <c r="H408" s="442"/>
      <c r="I408" s="442"/>
      <c r="J408" s="442"/>
      <c r="K408" s="442"/>
      <c r="L408" s="449"/>
      <c r="M408" s="449"/>
      <c r="N408" s="449"/>
      <c r="O408" s="449"/>
      <c r="P408" s="449"/>
      <c r="Q408" s="449"/>
      <c r="R408" s="449"/>
      <c r="S408" s="449"/>
      <c r="T408" s="449"/>
      <c r="U408" s="449"/>
      <c r="V408" s="449"/>
      <c r="W408" s="449"/>
      <c r="X408" s="449"/>
      <c r="Y408" s="442"/>
      <c r="Z408" s="443"/>
    </row>
    <row r="409" spans="1:39">
      <c r="A409" s="58" t="s">
        <v>89</v>
      </c>
      <c r="B409" s="46">
        <f t="shared" si="26"/>
        <v>1</v>
      </c>
      <c r="C409" s="442"/>
      <c r="D409" s="442"/>
      <c r="E409" s="442"/>
      <c r="F409" s="442"/>
      <c r="G409" s="442"/>
      <c r="H409" s="442"/>
      <c r="I409" s="442"/>
      <c r="J409" s="442"/>
      <c r="K409" s="442"/>
      <c r="L409" s="449"/>
      <c r="M409" s="449"/>
      <c r="N409" s="449"/>
      <c r="O409" s="449"/>
      <c r="P409" s="449"/>
      <c r="Q409" s="449">
        <v>1</v>
      </c>
      <c r="R409" s="449" t="s">
        <v>372</v>
      </c>
      <c r="S409" s="449"/>
      <c r="T409" s="449"/>
      <c r="U409" s="449"/>
      <c r="V409" s="449"/>
      <c r="W409" s="449"/>
      <c r="X409" s="449"/>
      <c r="Y409" s="442"/>
      <c r="Z409" s="443"/>
      <c r="AA409" s="75"/>
      <c r="AC409" s="238"/>
      <c r="AD409" s="238"/>
      <c r="AE409" s="239"/>
      <c r="AF409" s="238"/>
      <c r="AG409" s="238"/>
      <c r="AH409" s="238"/>
      <c r="AI409" s="238"/>
      <c r="AJ409" s="238"/>
      <c r="AK409" s="238"/>
      <c r="AL409" s="238"/>
      <c r="AM409" s="238"/>
    </row>
    <row r="410" spans="1:39">
      <c r="A410" s="45" t="s">
        <v>448</v>
      </c>
      <c r="B410" s="46">
        <f t="shared" si="26"/>
        <v>0</v>
      </c>
      <c r="C410" s="438"/>
      <c r="D410" s="438"/>
      <c r="E410" s="438"/>
      <c r="F410" s="438"/>
      <c r="G410" s="438"/>
      <c r="H410" s="438"/>
      <c r="I410" s="438"/>
      <c r="J410" s="438"/>
      <c r="K410" s="438"/>
      <c r="L410" s="76"/>
      <c r="M410" s="76"/>
      <c r="N410" s="76"/>
      <c r="O410" s="76"/>
      <c r="P410" s="76"/>
      <c r="Q410" s="76"/>
      <c r="R410" s="76"/>
      <c r="S410" s="76"/>
      <c r="T410" s="76"/>
      <c r="U410" s="76"/>
      <c r="V410" s="76"/>
      <c r="W410" s="76"/>
      <c r="X410" s="76"/>
      <c r="Y410" s="438"/>
      <c r="Z410" s="440"/>
    </row>
    <row r="411" spans="1:39">
      <c r="A411" s="45" t="s">
        <v>91</v>
      </c>
      <c r="B411" s="46">
        <f t="shared" si="26"/>
        <v>8</v>
      </c>
      <c r="C411" s="438">
        <v>2</v>
      </c>
      <c r="D411" s="438" t="s">
        <v>449</v>
      </c>
      <c r="E411" s="438"/>
      <c r="F411" s="438"/>
      <c r="G411" s="438">
        <v>1</v>
      </c>
      <c r="H411" s="438"/>
      <c r="I411" s="438">
        <v>1</v>
      </c>
      <c r="J411" s="438" t="s">
        <v>398</v>
      </c>
      <c r="K411" s="444">
        <v>1</v>
      </c>
      <c r="L411" s="76" t="s">
        <v>339</v>
      </c>
      <c r="M411" s="76">
        <v>1</v>
      </c>
      <c r="N411" s="76" t="s">
        <v>339</v>
      </c>
      <c r="O411" s="76"/>
      <c r="P411" s="76"/>
      <c r="Q411" s="76">
        <v>1</v>
      </c>
      <c r="R411" s="76" t="s">
        <v>333</v>
      </c>
      <c r="S411" s="76">
        <v>1</v>
      </c>
      <c r="T411" s="76"/>
      <c r="U411" s="76"/>
      <c r="V411" s="76"/>
      <c r="W411" s="76"/>
      <c r="X411" s="76"/>
      <c r="Y411" s="438"/>
      <c r="Z411" s="440"/>
      <c r="AA411" s="77"/>
      <c r="AB411" s="238"/>
      <c r="AC411" s="238"/>
      <c r="AD411" s="238"/>
      <c r="AE411" s="238"/>
      <c r="AF411" s="238"/>
      <c r="AG411" s="238"/>
      <c r="AH411" s="238"/>
      <c r="AI411" s="238"/>
      <c r="AJ411" s="238"/>
      <c r="AK411" s="238"/>
      <c r="AL411" s="238"/>
      <c r="AM411" s="238"/>
    </row>
    <row r="412" spans="1:39">
      <c r="A412" s="45" t="s">
        <v>408</v>
      </c>
      <c r="B412" s="46">
        <f t="shared" si="26"/>
        <v>0</v>
      </c>
      <c r="C412" s="470"/>
      <c r="D412" s="470"/>
      <c r="E412" s="470"/>
      <c r="F412" s="470"/>
      <c r="G412" s="470"/>
      <c r="H412" s="470"/>
      <c r="I412" s="470"/>
      <c r="J412" s="470"/>
      <c r="K412" s="471"/>
      <c r="L412" s="472"/>
      <c r="M412" s="472"/>
      <c r="N412" s="472"/>
      <c r="O412" s="472"/>
      <c r="P412" s="472"/>
      <c r="Q412" s="472"/>
      <c r="R412" s="472"/>
      <c r="S412" s="472"/>
      <c r="T412" s="472"/>
      <c r="U412" s="472"/>
      <c r="V412" s="472"/>
      <c r="W412" s="472"/>
      <c r="X412" s="472"/>
      <c r="Y412" s="470"/>
      <c r="Z412" s="473"/>
    </row>
    <row r="413" spans="1:39">
      <c r="A413" s="45" t="s">
        <v>409</v>
      </c>
      <c r="B413" s="46">
        <f t="shared" si="26"/>
        <v>0</v>
      </c>
      <c r="C413" s="438"/>
      <c r="D413" s="438"/>
      <c r="E413" s="438"/>
      <c r="F413" s="438"/>
      <c r="G413" s="438"/>
      <c r="H413" s="438"/>
      <c r="I413" s="438"/>
      <c r="J413" s="438"/>
      <c r="K413" s="444"/>
      <c r="L413" s="76"/>
      <c r="M413" s="76"/>
      <c r="N413" s="76"/>
      <c r="O413" s="76"/>
      <c r="P413" s="463"/>
      <c r="Q413" s="463"/>
      <c r="R413" s="463"/>
      <c r="S413" s="463"/>
      <c r="T413" s="463"/>
      <c r="U413" s="76"/>
      <c r="V413" s="76"/>
      <c r="W413" s="76"/>
      <c r="X413" s="76"/>
      <c r="Y413" s="438"/>
      <c r="Z413" s="440"/>
    </row>
    <row r="414" spans="1:39">
      <c r="A414" s="45" t="s">
        <v>94</v>
      </c>
      <c r="B414" s="46">
        <f t="shared" si="26"/>
        <v>4</v>
      </c>
      <c r="C414" s="438">
        <v>2</v>
      </c>
      <c r="D414" s="438" t="s">
        <v>450</v>
      </c>
      <c r="E414" s="438">
        <v>1</v>
      </c>
      <c r="F414" s="438" t="s">
        <v>339</v>
      </c>
      <c r="G414" s="438"/>
      <c r="H414" s="438"/>
      <c r="I414" s="438"/>
      <c r="J414" s="438"/>
      <c r="K414" s="444"/>
      <c r="L414" s="76"/>
      <c r="M414" s="76"/>
      <c r="N414" s="76"/>
      <c r="O414" s="76"/>
      <c r="P414" s="463"/>
      <c r="Q414" s="463">
        <v>1</v>
      </c>
      <c r="R414" s="463"/>
      <c r="S414" s="463"/>
      <c r="T414" s="463"/>
      <c r="U414" s="76"/>
      <c r="V414" s="76"/>
      <c r="W414" s="76"/>
      <c r="X414" s="76"/>
      <c r="Y414" s="438"/>
      <c r="Z414" s="440"/>
    </row>
    <row r="415" spans="1:39">
      <c r="A415" s="45" t="s">
        <v>95</v>
      </c>
      <c r="B415" s="46">
        <f t="shared" si="26"/>
        <v>0</v>
      </c>
      <c r="C415" s="438"/>
      <c r="D415" s="438"/>
      <c r="E415" s="438"/>
      <c r="F415" s="438"/>
      <c r="G415" s="438"/>
      <c r="H415" s="438"/>
      <c r="I415" s="438"/>
      <c r="J415" s="438"/>
      <c r="K415" s="444"/>
      <c r="L415" s="76"/>
      <c r="M415" s="76"/>
      <c r="N415" s="76"/>
      <c r="O415" s="76"/>
      <c r="P415" s="76"/>
      <c r="Q415" s="76"/>
      <c r="R415" s="76"/>
      <c r="S415" s="76"/>
      <c r="T415" s="76"/>
      <c r="U415" s="76"/>
      <c r="V415" s="76"/>
      <c r="W415" s="76"/>
      <c r="X415" s="76"/>
      <c r="Y415" s="438"/>
      <c r="Z415" s="440"/>
    </row>
    <row r="416" spans="1:39">
      <c r="A416" s="78" t="s">
        <v>171</v>
      </c>
      <c r="B416" s="46">
        <f t="shared" si="26"/>
        <v>0</v>
      </c>
      <c r="C416" s="438"/>
      <c r="D416" s="438"/>
      <c r="E416" s="438"/>
      <c r="F416" s="438"/>
      <c r="G416" s="438"/>
      <c r="H416" s="438"/>
      <c r="I416" s="438"/>
      <c r="J416" s="438"/>
      <c r="K416" s="444"/>
      <c r="L416" s="76"/>
      <c r="M416" s="76"/>
      <c r="N416" s="76"/>
      <c r="O416" s="76"/>
      <c r="P416" s="76"/>
      <c r="Q416" s="76"/>
      <c r="R416" s="76"/>
      <c r="S416" s="76"/>
      <c r="T416" s="76"/>
      <c r="U416" s="76"/>
      <c r="V416" s="76"/>
      <c r="W416" s="76"/>
      <c r="X416" s="76"/>
      <c r="Y416" s="438"/>
      <c r="Z416" s="440"/>
    </row>
    <row r="417" spans="1:62">
      <c r="A417" s="340" t="s">
        <v>411</v>
      </c>
      <c r="B417" s="46">
        <f t="shared" si="26"/>
        <v>0</v>
      </c>
      <c r="C417" s="474"/>
      <c r="D417" s="474"/>
      <c r="E417" s="445"/>
      <c r="F417" s="445"/>
      <c r="G417" s="445"/>
      <c r="H417" s="445"/>
      <c r="I417" s="474"/>
      <c r="J417" s="445"/>
      <c r="K417" s="475"/>
      <c r="L417" s="476"/>
      <c r="M417" s="476"/>
      <c r="N417" s="476"/>
      <c r="O417" s="476"/>
      <c r="P417" s="463"/>
      <c r="Q417" s="463"/>
      <c r="R417" s="463"/>
      <c r="S417" s="463"/>
      <c r="T417" s="463"/>
      <c r="U417" s="476"/>
      <c r="V417" s="476"/>
      <c r="W417" s="476"/>
      <c r="X417" s="476"/>
      <c r="Y417" s="474"/>
      <c r="Z417" s="477"/>
    </row>
    <row r="418" spans="1:62" ht="23.25" thickBot="1">
      <c r="A418" s="429" t="s">
        <v>199</v>
      </c>
      <c r="B418" s="79">
        <f>SUM(C418:Z418)</f>
        <v>0</v>
      </c>
      <c r="C418" s="478"/>
      <c r="D418" s="478"/>
      <c r="E418" s="478"/>
      <c r="F418" s="478"/>
      <c r="G418" s="478"/>
      <c r="H418" s="478"/>
      <c r="I418" s="478"/>
      <c r="J418" s="478"/>
      <c r="K418" s="479"/>
      <c r="L418" s="480"/>
      <c r="M418" s="480"/>
      <c r="N418" s="480"/>
      <c r="O418" s="480"/>
      <c r="P418" s="480"/>
      <c r="Q418" s="480"/>
      <c r="R418" s="480"/>
      <c r="S418" s="480"/>
      <c r="T418" s="480"/>
      <c r="U418" s="480"/>
      <c r="V418" s="480"/>
      <c r="W418" s="480"/>
      <c r="X418" s="480"/>
      <c r="Y418" s="478"/>
      <c r="Z418" s="481"/>
    </row>
    <row r="419" spans="1:62" s="82" customFormat="1" ht="12">
      <c r="A419" s="432" t="s">
        <v>428</v>
      </c>
      <c r="L419" s="433"/>
      <c r="M419" s="433"/>
      <c r="N419" s="433"/>
      <c r="O419" s="433"/>
      <c r="P419" s="433"/>
      <c r="Q419" s="433"/>
      <c r="R419" s="433"/>
      <c r="S419" s="433"/>
      <c r="T419" s="433"/>
      <c r="U419" s="433"/>
      <c r="V419" s="433"/>
      <c r="W419" s="433"/>
      <c r="X419" s="83" t="s">
        <v>451</v>
      </c>
      <c r="AB419" s="240"/>
      <c r="AC419" s="240"/>
      <c r="AD419" s="240"/>
      <c r="AE419" s="240"/>
      <c r="AF419" s="240"/>
      <c r="AG419" s="240"/>
      <c r="AH419" s="240"/>
      <c r="AI419" s="240"/>
      <c r="AJ419" s="240"/>
      <c r="AK419" s="240"/>
      <c r="AL419" s="240"/>
      <c r="AM419" s="240"/>
      <c r="AN419" s="240"/>
      <c r="AO419" s="240"/>
      <c r="AP419" s="240"/>
      <c r="AQ419" s="240"/>
      <c r="AR419" s="240"/>
      <c r="AS419" s="240"/>
      <c r="AT419" s="240"/>
      <c r="AU419" s="240"/>
      <c r="AV419" s="240"/>
      <c r="AW419" s="240"/>
      <c r="AX419" s="240"/>
      <c r="AY419" s="240"/>
      <c r="AZ419" s="240"/>
      <c r="BA419" s="240"/>
      <c r="BB419" s="240"/>
      <c r="BC419" s="240"/>
      <c r="BD419" s="240"/>
      <c r="BE419" s="240"/>
      <c r="BF419" s="240"/>
      <c r="BG419" s="240"/>
      <c r="BH419" s="240"/>
      <c r="BI419" s="240"/>
      <c r="BJ419" s="240"/>
    </row>
    <row r="420" spans="1:62" s="82" customFormat="1" ht="12">
      <c r="A420" s="434" t="s">
        <v>429</v>
      </c>
      <c r="B420" s="434"/>
      <c r="D420" s="434"/>
      <c r="L420" s="433"/>
      <c r="M420" s="433"/>
      <c r="N420" s="433"/>
      <c r="O420" s="433"/>
      <c r="P420" s="433"/>
      <c r="Q420" s="433"/>
      <c r="R420" s="433"/>
      <c r="S420" s="433"/>
      <c r="T420" s="433"/>
      <c r="U420" s="433"/>
      <c r="V420" s="433"/>
      <c r="W420" s="433"/>
      <c r="X420" s="433"/>
      <c r="AB420" s="240"/>
      <c r="AC420" s="240"/>
      <c r="AD420" s="240"/>
      <c r="AE420" s="240"/>
      <c r="AF420" s="240"/>
      <c r="AG420" s="240"/>
      <c r="AH420" s="240"/>
      <c r="AI420" s="240"/>
      <c r="AJ420" s="240"/>
      <c r="AK420" s="240"/>
      <c r="AL420" s="240"/>
      <c r="AM420" s="240"/>
      <c r="AN420" s="240"/>
      <c r="AO420" s="240"/>
      <c r="AP420" s="240"/>
      <c r="AQ420" s="240"/>
      <c r="AR420" s="240"/>
      <c r="AS420" s="240"/>
      <c r="AT420" s="240"/>
      <c r="AU420" s="240"/>
      <c r="AV420" s="240"/>
      <c r="AW420" s="240"/>
      <c r="AX420" s="240"/>
      <c r="AY420" s="240"/>
      <c r="AZ420" s="240"/>
      <c r="BA420" s="240"/>
      <c r="BB420" s="240"/>
      <c r="BC420" s="240"/>
      <c r="BD420" s="240"/>
      <c r="BE420" s="240"/>
      <c r="BF420" s="240"/>
      <c r="BG420" s="240"/>
      <c r="BH420" s="240"/>
      <c r="BI420" s="240"/>
      <c r="BJ420" s="240"/>
    </row>
    <row r="421" spans="1:62" s="82" customFormat="1" ht="9">
      <c r="B421" s="434" t="s">
        <v>97</v>
      </c>
      <c r="C421" s="434"/>
      <c r="D421" s="434" t="s">
        <v>98</v>
      </c>
      <c r="AB421" s="240"/>
      <c r="AC421" s="240"/>
      <c r="AD421" s="240"/>
      <c r="AE421" s="240"/>
      <c r="AF421" s="240"/>
      <c r="AG421" s="240"/>
      <c r="AH421" s="240"/>
      <c r="AI421" s="240"/>
      <c r="AJ421" s="240"/>
      <c r="AK421" s="240"/>
      <c r="AL421" s="240"/>
      <c r="AM421" s="240"/>
      <c r="AN421" s="240"/>
      <c r="AO421" s="240"/>
      <c r="AP421" s="240"/>
      <c r="AQ421" s="240"/>
      <c r="AR421" s="240"/>
      <c r="AS421" s="240"/>
      <c r="AT421" s="240"/>
      <c r="AU421" s="240"/>
      <c r="AV421" s="240"/>
      <c r="AW421" s="240"/>
      <c r="AX421" s="240"/>
      <c r="AY421" s="240"/>
      <c r="AZ421" s="240"/>
      <c r="BA421" s="240"/>
      <c r="BB421" s="240"/>
      <c r="BC421" s="240"/>
      <c r="BD421" s="240"/>
      <c r="BE421" s="240"/>
      <c r="BF421" s="240"/>
      <c r="BG421" s="240"/>
      <c r="BH421" s="240"/>
      <c r="BI421" s="240"/>
      <c r="BJ421" s="240"/>
    </row>
    <row r="422" spans="1:62" s="83" customFormat="1" ht="8.25">
      <c r="A422" s="83" t="s">
        <v>99</v>
      </c>
      <c r="B422" s="84"/>
      <c r="C422" s="84"/>
      <c r="D422" s="84"/>
      <c r="L422" s="83" t="s">
        <v>100</v>
      </c>
      <c r="P422" s="85" t="s">
        <v>101</v>
      </c>
      <c r="T422" s="83" t="s">
        <v>102</v>
      </c>
      <c r="W422" s="83" t="s">
        <v>103</v>
      </c>
      <c r="AB422" s="241"/>
      <c r="AC422" s="241"/>
      <c r="AD422" s="241"/>
      <c r="AE422" s="241"/>
      <c r="AF422" s="241"/>
      <c r="AG422" s="241"/>
      <c r="AH422" s="241"/>
      <c r="AI422" s="241"/>
      <c r="AJ422" s="241"/>
      <c r="AK422" s="241"/>
      <c r="AL422" s="241"/>
      <c r="AM422" s="241"/>
      <c r="AN422" s="241"/>
      <c r="AO422" s="241"/>
      <c r="AP422" s="241"/>
      <c r="AQ422" s="241"/>
      <c r="AR422" s="241"/>
      <c r="AS422" s="241"/>
      <c r="AT422" s="241"/>
      <c r="AU422" s="241"/>
      <c r="AV422" s="241"/>
      <c r="AW422" s="241"/>
      <c r="AX422" s="241"/>
      <c r="AY422" s="241"/>
      <c r="AZ422" s="241"/>
      <c r="BA422" s="241"/>
      <c r="BB422" s="241"/>
      <c r="BC422" s="241"/>
      <c r="BD422" s="241"/>
      <c r="BE422" s="241"/>
      <c r="BF422" s="241"/>
      <c r="BG422" s="241"/>
      <c r="BH422" s="241"/>
      <c r="BI422" s="241"/>
      <c r="BJ422" s="241"/>
    </row>
    <row r="423" spans="1:62" s="83" customFormat="1" ht="8.25">
      <c r="A423" s="83" t="s">
        <v>104</v>
      </c>
      <c r="B423" s="83" t="s">
        <v>381</v>
      </c>
      <c r="E423" s="83" t="s">
        <v>105</v>
      </c>
      <c r="I423" s="83" t="s">
        <v>106</v>
      </c>
      <c r="L423" s="83" t="s">
        <v>107</v>
      </c>
      <c r="P423" s="83" t="s">
        <v>108</v>
      </c>
      <c r="T423" s="83" t="s">
        <v>109</v>
      </c>
      <c r="X423" s="83" t="s">
        <v>110</v>
      </c>
      <c r="AB423" s="241"/>
      <c r="AC423" s="241"/>
      <c r="AD423" s="241"/>
      <c r="AE423" s="241"/>
      <c r="AF423" s="241"/>
      <c r="AG423" s="241"/>
      <c r="AH423" s="241"/>
      <c r="AI423" s="241"/>
      <c r="AJ423" s="241"/>
      <c r="AK423" s="241"/>
      <c r="AL423" s="241"/>
      <c r="AM423" s="241"/>
      <c r="AN423" s="241"/>
      <c r="AO423" s="241"/>
      <c r="AP423" s="241"/>
      <c r="AQ423" s="241"/>
      <c r="AR423" s="241"/>
      <c r="AS423" s="241"/>
      <c r="AT423" s="241"/>
      <c r="AU423" s="241"/>
      <c r="AV423" s="241"/>
      <c r="AW423" s="241"/>
      <c r="AX423" s="241"/>
      <c r="AY423" s="241"/>
      <c r="AZ423" s="241"/>
      <c r="BA423" s="241"/>
      <c r="BB423" s="241"/>
      <c r="BC423" s="241"/>
      <c r="BD423" s="241"/>
      <c r="BE423" s="241"/>
      <c r="BF423" s="241"/>
      <c r="BG423" s="241"/>
      <c r="BH423" s="241"/>
      <c r="BI423" s="241"/>
      <c r="BJ423" s="241"/>
    </row>
    <row r="424" spans="1:62" s="83" customFormat="1" ht="8.25">
      <c r="A424" s="83" t="s">
        <v>111</v>
      </c>
      <c r="B424" s="83" t="s">
        <v>112</v>
      </c>
      <c r="E424" s="83" t="s">
        <v>113</v>
      </c>
      <c r="I424" s="83" t="s">
        <v>114</v>
      </c>
      <c r="L424" s="83" t="s">
        <v>115</v>
      </c>
      <c r="P424" s="83" t="s">
        <v>116</v>
      </c>
      <c r="T424" s="83" t="s">
        <v>117</v>
      </c>
      <c r="X424" s="83" t="s">
        <v>118</v>
      </c>
      <c r="AB424" s="241"/>
      <c r="AC424" s="241"/>
      <c r="AD424" s="241"/>
      <c r="AE424" s="241"/>
      <c r="AF424" s="241"/>
      <c r="AG424" s="241"/>
      <c r="AH424" s="241"/>
      <c r="AI424" s="241"/>
      <c r="AJ424" s="241"/>
      <c r="AK424" s="241"/>
      <c r="AL424" s="241"/>
      <c r="AM424" s="241"/>
      <c r="AN424" s="241"/>
      <c r="AO424" s="241"/>
      <c r="AP424" s="241"/>
      <c r="AQ424" s="241"/>
      <c r="AR424" s="241"/>
      <c r="AS424" s="241"/>
      <c r="AT424" s="241"/>
      <c r="AU424" s="241"/>
      <c r="AV424" s="241"/>
      <c r="AW424" s="241"/>
      <c r="AX424" s="241"/>
      <c r="AY424" s="241"/>
      <c r="AZ424" s="241"/>
      <c r="BA424" s="241"/>
      <c r="BB424" s="241"/>
      <c r="BC424" s="241"/>
      <c r="BD424" s="241"/>
      <c r="BE424" s="241"/>
      <c r="BF424" s="241"/>
      <c r="BG424" s="241"/>
      <c r="BH424" s="241"/>
      <c r="BI424" s="241"/>
      <c r="BJ424" s="241"/>
    </row>
    <row r="425" spans="1:62" s="83" customFormat="1" ht="8.25">
      <c r="A425" s="83" t="s">
        <v>119</v>
      </c>
      <c r="B425" s="83" t="s">
        <v>120</v>
      </c>
      <c r="E425" s="83" t="s">
        <v>121</v>
      </c>
      <c r="I425" s="83" t="s">
        <v>122</v>
      </c>
      <c r="L425" s="86" t="s">
        <v>123</v>
      </c>
      <c r="P425" s="87" t="s">
        <v>124</v>
      </c>
      <c r="T425" s="83" t="s">
        <v>125</v>
      </c>
      <c r="X425" s="83" t="s">
        <v>382</v>
      </c>
      <c r="AB425" s="241"/>
      <c r="AC425" s="241"/>
      <c r="AD425" s="241"/>
      <c r="AE425" s="241"/>
      <c r="AF425" s="241"/>
      <c r="AG425" s="241"/>
      <c r="AH425" s="241"/>
      <c r="AI425" s="241"/>
      <c r="AJ425" s="241"/>
      <c r="AK425" s="241"/>
      <c r="AL425" s="241"/>
      <c r="AM425" s="241"/>
      <c r="AN425" s="241"/>
      <c r="AO425" s="241"/>
      <c r="AP425" s="241"/>
      <c r="AQ425" s="241"/>
      <c r="AR425" s="241"/>
      <c r="AS425" s="241"/>
      <c r="AT425" s="241"/>
      <c r="AU425" s="241"/>
      <c r="AV425" s="241"/>
      <c r="AW425" s="241"/>
      <c r="AX425" s="241"/>
      <c r="AY425" s="241"/>
      <c r="AZ425" s="241"/>
      <c r="BA425" s="241"/>
      <c r="BB425" s="241"/>
      <c r="BC425" s="241"/>
      <c r="BD425" s="241"/>
      <c r="BE425" s="241"/>
      <c r="BF425" s="241"/>
      <c r="BG425" s="241"/>
      <c r="BH425" s="241"/>
      <c r="BI425" s="241"/>
      <c r="BJ425" s="241"/>
    </row>
    <row r="426" spans="1:62" s="83" customFormat="1" ht="8.25">
      <c r="A426" s="83" t="s">
        <v>126</v>
      </c>
      <c r="B426" s="83" t="s">
        <v>127</v>
      </c>
      <c r="E426" s="83" t="s">
        <v>128</v>
      </c>
      <c r="I426" s="83" t="s">
        <v>129</v>
      </c>
      <c r="L426" s="83" t="s">
        <v>130</v>
      </c>
      <c r="P426" s="88" t="s">
        <v>131</v>
      </c>
      <c r="T426" s="87" t="s">
        <v>132</v>
      </c>
      <c r="X426" s="91" t="s">
        <v>133</v>
      </c>
      <c r="Y426" s="89"/>
      <c r="Z426" s="89"/>
      <c r="AB426" s="241"/>
      <c r="AC426" s="241"/>
      <c r="AD426" s="241"/>
      <c r="AE426" s="241"/>
      <c r="AF426" s="241"/>
      <c r="AG426" s="241"/>
      <c r="AH426" s="241"/>
      <c r="AI426" s="241"/>
      <c r="AJ426" s="241"/>
      <c r="AK426" s="241"/>
      <c r="AL426" s="241"/>
      <c r="AM426" s="241"/>
      <c r="AN426" s="241"/>
      <c r="AO426" s="241"/>
      <c r="AP426" s="241"/>
      <c r="AQ426" s="241"/>
      <c r="AR426" s="241"/>
      <c r="AS426" s="241"/>
      <c r="AT426" s="241"/>
      <c r="AU426" s="241"/>
      <c r="AV426" s="241"/>
      <c r="AW426" s="241"/>
      <c r="AX426" s="241"/>
      <c r="AY426" s="241"/>
      <c r="AZ426" s="241"/>
      <c r="BA426" s="241"/>
      <c r="BB426" s="241"/>
      <c r="BC426" s="241"/>
      <c r="BD426" s="241"/>
      <c r="BE426" s="241"/>
      <c r="BF426" s="241"/>
      <c r="BG426" s="241"/>
      <c r="BH426" s="241"/>
      <c r="BI426" s="241"/>
      <c r="BJ426" s="241"/>
    </row>
    <row r="427" spans="1:62" s="83" customFormat="1" ht="8.25">
      <c r="A427" s="83" t="s">
        <v>412</v>
      </c>
      <c r="B427" s="83" t="s">
        <v>134</v>
      </c>
      <c r="E427" s="83" t="s">
        <v>135</v>
      </c>
      <c r="I427" s="83" t="s">
        <v>136</v>
      </c>
      <c r="L427" s="83" t="s">
        <v>137</v>
      </c>
      <c r="P427" s="88" t="s">
        <v>430</v>
      </c>
      <c r="T427" s="85" t="s">
        <v>139</v>
      </c>
      <c r="X427" s="89" t="s">
        <v>140</v>
      </c>
      <c r="Y427" s="89"/>
      <c r="AB427" s="241"/>
      <c r="AC427" s="241"/>
      <c r="AD427" s="241"/>
      <c r="AE427" s="241"/>
      <c r="AF427" s="241"/>
      <c r="AG427" s="241"/>
      <c r="AH427" s="241"/>
      <c r="AI427" s="241"/>
      <c r="AJ427" s="241"/>
      <c r="AK427" s="241"/>
      <c r="AL427" s="241"/>
      <c r="AM427" s="241"/>
      <c r="AN427" s="241"/>
      <c r="AO427" s="241"/>
      <c r="AP427" s="241"/>
      <c r="AQ427" s="241"/>
      <c r="AR427" s="241"/>
      <c r="AS427" s="241"/>
      <c r="AT427" s="241"/>
      <c r="AU427" s="241"/>
      <c r="AV427" s="241"/>
      <c r="AW427" s="241"/>
      <c r="AX427" s="241"/>
      <c r="AY427" s="241"/>
      <c r="AZ427" s="241"/>
      <c r="BA427" s="241"/>
      <c r="BB427" s="241"/>
      <c r="BC427" s="241"/>
      <c r="BD427" s="241"/>
      <c r="BE427" s="241"/>
      <c r="BF427" s="241"/>
      <c r="BG427" s="241"/>
      <c r="BH427" s="241"/>
      <c r="BI427" s="241"/>
      <c r="BJ427" s="241"/>
    </row>
    <row r="428" spans="1:62" s="83" customFormat="1" ht="8.25">
      <c r="A428" s="83" t="s">
        <v>141</v>
      </c>
      <c r="B428" s="83" t="s">
        <v>142</v>
      </c>
      <c r="E428" s="83" t="s">
        <v>143</v>
      </c>
      <c r="I428" s="83" t="s">
        <v>144</v>
      </c>
      <c r="L428" s="83" t="s">
        <v>145</v>
      </c>
      <c r="P428" s="83" t="s">
        <v>146</v>
      </c>
      <c r="T428" s="83" t="s">
        <v>147</v>
      </c>
      <c r="W428" s="83" t="s">
        <v>452</v>
      </c>
      <c r="Y428" s="90"/>
      <c r="Z428" s="89"/>
      <c r="AB428" s="241"/>
      <c r="AC428" s="241"/>
      <c r="AD428" s="241"/>
      <c r="AE428" s="241"/>
      <c r="AF428" s="241"/>
      <c r="AG428" s="241"/>
      <c r="AH428" s="241"/>
      <c r="AI428" s="241"/>
      <c r="AJ428" s="241"/>
      <c r="AK428" s="241"/>
      <c r="AL428" s="241"/>
      <c r="AM428" s="241"/>
      <c r="AN428" s="241"/>
      <c r="AO428" s="241"/>
      <c r="AP428" s="241"/>
      <c r="AQ428" s="241"/>
      <c r="AR428" s="241"/>
      <c r="AS428" s="241"/>
      <c r="AT428" s="241"/>
      <c r="AU428" s="241"/>
      <c r="AV428" s="241"/>
      <c r="AW428" s="241"/>
      <c r="AX428" s="241"/>
      <c r="AY428" s="241"/>
      <c r="AZ428" s="241"/>
      <c r="BA428" s="241"/>
      <c r="BB428" s="241"/>
      <c r="BC428" s="241"/>
      <c r="BD428" s="241"/>
      <c r="BE428" s="241"/>
      <c r="BF428" s="241"/>
      <c r="BG428" s="241"/>
      <c r="BH428" s="241"/>
      <c r="BI428" s="241"/>
      <c r="BJ428" s="241"/>
    </row>
    <row r="429" spans="1:62" s="83" customFormat="1" ht="8.25">
      <c r="A429" s="83" t="s">
        <v>149</v>
      </c>
      <c r="B429" s="83" t="s">
        <v>150</v>
      </c>
      <c r="E429" s="83" t="s">
        <v>151</v>
      </c>
      <c r="I429" s="83" t="s">
        <v>152</v>
      </c>
      <c r="L429" s="83" t="s">
        <v>153</v>
      </c>
      <c r="P429" s="87" t="s">
        <v>154</v>
      </c>
      <c r="T429" s="83" t="s">
        <v>155</v>
      </c>
      <c r="AB429" s="241"/>
      <c r="AC429" s="241"/>
      <c r="AD429" s="241"/>
      <c r="AE429" s="241"/>
      <c r="AF429" s="241"/>
      <c r="AG429" s="241"/>
      <c r="AH429" s="241"/>
      <c r="AI429" s="241"/>
      <c r="AJ429" s="241"/>
      <c r="AK429" s="241"/>
      <c r="AL429" s="241"/>
      <c r="AM429" s="241"/>
      <c r="AN429" s="241"/>
      <c r="AO429" s="241"/>
      <c r="AP429" s="241"/>
      <c r="AQ429" s="241"/>
      <c r="AR429" s="241"/>
      <c r="AS429" s="241"/>
      <c r="AT429" s="241"/>
      <c r="AU429" s="241"/>
      <c r="AV429" s="241"/>
      <c r="AW429" s="241"/>
      <c r="AX429" s="241"/>
      <c r="AY429" s="241"/>
      <c r="AZ429" s="241"/>
      <c r="BA429" s="241"/>
      <c r="BB429" s="241"/>
      <c r="BC429" s="241"/>
      <c r="BD429" s="241"/>
      <c r="BE429" s="241"/>
      <c r="BF429" s="241"/>
      <c r="BG429" s="241"/>
      <c r="BH429" s="241"/>
      <c r="BI429" s="241"/>
      <c r="BJ429" s="241"/>
    </row>
    <row r="430" spans="1:62" s="83" customFormat="1" ht="8.25">
      <c r="A430" s="83" t="s">
        <v>157</v>
      </c>
      <c r="B430" s="83" t="s">
        <v>158</v>
      </c>
      <c r="E430" s="83" t="s">
        <v>159</v>
      </c>
      <c r="I430" s="83" t="s">
        <v>160</v>
      </c>
      <c r="L430" s="83" t="s">
        <v>431</v>
      </c>
      <c r="P430" s="91" t="s">
        <v>162</v>
      </c>
      <c r="T430" s="83" t="s">
        <v>384</v>
      </c>
      <c r="X430" s="89"/>
      <c r="Y430" s="89"/>
      <c r="Z430" s="89"/>
      <c r="AB430" s="241"/>
      <c r="AC430" s="241"/>
      <c r="AD430" s="241"/>
      <c r="AE430" s="241"/>
      <c r="AF430" s="241"/>
      <c r="AG430" s="241"/>
      <c r="AH430" s="241"/>
      <c r="AI430" s="241"/>
      <c r="AJ430" s="241"/>
      <c r="AK430" s="241"/>
      <c r="AL430" s="241"/>
      <c r="AM430" s="241"/>
      <c r="AN430" s="241"/>
      <c r="AO430" s="241"/>
      <c r="AP430" s="241"/>
      <c r="AQ430" s="241"/>
      <c r="AR430" s="241"/>
      <c r="AS430" s="241"/>
      <c r="AT430" s="241"/>
      <c r="AU430" s="241"/>
      <c r="AV430" s="241"/>
      <c r="AW430" s="241"/>
      <c r="AX430" s="241"/>
      <c r="AY430" s="241"/>
      <c r="AZ430" s="241"/>
      <c r="BA430" s="241"/>
      <c r="BB430" s="241"/>
      <c r="BC430" s="241"/>
      <c r="BD430" s="241"/>
      <c r="BE430" s="241"/>
      <c r="BF430" s="241"/>
      <c r="BG430" s="241"/>
      <c r="BH430" s="241"/>
      <c r="BI430" s="241"/>
      <c r="BJ430" s="241"/>
    </row>
    <row r="431" spans="1:62" s="83" customFormat="1" ht="8.25">
      <c r="A431" s="83" t="s">
        <v>164</v>
      </c>
      <c r="B431" s="83" t="s">
        <v>165</v>
      </c>
      <c r="E431" s="83" t="s">
        <v>166</v>
      </c>
      <c r="I431" s="83" t="s">
        <v>167</v>
      </c>
      <c r="L431" s="83" t="s">
        <v>168</v>
      </c>
      <c r="O431" s="83" t="s">
        <v>432</v>
      </c>
      <c r="AB431" s="241"/>
      <c r="AC431" s="241"/>
      <c r="AD431" s="241"/>
      <c r="AE431" s="241"/>
      <c r="AF431" s="241"/>
      <c r="AG431" s="241"/>
      <c r="AH431" s="241"/>
      <c r="AI431" s="241"/>
      <c r="AJ431" s="241"/>
      <c r="AK431" s="241"/>
      <c r="AL431" s="241"/>
      <c r="AM431" s="241"/>
      <c r="AN431" s="241"/>
      <c r="AO431" s="241"/>
      <c r="AP431" s="241"/>
      <c r="AQ431" s="241"/>
      <c r="AR431" s="241"/>
      <c r="AS431" s="241"/>
      <c r="AT431" s="241"/>
      <c r="AU431" s="241"/>
      <c r="AV431" s="241"/>
      <c r="AW431" s="241"/>
      <c r="AX431" s="241"/>
      <c r="AY431" s="241"/>
      <c r="AZ431" s="241"/>
      <c r="BA431" s="241"/>
      <c r="BB431" s="241"/>
      <c r="BC431" s="241"/>
      <c r="BD431" s="241"/>
      <c r="BE431" s="241"/>
      <c r="BF431" s="241"/>
      <c r="BG431" s="241"/>
      <c r="BH431" s="241"/>
      <c r="BI431" s="241"/>
      <c r="BJ431" s="241"/>
    </row>
    <row r="432" spans="1:62" s="83" customFormat="1" ht="8.25">
      <c r="A432" s="83" t="s">
        <v>445</v>
      </c>
      <c r="AB432" s="241"/>
      <c r="AC432" s="241"/>
      <c r="AD432" s="241"/>
      <c r="AE432" s="241"/>
      <c r="AF432" s="241"/>
      <c r="AG432" s="241"/>
      <c r="AH432" s="241"/>
      <c r="AI432" s="241"/>
      <c r="AJ432" s="241"/>
      <c r="AK432" s="241"/>
      <c r="AL432" s="241"/>
      <c r="AM432" s="241"/>
      <c r="AN432" s="241"/>
      <c r="AO432" s="241"/>
      <c r="AP432" s="241"/>
      <c r="AQ432" s="241"/>
      <c r="AR432" s="241"/>
      <c r="AS432" s="241"/>
      <c r="AT432" s="241"/>
      <c r="AU432" s="241"/>
      <c r="AV432" s="241"/>
      <c r="AW432" s="241"/>
      <c r="AX432" s="241"/>
      <c r="AY432" s="241"/>
      <c r="AZ432" s="241"/>
      <c r="BA432" s="241"/>
      <c r="BB432" s="241"/>
      <c r="BC432" s="241"/>
      <c r="BD432" s="241"/>
      <c r="BE432" s="241"/>
      <c r="BF432" s="241"/>
      <c r="BG432" s="241"/>
      <c r="BH432" s="241"/>
      <c r="BI432" s="241"/>
      <c r="BJ432" s="241"/>
    </row>
    <row r="433" spans="1:62" s="83" customFormat="1" ht="8.25">
      <c r="A433" s="341"/>
      <c r="B433" s="341"/>
      <c r="D433" s="341"/>
      <c r="O433" s="341"/>
      <c r="AB433" s="241"/>
      <c r="AC433" s="241"/>
      <c r="AD433" s="241"/>
      <c r="AE433" s="241"/>
      <c r="AF433" s="241"/>
      <c r="AG433" s="241"/>
      <c r="AH433" s="241"/>
      <c r="AI433" s="241"/>
      <c r="AJ433" s="241"/>
      <c r="AK433" s="241"/>
      <c r="AL433" s="241"/>
      <c r="AM433" s="241"/>
      <c r="AN433" s="241"/>
      <c r="AO433" s="241"/>
      <c r="AP433" s="241"/>
      <c r="AQ433" s="241"/>
      <c r="AR433" s="241"/>
      <c r="AS433" s="241"/>
      <c r="AT433" s="241"/>
      <c r="AU433" s="241"/>
      <c r="AV433" s="241"/>
      <c r="AW433" s="241"/>
      <c r="AX433" s="241"/>
      <c r="AY433" s="241"/>
      <c r="AZ433" s="241"/>
      <c r="BA433" s="241"/>
      <c r="BB433" s="241"/>
      <c r="BC433" s="241"/>
      <c r="BD433" s="241"/>
      <c r="BE433" s="241"/>
      <c r="BF433" s="241"/>
      <c r="BG433" s="241"/>
      <c r="BH433" s="241"/>
      <c r="BI433" s="241"/>
      <c r="BJ433" s="241"/>
    </row>
    <row r="434" spans="1:62">
      <c r="A434" s="20" t="s">
        <v>46</v>
      </c>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1"/>
    </row>
    <row r="435" spans="1:62">
      <c r="A435" s="20" t="s">
        <v>453</v>
      </c>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c r="AA435" s="21"/>
    </row>
    <row r="436" spans="1:62" ht="15.75" thickBot="1">
      <c r="A436" s="23"/>
      <c r="B436" s="23"/>
      <c r="C436" s="25"/>
      <c r="D436" s="25"/>
      <c r="E436" s="25"/>
      <c r="F436" s="25"/>
      <c r="G436" s="25"/>
      <c r="H436" s="25"/>
      <c r="I436" s="25"/>
      <c r="J436" s="25"/>
      <c r="K436" s="25"/>
      <c r="L436" s="25"/>
      <c r="M436" s="25"/>
      <c r="N436" s="25"/>
      <c r="O436" s="482">
        <f>SUM(O439:Z439)</f>
        <v>37</v>
      </c>
      <c r="P436" s="25"/>
      <c r="Q436" s="25"/>
      <c r="R436" s="25"/>
      <c r="S436" s="25"/>
      <c r="T436" s="25"/>
      <c r="U436" s="25"/>
      <c r="V436" s="25"/>
      <c r="W436" s="25"/>
      <c r="X436" s="25"/>
      <c r="Y436" s="25"/>
      <c r="Z436" s="25"/>
    </row>
    <row r="437" spans="1:62" ht="22.5">
      <c r="A437" s="27" t="s">
        <v>49</v>
      </c>
      <c r="B437" s="28" t="s">
        <v>11</v>
      </c>
      <c r="C437" s="29" t="s">
        <v>50</v>
      </c>
      <c r="D437" s="29"/>
      <c r="E437" s="29" t="s">
        <v>51</v>
      </c>
      <c r="F437" s="29"/>
      <c r="G437" s="29" t="s">
        <v>52</v>
      </c>
      <c r="H437" s="29"/>
      <c r="I437" s="29" t="s">
        <v>53</v>
      </c>
      <c r="J437" s="29"/>
      <c r="K437" s="29" t="s">
        <v>54</v>
      </c>
      <c r="L437" s="29"/>
      <c r="M437" s="29" t="s">
        <v>55</v>
      </c>
      <c r="N437" s="29"/>
      <c r="O437" s="29" t="s">
        <v>56</v>
      </c>
      <c r="P437" s="29"/>
      <c r="Q437" s="29" t="s">
        <v>57</v>
      </c>
      <c r="R437" s="29"/>
      <c r="S437" s="29" t="s">
        <v>58</v>
      </c>
      <c r="T437" s="29"/>
      <c r="U437" s="29" t="s">
        <v>59</v>
      </c>
      <c r="V437" s="29"/>
      <c r="W437" s="29" t="s">
        <v>60</v>
      </c>
      <c r="X437" s="29"/>
      <c r="Y437" s="29" t="s">
        <v>61</v>
      </c>
      <c r="Z437" s="483"/>
      <c r="AB437" s="232"/>
      <c r="AC437" s="232"/>
      <c r="AD437" s="233"/>
      <c r="AE437" s="233"/>
      <c r="AF437" s="233"/>
      <c r="AG437" s="233"/>
      <c r="AH437" s="233"/>
      <c r="AI437" s="232"/>
      <c r="AJ437" s="232"/>
      <c r="AK437" s="232"/>
      <c r="AL437" s="232"/>
      <c r="AM437" s="233"/>
    </row>
    <row r="438" spans="1:62" ht="15.75" thickBot="1">
      <c r="A438" s="31"/>
      <c r="B438" s="32"/>
      <c r="C438" s="33" t="s">
        <v>62</v>
      </c>
      <c r="D438" s="33" t="s">
        <v>63</v>
      </c>
      <c r="E438" s="33" t="s">
        <v>62</v>
      </c>
      <c r="F438" s="33" t="s">
        <v>63</v>
      </c>
      <c r="G438" s="33" t="s">
        <v>62</v>
      </c>
      <c r="H438" s="33" t="s">
        <v>63</v>
      </c>
      <c r="I438" s="33" t="s">
        <v>62</v>
      </c>
      <c r="J438" s="33" t="s">
        <v>63</v>
      </c>
      <c r="K438" s="33" t="s">
        <v>62</v>
      </c>
      <c r="L438" s="33" t="s">
        <v>63</v>
      </c>
      <c r="M438" s="33" t="s">
        <v>62</v>
      </c>
      <c r="N438" s="33" t="s">
        <v>63</v>
      </c>
      <c r="O438" s="33" t="s">
        <v>62</v>
      </c>
      <c r="P438" s="33" t="s">
        <v>63</v>
      </c>
      <c r="Q438" s="33" t="s">
        <v>62</v>
      </c>
      <c r="R438" s="33" t="s">
        <v>63</v>
      </c>
      <c r="S438" s="33" t="s">
        <v>62</v>
      </c>
      <c r="T438" s="33" t="s">
        <v>63</v>
      </c>
      <c r="U438" s="33" t="s">
        <v>62</v>
      </c>
      <c r="V438" s="33" t="s">
        <v>63</v>
      </c>
      <c r="W438" s="33" t="s">
        <v>62</v>
      </c>
      <c r="X438" s="33" t="s">
        <v>63</v>
      </c>
      <c r="Y438" s="34" t="s">
        <v>62</v>
      </c>
      <c r="Z438" s="484" t="s">
        <v>63</v>
      </c>
      <c r="AA438" s="36"/>
      <c r="AB438" s="234"/>
      <c r="AC438" s="232"/>
      <c r="AD438" s="233"/>
      <c r="AE438" s="233"/>
      <c r="AF438" s="233"/>
      <c r="AG438" s="233"/>
      <c r="AH438" s="233"/>
      <c r="AI438" s="232"/>
      <c r="AJ438" s="232"/>
      <c r="AK438" s="232"/>
      <c r="AL438" s="232"/>
      <c r="AM438" s="233"/>
    </row>
    <row r="439" spans="1:62" ht="15.75" thickBot="1">
      <c r="A439" s="37" t="s">
        <v>64</v>
      </c>
      <c r="B439" s="38">
        <f>SUM(B440,B455,B465,B485)</f>
        <v>74</v>
      </c>
      <c r="C439" s="38">
        <f>SUM(C440,C455,C465,C485)</f>
        <v>7</v>
      </c>
      <c r="D439" s="38"/>
      <c r="E439" s="38">
        <f>SUM(E440,E455,E465,E485)</f>
        <v>3</v>
      </c>
      <c r="F439" s="38"/>
      <c r="G439" s="38">
        <f>SUM(G440,G455,G465,G485)</f>
        <v>7</v>
      </c>
      <c r="H439" s="38"/>
      <c r="I439" s="38">
        <f>SUM(I440,I455,I465,I485)</f>
        <v>9</v>
      </c>
      <c r="J439" s="38"/>
      <c r="K439" s="38">
        <f>SUM(K440,K455,K465,K485)</f>
        <v>8</v>
      </c>
      <c r="L439" s="38"/>
      <c r="M439" s="38">
        <f>SUM(M440,M455,M465,M485)</f>
        <v>3</v>
      </c>
      <c r="N439" s="38"/>
      <c r="O439" s="38">
        <f>SUM(O440,O455,O465,O485)</f>
        <v>10</v>
      </c>
      <c r="P439" s="38"/>
      <c r="Q439" s="38">
        <f>SUM(Q440,Q455,Q465,Q485)</f>
        <v>7</v>
      </c>
      <c r="R439" s="38"/>
      <c r="S439" s="38">
        <f>SUM(S440,S455,S465,S485)</f>
        <v>7</v>
      </c>
      <c r="T439" s="38"/>
      <c r="U439" s="38">
        <f>SUM(U440,U455,U465,U485)</f>
        <v>2</v>
      </c>
      <c r="V439" s="38"/>
      <c r="W439" s="38">
        <f>SUM(W440,W455,W465,W485)</f>
        <v>6</v>
      </c>
      <c r="X439" s="38"/>
      <c r="Y439" s="38">
        <f>SUM(Y440,Y455,Y465,Y485)</f>
        <v>5</v>
      </c>
      <c r="Z439" s="485"/>
      <c r="AA439" s="40">
        <f>SUM(C439:Z439)</f>
        <v>74</v>
      </c>
      <c r="AB439" s="235"/>
      <c r="AC439" s="235"/>
      <c r="AD439" s="235"/>
      <c r="AE439" s="236"/>
      <c r="AF439" s="236"/>
      <c r="AG439" s="236"/>
      <c r="AH439" s="236"/>
      <c r="AI439" s="236"/>
      <c r="AJ439" s="236"/>
      <c r="AK439" s="236"/>
      <c r="AL439" s="236"/>
      <c r="AM439" s="236"/>
      <c r="AN439" s="236"/>
    </row>
    <row r="440" spans="1:62" ht="15.75" thickBot="1">
      <c r="A440" s="41" t="s">
        <v>454</v>
      </c>
      <c r="B440" s="42">
        <f>SUM(B441:B454)</f>
        <v>10</v>
      </c>
      <c r="C440" s="42">
        <f>SUM(C441:C454)</f>
        <v>1</v>
      </c>
      <c r="D440" s="42"/>
      <c r="E440" s="42">
        <f>SUM(E441:E454)</f>
        <v>1</v>
      </c>
      <c r="F440" s="42"/>
      <c r="G440" s="42">
        <f>SUM(G441:G454)</f>
        <v>0</v>
      </c>
      <c r="H440" s="42"/>
      <c r="I440" s="42">
        <f>SUM(I441:I454)</f>
        <v>3</v>
      </c>
      <c r="J440" s="42"/>
      <c r="K440" s="42">
        <f>SUM(K441:K454)</f>
        <v>0</v>
      </c>
      <c r="L440" s="42"/>
      <c r="M440" s="42">
        <f>SUM(M441:M454)</f>
        <v>0</v>
      </c>
      <c r="N440" s="42"/>
      <c r="O440" s="42">
        <f>SUM(O441:O454)</f>
        <v>2</v>
      </c>
      <c r="P440" s="42"/>
      <c r="Q440" s="42">
        <f>SUM(Q441:Q454)</f>
        <v>1</v>
      </c>
      <c r="R440" s="42"/>
      <c r="S440" s="42">
        <f>SUM(S441:S454)</f>
        <v>1</v>
      </c>
      <c r="T440" s="42"/>
      <c r="U440" s="42">
        <f>SUM(U441:U454)</f>
        <v>0</v>
      </c>
      <c r="V440" s="42"/>
      <c r="W440" s="42">
        <f>SUM(W441:W454)</f>
        <v>1</v>
      </c>
      <c r="X440" s="42">
        <f>SUM(X442:X454)</f>
        <v>0</v>
      </c>
      <c r="Y440" s="42">
        <f>SUM(Y441:Y454)</f>
        <v>0</v>
      </c>
      <c r="Z440" s="43">
        <f>SUM(Z442:Z454)</f>
        <v>0</v>
      </c>
      <c r="AA440" s="44">
        <f>SUM(C440:Z440)</f>
        <v>10</v>
      </c>
      <c r="AB440" s="237"/>
      <c r="AC440" s="237"/>
      <c r="AD440" s="237"/>
    </row>
    <row r="441" spans="1:62">
      <c r="A441" s="401" t="s">
        <v>416</v>
      </c>
      <c r="B441" s="46">
        <f t="shared" ref="B441:B454" si="28">SUM(C441:Z441)</f>
        <v>1</v>
      </c>
      <c r="C441" s="435"/>
      <c r="D441" s="435"/>
      <c r="E441" s="435"/>
      <c r="F441" s="435"/>
      <c r="G441" s="435"/>
      <c r="H441" s="435"/>
      <c r="I441" s="435"/>
      <c r="J441" s="435"/>
      <c r="K441" s="435"/>
      <c r="L441" s="435"/>
      <c r="M441" s="435"/>
      <c r="N441" s="435"/>
      <c r="O441" s="435"/>
      <c r="P441" s="435"/>
      <c r="Q441" s="435"/>
      <c r="R441" s="435"/>
      <c r="S441" s="435">
        <v>1</v>
      </c>
      <c r="T441" s="435"/>
      <c r="U441" s="435"/>
      <c r="V441" s="435"/>
      <c r="W441" s="435"/>
      <c r="X441" s="435"/>
      <c r="Y441" s="435"/>
      <c r="Z441" s="436"/>
      <c r="AA441" s="44"/>
      <c r="AB441" s="237"/>
      <c r="AC441" s="237"/>
      <c r="AD441" s="237"/>
    </row>
    <row r="442" spans="1:62">
      <c r="A442" s="45" t="s">
        <v>386</v>
      </c>
      <c r="B442" s="46">
        <f t="shared" si="28"/>
        <v>2</v>
      </c>
      <c r="C442" s="437"/>
      <c r="D442" s="437"/>
      <c r="E442" s="437">
        <v>1</v>
      </c>
      <c r="F442" s="438" t="s">
        <v>455</v>
      </c>
      <c r="G442" s="438"/>
      <c r="H442" s="438"/>
      <c r="I442" s="437">
        <v>1</v>
      </c>
      <c r="J442" s="438" t="s">
        <v>337</v>
      </c>
      <c r="K442" s="437"/>
      <c r="L442" s="437"/>
      <c r="M442" s="437"/>
      <c r="N442" s="437"/>
      <c r="O442" s="437"/>
      <c r="P442" s="437"/>
      <c r="Q442" s="438"/>
      <c r="R442" s="438"/>
      <c r="S442" s="438"/>
      <c r="T442" s="438"/>
      <c r="U442" s="437"/>
      <c r="V442" s="437"/>
      <c r="W442" s="437"/>
      <c r="X442" s="438"/>
      <c r="Y442" s="437"/>
      <c r="Z442" s="439"/>
      <c r="AA442" s="49"/>
      <c r="AB442" s="237"/>
      <c r="AC442" s="237"/>
      <c r="AD442" s="237"/>
    </row>
    <row r="443" spans="1:62">
      <c r="A443" s="45" t="s">
        <v>387</v>
      </c>
      <c r="B443" s="46">
        <f t="shared" si="28"/>
        <v>0</v>
      </c>
      <c r="C443" s="438"/>
      <c r="D443" s="438"/>
      <c r="E443" s="438"/>
      <c r="F443" s="438"/>
      <c r="G443" s="438"/>
      <c r="H443" s="438"/>
      <c r="I443" s="438"/>
      <c r="J443" s="438"/>
      <c r="K443" s="438"/>
      <c r="L443" s="438"/>
      <c r="M443" s="438"/>
      <c r="N443" s="438"/>
      <c r="O443" s="438"/>
      <c r="P443" s="438"/>
      <c r="Q443" s="438"/>
      <c r="R443" s="438"/>
      <c r="S443" s="438"/>
      <c r="T443" s="438"/>
      <c r="U443" s="438"/>
      <c r="V443" s="438"/>
      <c r="W443" s="438"/>
      <c r="X443" s="438"/>
      <c r="Y443" s="438"/>
      <c r="Z443" s="440"/>
      <c r="AA443" s="49"/>
      <c r="AB443" s="237"/>
      <c r="AC443" s="237"/>
      <c r="AD443" s="237"/>
    </row>
    <row r="444" spans="1:62">
      <c r="A444" s="45" t="s">
        <v>418</v>
      </c>
      <c r="B444" s="46">
        <f t="shared" si="28"/>
        <v>0</v>
      </c>
      <c r="C444" s="437"/>
      <c r="D444" s="437"/>
      <c r="E444" s="437"/>
      <c r="F444" s="437"/>
      <c r="G444" s="437"/>
      <c r="H444" s="438"/>
      <c r="I444" s="437"/>
      <c r="J444" s="437"/>
      <c r="K444" s="437"/>
      <c r="L444" s="437"/>
      <c r="M444" s="437"/>
      <c r="N444" s="437"/>
      <c r="O444" s="437"/>
      <c r="P444" s="437"/>
      <c r="Q444" s="438"/>
      <c r="R444" s="438"/>
      <c r="S444" s="438"/>
      <c r="T444" s="438"/>
      <c r="U444" s="437"/>
      <c r="V444" s="437"/>
      <c r="W444" s="437"/>
      <c r="X444" s="437"/>
      <c r="Y444" s="437"/>
      <c r="Z444" s="439"/>
      <c r="AA444" s="49"/>
      <c r="AB444" s="237"/>
      <c r="AC444" s="237"/>
      <c r="AD444" s="237"/>
    </row>
    <row r="445" spans="1:62" ht="22.5">
      <c r="A445" s="45" t="s">
        <v>434</v>
      </c>
      <c r="B445" s="46">
        <f t="shared" si="28"/>
        <v>1</v>
      </c>
      <c r="C445" s="438"/>
      <c r="D445" s="438"/>
      <c r="E445" s="438"/>
      <c r="F445" s="438"/>
      <c r="G445" s="438"/>
      <c r="H445" s="438"/>
      <c r="I445" s="438">
        <v>1</v>
      </c>
      <c r="J445" s="438" t="s">
        <v>339</v>
      </c>
      <c r="K445" s="438"/>
      <c r="L445" s="438"/>
      <c r="M445" s="438"/>
      <c r="N445" s="438"/>
      <c r="O445" s="438"/>
      <c r="P445" s="438"/>
      <c r="Q445" s="438"/>
      <c r="R445" s="438"/>
      <c r="S445" s="438"/>
      <c r="T445" s="438"/>
      <c r="U445" s="438"/>
      <c r="V445" s="438"/>
      <c r="W445" s="438"/>
      <c r="X445" s="438"/>
      <c r="Y445" s="438"/>
      <c r="Z445" s="440"/>
      <c r="AA445" s="49"/>
      <c r="AB445" s="237"/>
      <c r="AC445" s="237"/>
      <c r="AD445" s="237"/>
    </row>
    <row r="446" spans="1:62">
      <c r="A446" s="45" t="s">
        <v>388</v>
      </c>
      <c r="B446" s="46">
        <f t="shared" si="28"/>
        <v>1</v>
      </c>
      <c r="C446" s="438"/>
      <c r="D446" s="438"/>
      <c r="E446" s="438"/>
      <c r="F446" s="438"/>
      <c r="G446" s="438"/>
      <c r="H446" s="438"/>
      <c r="I446" s="438">
        <v>1</v>
      </c>
      <c r="J446" s="438"/>
      <c r="K446" s="438"/>
      <c r="L446" s="438"/>
      <c r="M446" s="438"/>
      <c r="N446" s="438"/>
      <c r="O446" s="438"/>
      <c r="P446" s="438"/>
      <c r="Q446" s="438"/>
      <c r="R446" s="438"/>
      <c r="S446" s="438"/>
      <c r="T446" s="438"/>
      <c r="U446" s="438"/>
      <c r="V446" s="438"/>
      <c r="W446" s="438"/>
      <c r="X446" s="438"/>
      <c r="Y446" s="438"/>
      <c r="Z446" s="440"/>
      <c r="AA446" s="49"/>
      <c r="AB446" s="237"/>
      <c r="AC446" s="237"/>
      <c r="AD446" s="237"/>
    </row>
    <row r="447" spans="1:62">
      <c r="A447" s="45" t="s">
        <v>67</v>
      </c>
      <c r="B447" s="46">
        <f t="shared" si="28"/>
        <v>0</v>
      </c>
      <c r="C447" s="438"/>
      <c r="D447" s="438"/>
      <c r="E447" s="438"/>
      <c r="F447" s="438"/>
      <c r="G447" s="438"/>
      <c r="H447" s="438"/>
      <c r="I447" s="438"/>
      <c r="J447" s="438"/>
      <c r="K447" s="438"/>
      <c r="L447" s="438"/>
      <c r="M447" s="438"/>
      <c r="N447" s="438"/>
      <c r="O447" s="438"/>
      <c r="P447" s="438"/>
      <c r="Q447" s="438"/>
      <c r="R447" s="438"/>
      <c r="S447" s="438"/>
      <c r="T447" s="438"/>
      <c r="U447" s="438"/>
      <c r="V447" s="438"/>
      <c r="W447" s="438"/>
      <c r="X447" s="438"/>
      <c r="Y447" s="438"/>
      <c r="Z447" s="440"/>
      <c r="AA447" s="49"/>
      <c r="AB447" s="237"/>
      <c r="AC447" s="237"/>
      <c r="AD447" s="237"/>
    </row>
    <row r="448" spans="1:62">
      <c r="A448" s="45" t="s">
        <v>435</v>
      </c>
      <c r="B448" s="46">
        <f t="shared" si="28"/>
        <v>1</v>
      </c>
      <c r="C448" s="438"/>
      <c r="D448" s="441"/>
      <c r="E448" s="438"/>
      <c r="F448" s="438"/>
      <c r="G448" s="438"/>
      <c r="H448" s="438"/>
      <c r="I448" s="438"/>
      <c r="J448" s="438"/>
      <c r="K448" s="438"/>
      <c r="L448" s="438"/>
      <c r="M448" s="438"/>
      <c r="N448" s="438"/>
      <c r="O448" s="438">
        <v>1</v>
      </c>
      <c r="P448" s="438"/>
      <c r="Q448" s="438"/>
      <c r="R448" s="438"/>
      <c r="S448" s="438"/>
      <c r="T448" s="438"/>
      <c r="U448" s="438"/>
      <c r="V448" s="438"/>
      <c r="W448" s="438"/>
      <c r="X448" s="438"/>
      <c r="Y448" s="438"/>
      <c r="Z448" s="440"/>
    </row>
    <row r="449" spans="1:30">
      <c r="A449" s="45" t="s">
        <v>390</v>
      </c>
      <c r="B449" s="50">
        <f t="shared" si="28"/>
        <v>0</v>
      </c>
      <c r="C449" s="442"/>
      <c r="D449" s="442"/>
      <c r="E449" s="442"/>
      <c r="F449" s="442"/>
      <c r="G449" s="442"/>
      <c r="H449" s="442"/>
      <c r="I449" s="442"/>
      <c r="J449" s="442"/>
      <c r="K449" s="442"/>
      <c r="L449" s="442"/>
      <c r="M449" s="442"/>
      <c r="N449" s="442"/>
      <c r="O449" s="442"/>
      <c r="P449" s="435"/>
      <c r="Q449" s="435"/>
      <c r="R449" s="435"/>
      <c r="S449" s="435"/>
      <c r="T449" s="435"/>
      <c r="U449" s="442"/>
      <c r="V449" s="442"/>
      <c r="W449" s="442"/>
      <c r="X449" s="442"/>
      <c r="Y449" s="442"/>
      <c r="Z449" s="443"/>
    </row>
    <row r="450" spans="1:30">
      <c r="A450" s="45" t="s">
        <v>436</v>
      </c>
      <c r="B450" s="46">
        <f t="shared" si="28"/>
        <v>2</v>
      </c>
      <c r="C450" s="438"/>
      <c r="D450" s="438"/>
      <c r="E450" s="438"/>
      <c r="F450" s="438"/>
      <c r="G450" s="438"/>
      <c r="H450" s="438"/>
      <c r="I450" s="438"/>
      <c r="J450" s="438"/>
      <c r="K450" s="444"/>
      <c r="L450" s="438"/>
      <c r="M450" s="438"/>
      <c r="N450" s="438"/>
      <c r="O450" s="438">
        <v>1</v>
      </c>
      <c r="P450" s="438"/>
      <c r="Q450" s="438">
        <v>1</v>
      </c>
      <c r="R450" s="438"/>
      <c r="S450" s="438"/>
      <c r="T450" s="438"/>
      <c r="U450" s="438"/>
      <c r="V450" s="438"/>
      <c r="W450" s="438"/>
      <c r="X450" s="438"/>
      <c r="Y450" s="438"/>
      <c r="Z450" s="440"/>
    </row>
    <row r="451" spans="1:30">
      <c r="A451" s="340" t="s">
        <v>69</v>
      </c>
      <c r="B451" s="54">
        <f t="shared" si="28"/>
        <v>1</v>
      </c>
      <c r="C451" s="445"/>
      <c r="D451" s="445"/>
      <c r="E451" s="445"/>
      <c r="F451" s="445"/>
      <c r="G451" s="445"/>
      <c r="H451" s="445"/>
      <c r="I451" s="445"/>
      <c r="J451" s="445"/>
      <c r="K451" s="445"/>
      <c r="L451" s="445"/>
      <c r="M451" s="445"/>
      <c r="N451" s="445"/>
      <c r="O451" s="445"/>
      <c r="P451" s="445"/>
      <c r="Q451" s="445"/>
      <c r="R451" s="445"/>
      <c r="S451" s="445"/>
      <c r="T451" s="445"/>
      <c r="U451" s="445"/>
      <c r="V451" s="445"/>
      <c r="W451" s="445">
        <v>1</v>
      </c>
      <c r="X451" s="445"/>
      <c r="Y451" s="445"/>
      <c r="Z451" s="446"/>
    </row>
    <row r="452" spans="1:30" ht="22.5">
      <c r="A452" s="340" t="s">
        <v>437</v>
      </c>
      <c r="B452" s="46">
        <f t="shared" si="28"/>
        <v>0</v>
      </c>
      <c r="C452" s="438"/>
      <c r="D452" s="438"/>
      <c r="E452" s="438"/>
      <c r="F452" s="438"/>
      <c r="G452" s="438"/>
      <c r="H452" s="438"/>
      <c r="I452" s="438"/>
      <c r="J452" s="438"/>
      <c r="K452" s="438"/>
      <c r="L452" s="438"/>
      <c r="M452" s="438"/>
      <c r="N452" s="438"/>
      <c r="O452" s="438"/>
      <c r="P452" s="438"/>
      <c r="Q452" s="438"/>
      <c r="R452" s="438"/>
      <c r="S452" s="438"/>
      <c r="T452" s="438"/>
      <c r="U452" s="438"/>
      <c r="V452" s="438"/>
      <c r="W452" s="438"/>
      <c r="X452" s="438"/>
      <c r="Y452" s="438"/>
      <c r="Z452" s="440"/>
      <c r="AA452" s="49"/>
      <c r="AB452" s="237"/>
      <c r="AC452" s="237"/>
      <c r="AD452" s="237"/>
    </row>
    <row r="453" spans="1:30" ht="22.5">
      <c r="A453" s="198" t="s">
        <v>456</v>
      </c>
      <c r="B453" s="46">
        <f t="shared" si="28"/>
        <v>0</v>
      </c>
      <c r="C453" s="438"/>
      <c r="D453" s="438"/>
      <c r="E453" s="438"/>
      <c r="F453" s="438"/>
      <c r="G453" s="438"/>
      <c r="H453" s="438"/>
      <c r="I453" s="438"/>
      <c r="J453" s="438"/>
      <c r="K453" s="438"/>
      <c r="L453" s="438"/>
      <c r="M453" s="438"/>
      <c r="N453" s="438"/>
      <c r="O453" s="438"/>
      <c r="P453" s="438"/>
      <c r="Q453" s="438"/>
      <c r="R453" s="438"/>
      <c r="S453" s="438"/>
      <c r="T453" s="438"/>
      <c r="U453" s="438"/>
      <c r="V453" s="438"/>
      <c r="W453" s="438"/>
      <c r="X453" s="438"/>
      <c r="Y453" s="438"/>
      <c r="Z453" s="440"/>
      <c r="AA453" s="49"/>
      <c r="AB453" s="237"/>
      <c r="AC453" s="237"/>
      <c r="AD453" s="237"/>
    </row>
    <row r="454" spans="1:30" ht="15.75" thickBot="1">
      <c r="A454" s="198" t="s">
        <v>71</v>
      </c>
      <c r="B454" s="46">
        <f t="shared" si="28"/>
        <v>1</v>
      </c>
      <c r="C454" s="438">
        <v>1</v>
      </c>
      <c r="D454" s="438"/>
      <c r="E454" s="438"/>
      <c r="F454" s="438"/>
      <c r="G454" s="438"/>
      <c r="H454" s="438"/>
      <c r="I454" s="438"/>
      <c r="J454" s="438"/>
      <c r="K454" s="438"/>
      <c r="L454" s="438"/>
      <c r="M454" s="438"/>
      <c r="N454" s="438"/>
      <c r="O454" s="438"/>
      <c r="P454" s="438"/>
      <c r="Q454" s="438"/>
      <c r="R454" s="438"/>
      <c r="S454" s="438"/>
      <c r="T454" s="438"/>
      <c r="U454" s="438"/>
      <c r="V454" s="438"/>
      <c r="W454" s="438"/>
      <c r="X454" s="438"/>
      <c r="Y454" s="438"/>
      <c r="Z454" s="440"/>
    </row>
    <row r="455" spans="1:30" ht="15.75" thickBot="1">
      <c r="A455" s="202" t="s">
        <v>457</v>
      </c>
      <c r="B455" s="42">
        <f>SUM(B456:B464)</f>
        <v>26</v>
      </c>
      <c r="C455" s="486">
        <f>SUM(C456:C464)</f>
        <v>1</v>
      </c>
      <c r="D455" s="486"/>
      <c r="E455" s="486">
        <f>SUM(E456:E464)</f>
        <v>2</v>
      </c>
      <c r="F455" s="486"/>
      <c r="G455" s="486">
        <f>SUM(G456:G464)</f>
        <v>2</v>
      </c>
      <c r="H455" s="486"/>
      <c r="I455" s="486">
        <f>SUM(I456:I464)</f>
        <v>2</v>
      </c>
      <c r="J455" s="486"/>
      <c r="K455" s="486">
        <f>SUM(K456:K464)</f>
        <v>2</v>
      </c>
      <c r="L455" s="486"/>
      <c r="M455" s="486">
        <f>SUM(M456:M464)</f>
        <v>1</v>
      </c>
      <c r="N455" s="486"/>
      <c r="O455" s="486">
        <f>SUM(O456:O464)</f>
        <v>5</v>
      </c>
      <c r="P455" s="486"/>
      <c r="Q455" s="486">
        <f>SUM(Q456:Q464)</f>
        <v>3</v>
      </c>
      <c r="R455" s="486"/>
      <c r="S455" s="486">
        <f>SUM(S456:S464)</f>
        <v>3</v>
      </c>
      <c r="T455" s="486"/>
      <c r="U455" s="486">
        <f>SUM(U456:U464)</f>
        <v>2</v>
      </c>
      <c r="V455" s="486"/>
      <c r="W455" s="486">
        <f>SUM(W456:W464)</f>
        <v>3</v>
      </c>
      <c r="X455" s="486">
        <f>SUM(X456:X464)</f>
        <v>0</v>
      </c>
      <c r="Y455" s="486">
        <f>SUM(Y456:Y464)</f>
        <v>0</v>
      </c>
      <c r="Z455" s="487"/>
      <c r="AA455" s="57">
        <f>SUM(C455:Z455)</f>
        <v>26</v>
      </c>
    </row>
    <row r="456" spans="1:30">
      <c r="A456" s="488" t="s">
        <v>72</v>
      </c>
      <c r="B456" s="50">
        <f t="shared" ref="B456:B464" si="29">SUM(C456:Z456)</f>
        <v>9</v>
      </c>
      <c r="C456" s="460">
        <v>1</v>
      </c>
      <c r="D456" s="460" t="s">
        <v>393</v>
      </c>
      <c r="E456" s="460"/>
      <c r="F456" s="460"/>
      <c r="G456" s="460"/>
      <c r="H456" s="460"/>
      <c r="I456" s="460"/>
      <c r="J456" s="460"/>
      <c r="K456" s="460"/>
      <c r="L456" s="460"/>
      <c r="M456" s="460">
        <v>1</v>
      </c>
      <c r="N456" s="460" t="s">
        <v>339</v>
      </c>
      <c r="O456" s="460">
        <v>2</v>
      </c>
      <c r="P456" s="460" t="s">
        <v>458</v>
      </c>
      <c r="Q456" s="460">
        <v>3</v>
      </c>
      <c r="R456" s="460"/>
      <c r="S456" s="460">
        <v>1</v>
      </c>
      <c r="T456" s="460"/>
      <c r="U456" s="460"/>
      <c r="V456" s="460"/>
      <c r="W456" s="460">
        <v>1</v>
      </c>
      <c r="X456" s="460"/>
      <c r="Y456" s="460"/>
      <c r="Z456" s="462"/>
      <c r="AA456" s="57"/>
    </row>
    <row r="457" spans="1:30">
      <c r="A457" s="58" t="s">
        <v>369</v>
      </c>
      <c r="B457" s="50">
        <f t="shared" si="29"/>
        <v>1</v>
      </c>
      <c r="C457" s="442"/>
      <c r="D457" s="442"/>
      <c r="E457" s="442"/>
      <c r="F457" s="442"/>
      <c r="G457" s="442"/>
      <c r="H457" s="442"/>
      <c r="I457" s="442"/>
      <c r="J457" s="442"/>
      <c r="K457" s="448"/>
      <c r="L457" s="442"/>
      <c r="M457" s="442"/>
      <c r="N457" s="442"/>
      <c r="O457" s="442">
        <v>1</v>
      </c>
      <c r="P457" s="442" t="s">
        <v>459</v>
      </c>
      <c r="Q457" s="442"/>
      <c r="R457" s="442"/>
      <c r="S457" s="442"/>
      <c r="T457" s="442"/>
      <c r="U457" s="442"/>
      <c r="V457" s="442"/>
      <c r="W457" s="442"/>
      <c r="X457" s="442"/>
      <c r="Y457" s="442"/>
      <c r="Z457" s="443"/>
    </row>
    <row r="458" spans="1:30">
      <c r="A458" s="45" t="s">
        <v>73</v>
      </c>
      <c r="B458" s="46">
        <f t="shared" si="29"/>
        <v>0</v>
      </c>
      <c r="C458" s="435"/>
      <c r="D458" s="435"/>
      <c r="E458" s="435"/>
      <c r="F458" s="435"/>
      <c r="G458" s="435"/>
      <c r="H458" s="435"/>
      <c r="I458" s="435"/>
      <c r="J458" s="435"/>
      <c r="K458" s="435"/>
      <c r="L458" s="435"/>
      <c r="M458" s="435"/>
      <c r="N458" s="435"/>
      <c r="O458" s="435"/>
      <c r="P458" s="435"/>
      <c r="Q458" s="435"/>
      <c r="R458" s="435"/>
      <c r="S458" s="435"/>
      <c r="T458" s="435"/>
      <c r="U458" s="435"/>
      <c r="V458" s="435"/>
      <c r="W458" s="435"/>
      <c r="X458" s="435"/>
      <c r="Y458" s="435"/>
      <c r="Z458" s="436"/>
      <c r="AA458" s="57"/>
    </row>
    <row r="459" spans="1:30">
      <c r="A459" s="45" t="s">
        <v>74</v>
      </c>
      <c r="B459" s="54">
        <f t="shared" si="29"/>
        <v>7</v>
      </c>
      <c r="C459" s="474"/>
      <c r="D459" s="445"/>
      <c r="E459" s="474"/>
      <c r="F459" s="475"/>
      <c r="G459" s="474">
        <v>1</v>
      </c>
      <c r="H459" s="445" t="s">
        <v>339</v>
      </c>
      <c r="I459" s="474"/>
      <c r="J459" s="474"/>
      <c r="K459" s="474">
        <v>1</v>
      </c>
      <c r="L459" s="474"/>
      <c r="M459" s="474"/>
      <c r="N459" s="445"/>
      <c r="O459" s="474">
        <v>1</v>
      </c>
      <c r="P459" s="445"/>
      <c r="Q459" s="445"/>
      <c r="R459" s="445"/>
      <c r="S459" s="445">
        <v>2</v>
      </c>
      <c r="T459" s="445" t="s">
        <v>460</v>
      </c>
      <c r="U459" s="474"/>
      <c r="V459" s="474"/>
      <c r="W459" s="474">
        <v>2</v>
      </c>
      <c r="X459" s="445"/>
      <c r="Y459" s="474"/>
      <c r="Z459" s="446"/>
    </row>
    <row r="460" spans="1:30">
      <c r="A460" s="45" t="s">
        <v>378</v>
      </c>
      <c r="B460" s="54">
        <f t="shared" si="29"/>
        <v>2</v>
      </c>
      <c r="C460" s="438"/>
      <c r="D460" s="438"/>
      <c r="E460" s="438"/>
      <c r="F460" s="438"/>
      <c r="G460" s="438">
        <v>1</v>
      </c>
      <c r="H460" s="438" t="s">
        <v>393</v>
      </c>
      <c r="I460" s="438"/>
      <c r="J460" s="438"/>
      <c r="K460" s="438"/>
      <c r="L460" s="438"/>
      <c r="M460" s="438"/>
      <c r="N460" s="438"/>
      <c r="O460" s="438"/>
      <c r="P460" s="438"/>
      <c r="Q460" s="438"/>
      <c r="R460" s="438"/>
      <c r="S460" s="438"/>
      <c r="T460" s="438"/>
      <c r="U460" s="438">
        <v>1</v>
      </c>
      <c r="V460" s="438" t="s">
        <v>339</v>
      </c>
      <c r="W460" s="438"/>
      <c r="X460" s="438"/>
      <c r="Y460" s="438"/>
      <c r="Z460" s="440"/>
    </row>
    <row r="461" spans="1:30">
      <c r="A461" s="45" t="s">
        <v>461</v>
      </c>
      <c r="B461" s="46">
        <f t="shared" si="29"/>
        <v>4</v>
      </c>
      <c r="C461" s="442"/>
      <c r="D461" s="442"/>
      <c r="E461" s="442">
        <v>2</v>
      </c>
      <c r="F461" s="442" t="s">
        <v>462</v>
      </c>
      <c r="G461" s="442"/>
      <c r="H461" s="442"/>
      <c r="I461" s="448">
        <v>2</v>
      </c>
      <c r="J461" s="442" t="s">
        <v>463</v>
      </c>
      <c r="K461" s="442"/>
      <c r="L461" s="442"/>
      <c r="M461" s="442"/>
      <c r="N461" s="442"/>
      <c r="O461" s="442"/>
      <c r="P461" s="438"/>
      <c r="Q461" s="438"/>
      <c r="R461" s="438"/>
      <c r="S461" s="438"/>
      <c r="T461" s="438"/>
      <c r="U461" s="442"/>
      <c r="V461" s="442"/>
      <c r="W461" s="442"/>
      <c r="X461" s="442"/>
      <c r="Y461" s="442"/>
      <c r="Z461" s="443"/>
    </row>
    <row r="462" spans="1:30">
      <c r="A462" s="45" t="s">
        <v>441</v>
      </c>
      <c r="B462" s="46">
        <f t="shared" si="29"/>
        <v>2</v>
      </c>
      <c r="C462" s="442"/>
      <c r="D462" s="442"/>
      <c r="E462" s="442"/>
      <c r="F462" s="442"/>
      <c r="G462" s="442"/>
      <c r="H462" s="442"/>
      <c r="I462" s="442"/>
      <c r="J462" s="442"/>
      <c r="K462" s="442">
        <v>1</v>
      </c>
      <c r="L462" s="442"/>
      <c r="M462" s="442"/>
      <c r="N462" s="442"/>
      <c r="O462" s="442"/>
      <c r="P462" s="438"/>
      <c r="Q462" s="438"/>
      <c r="R462" s="438"/>
      <c r="S462" s="438"/>
      <c r="T462" s="438"/>
      <c r="U462" s="442">
        <v>1</v>
      </c>
      <c r="V462" s="442"/>
      <c r="W462" s="442"/>
      <c r="X462" s="442"/>
      <c r="Y462" s="442"/>
      <c r="Z462" s="443"/>
    </row>
    <row r="463" spans="1:30">
      <c r="A463" s="201" t="s">
        <v>75</v>
      </c>
      <c r="B463" s="46">
        <f t="shared" si="29"/>
        <v>1</v>
      </c>
      <c r="C463" s="452"/>
      <c r="D463" s="452"/>
      <c r="E463" s="452"/>
      <c r="F463" s="452"/>
      <c r="G463" s="452"/>
      <c r="H463" s="452"/>
      <c r="I463" s="452"/>
      <c r="J463" s="452"/>
      <c r="K463" s="452"/>
      <c r="L463" s="452"/>
      <c r="M463" s="452"/>
      <c r="N463" s="452"/>
      <c r="O463" s="452">
        <v>1</v>
      </c>
      <c r="P463" s="452"/>
      <c r="Q463" s="452"/>
      <c r="R463" s="452"/>
      <c r="S463" s="452"/>
      <c r="T463" s="452"/>
      <c r="U463" s="452"/>
      <c r="V463" s="452"/>
      <c r="W463" s="452"/>
      <c r="X463" s="452"/>
      <c r="Y463" s="452"/>
      <c r="Z463" s="453"/>
    </row>
    <row r="464" spans="1:30" ht="23.25" thickBot="1">
      <c r="A464" s="58" t="s">
        <v>464</v>
      </c>
      <c r="B464" s="402">
        <f t="shared" si="29"/>
        <v>0</v>
      </c>
      <c r="C464" s="442"/>
      <c r="D464" s="442"/>
      <c r="E464" s="442"/>
      <c r="F464" s="442"/>
      <c r="G464" s="442"/>
      <c r="H464" s="442"/>
      <c r="I464" s="442"/>
      <c r="J464" s="442"/>
      <c r="K464" s="442"/>
      <c r="L464" s="442"/>
      <c r="M464" s="442"/>
      <c r="N464" s="442"/>
      <c r="O464" s="442"/>
      <c r="P464" s="442"/>
      <c r="Q464" s="442"/>
      <c r="R464" s="442"/>
      <c r="S464" s="442"/>
      <c r="T464" s="442"/>
      <c r="U464" s="442"/>
      <c r="V464" s="442"/>
      <c r="W464" s="442"/>
      <c r="X464" s="442"/>
      <c r="Y464" s="442"/>
      <c r="Z464" s="443"/>
    </row>
    <row r="465" spans="1:27" ht="15.75" thickBot="1">
      <c r="A465" s="202" t="s">
        <v>465</v>
      </c>
      <c r="B465" s="42">
        <f>SUM(B466:B484)</f>
        <v>20</v>
      </c>
      <c r="C465" s="486">
        <f>SUM(C466:C484)</f>
        <v>2</v>
      </c>
      <c r="D465" s="486">
        <f t="shared" ref="D465:V465" si="30">SUM(D466:D484)</f>
        <v>0</v>
      </c>
      <c r="E465" s="486">
        <f t="shared" si="30"/>
        <v>0</v>
      </c>
      <c r="F465" s="486">
        <f t="shared" si="30"/>
        <v>0</v>
      </c>
      <c r="G465" s="486">
        <f t="shared" si="30"/>
        <v>1</v>
      </c>
      <c r="H465" s="486">
        <f t="shared" si="30"/>
        <v>0</v>
      </c>
      <c r="I465" s="486">
        <f t="shared" si="30"/>
        <v>1</v>
      </c>
      <c r="J465" s="486">
        <f t="shared" si="30"/>
        <v>0</v>
      </c>
      <c r="K465" s="486">
        <f t="shared" si="30"/>
        <v>4</v>
      </c>
      <c r="L465" s="486">
        <f t="shared" si="30"/>
        <v>0</v>
      </c>
      <c r="M465" s="486">
        <f t="shared" si="30"/>
        <v>1</v>
      </c>
      <c r="N465" s="486">
        <f t="shared" si="30"/>
        <v>0</v>
      </c>
      <c r="O465" s="486">
        <f t="shared" si="30"/>
        <v>3</v>
      </c>
      <c r="P465" s="486">
        <f t="shared" si="30"/>
        <v>0</v>
      </c>
      <c r="Q465" s="486">
        <f t="shared" si="30"/>
        <v>2</v>
      </c>
      <c r="R465" s="486">
        <f t="shared" si="30"/>
        <v>0</v>
      </c>
      <c r="S465" s="486">
        <f t="shared" si="30"/>
        <v>2</v>
      </c>
      <c r="T465" s="486">
        <f t="shared" si="30"/>
        <v>0</v>
      </c>
      <c r="U465" s="486">
        <f t="shared" si="30"/>
        <v>0</v>
      </c>
      <c r="V465" s="486">
        <f t="shared" si="30"/>
        <v>0</v>
      </c>
      <c r="W465" s="486">
        <f>SUM(W466:W484)</f>
        <v>1</v>
      </c>
      <c r="X465" s="486"/>
      <c r="Y465" s="486">
        <f>SUM(Y467:Y484)</f>
        <v>3</v>
      </c>
      <c r="Z465" s="487"/>
      <c r="AA465" s="57">
        <f>SUM(C465:Z465)</f>
        <v>20</v>
      </c>
    </row>
    <row r="466" spans="1:27">
      <c r="A466" s="203" t="s">
        <v>81</v>
      </c>
      <c r="B466" s="50">
        <f t="shared" ref="B466:B484" si="31">SUM(C466:Z466)</f>
        <v>1</v>
      </c>
      <c r="C466" s="460"/>
      <c r="D466" s="460"/>
      <c r="E466" s="460"/>
      <c r="F466" s="460"/>
      <c r="G466" s="460"/>
      <c r="H466" s="460"/>
      <c r="I466" s="460"/>
      <c r="J466" s="460"/>
      <c r="K466" s="460">
        <v>1</v>
      </c>
      <c r="L466" s="460"/>
      <c r="M466" s="460" t="s">
        <v>173</v>
      </c>
      <c r="N466" s="460"/>
      <c r="O466" s="460"/>
      <c r="P466" s="460"/>
      <c r="Q466" s="460"/>
      <c r="R466" s="460"/>
      <c r="S466" s="460"/>
      <c r="T466" s="460"/>
      <c r="U466" s="460"/>
      <c r="V466" s="460"/>
      <c r="W466" s="460"/>
      <c r="X466" s="460"/>
      <c r="Y466" s="460"/>
      <c r="Z466" s="462"/>
      <c r="AA466" s="57"/>
    </row>
    <row r="467" spans="1:27">
      <c r="A467" s="58" t="s">
        <v>82</v>
      </c>
      <c r="B467" s="50">
        <f t="shared" si="31"/>
        <v>3</v>
      </c>
      <c r="C467" s="442">
        <v>1</v>
      </c>
      <c r="D467" s="442" t="s">
        <v>393</v>
      </c>
      <c r="E467" s="442"/>
      <c r="F467" s="442"/>
      <c r="G467" s="442"/>
      <c r="H467" s="442"/>
      <c r="I467" s="442"/>
      <c r="J467" s="442"/>
      <c r="K467" s="442">
        <v>1</v>
      </c>
      <c r="L467" s="442" t="s">
        <v>331</v>
      </c>
      <c r="M467" s="442"/>
      <c r="N467" s="442"/>
      <c r="O467" s="442"/>
      <c r="P467" s="442"/>
      <c r="Q467" s="442">
        <v>1</v>
      </c>
      <c r="R467" s="442"/>
      <c r="S467" s="442"/>
      <c r="T467" s="442"/>
      <c r="U467" s="442"/>
      <c r="V467" s="442"/>
      <c r="W467" s="442"/>
      <c r="X467" s="442"/>
      <c r="Y467" s="442"/>
      <c r="Z467" s="443"/>
      <c r="AA467" s="57"/>
    </row>
    <row r="468" spans="1:27">
      <c r="A468" s="45" t="s">
        <v>83</v>
      </c>
      <c r="B468" s="50">
        <f t="shared" si="31"/>
        <v>0</v>
      </c>
      <c r="C468" s="445"/>
      <c r="D468" s="445"/>
      <c r="E468" s="445"/>
      <c r="F468" s="445"/>
      <c r="G468" s="445"/>
      <c r="H468" s="445"/>
      <c r="I468" s="445"/>
      <c r="J468" s="445"/>
      <c r="K468" s="445"/>
      <c r="L468" s="445"/>
      <c r="M468" s="445"/>
      <c r="N468" s="445"/>
      <c r="O468" s="445"/>
      <c r="P468" s="445"/>
      <c r="Q468" s="445"/>
      <c r="R468" s="445"/>
      <c r="S468" s="445"/>
      <c r="T468" s="445"/>
      <c r="U468" s="445"/>
      <c r="V468" s="445"/>
      <c r="W468" s="445"/>
      <c r="X468" s="445"/>
      <c r="Y468" s="445"/>
      <c r="Z468" s="446"/>
    </row>
    <row r="469" spans="1:27">
      <c r="A469" s="45" t="s">
        <v>402</v>
      </c>
      <c r="B469" s="50">
        <f t="shared" si="31"/>
        <v>0</v>
      </c>
      <c r="C469" s="438"/>
      <c r="D469" s="438"/>
      <c r="E469" s="438"/>
      <c r="F469" s="438"/>
      <c r="G469" s="438"/>
      <c r="H469" s="438"/>
      <c r="I469" s="438"/>
      <c r="J469" s="438"/>
      <c r="K469" s="438"/>
      <c r="L469" s="438"/>
      <c r="M469" s="438"/>
      <c r="N469" s="438"/>
      <c r="O469" s="438"/>
      <c r="P469" s="438"/>
      <c r="Q469" s="438"/>
      <c r="R469" s="438"/>
      <c r="S469" s="438"/>
      <c r="T469" s="438"/>
      <c r="U469" s="438"/>
      <c r="V469" s="438"/>
      <c r="W469" s="438"/>
      <c r="X469" s="438"/>
      <c r="Y469" s="438"/>
      <c r="Z469" s="440"/>
    </row>
    <row r="470" spans="1:27">
      <c r="A470" s="45" t="s">
        <v>85</v>
      </c>
      <c r="B470" s="50">
        <f t="shared" si="31"/>
        <v>0</v>
      </c>
      <c r="C470" s="442"/>
      <c r="D470" s="442"/>
      <c r="E470" s="442"/>
      <c r="F470" s="442"/>
      <c r="G470" s="442"/>
      <c r="H470" s="442"/>
      <c r="I470" s="442"/>
      <c r="J470" s="442"/>
      <c r="K470" s="442"/>
      <c r="L470" s="442"/>
      <c r="M470" s="442"/>
      <c r="N470" s="442"/>
      <c r="O470" s="442"/>
      <c r="P470" s="442"/>
      <c r="Q470" s="442"/>
      <c r="R470" s="442"/>
      <c r="S470" s="442"/>
      <c r="T470" s="442"/>
      <c r="U470" s="442"/>
      <c r="V470" s="442"/>
      <c r="W470" s="442"/>
      <c r="X470" s="442"/>
      <c r="Y470" s="442"/>
      <c r="Z470" s="443"/>
    </row>
    <row r="471" spans="1:27">
      <c r="A471" s="45" t="s">
        <v>349</v>
      </c>
      <c r="B471" s="50">
        <f t="shared" si="31"/>
        <v>0</v>
      </c>
      <c r="C471" s="438"/>
      <c r="D471" s="438"/>
      <c r="E471" s="438"/>
      <c r="F471" s="438"/>
      <c r="G471" s="438"/>
      <c r="H471" s="438"/>
      <c r="I471" s="438"/>
      <c r="J471" s="438"/>
      <c r="K471" s="438"/>
      <c r="L471" s="438"/>
      <c r="M471" s="438"/>
      <c r="N471" s="438"/>
      <c r="O471" s="438"/>
      <c r="P471" s="438"/>
      <c r="Q471" s="438"/>
      <c r="R471" s="438"/>
      <c r="S471" s="438"/>
      <c r="T471" s="438"/>
      <c r="U471" s="438"/>
      <c r="V471" s="438"/>
      <c r="W471" s="438"/>
      <c r="X471" s="438"/>
      <c r="Y471" s="438"/>
      <c r="Z471" s="440"/>
    </row>
    <row r="472" spans="1:27">
      <c r="A472" s="45" t="s">
        <v>86</v>
      </c>
      <c r="B472" s="50">
        <f t="shared" si="31"/>
        <v>0</v>
      </c>
      <c r="C472" s="438"/>
      <c r="D472" s="438"/>
      <c r="E472" s="438"/>
      <c r="F472" s="438"/>
      <c r="G472" s="438"/>
      <c r="H472" s="438"/>
      <c r="I472" s="438"/>
      <c r="J472" s="438"/>
      <c r="K472" s="438"/>
      <c r="L472" s="438"/>
      <c r="M472" s="438"/>
      <c r="N472" s="438"/>
      <c r="O472" s="438"/>
      <c r="P472" s="438"/>
      <c r="Q472" s="438"/>
      <c r="R472" s="438"/>
      <c r="S472" s="438"/>
      <c r="T472" s="438"/>
      <c r="U472" s="438"/>
      <c r="V472" s="438"/>
      <c r="W472" s="438"/>
      <c r="X472" s="438"/>
      <c r="Y472" s="438"/>
      <c r="Z472" s="440"/>
    </row>
    <row r="473" spans="1:27">
      <c r="A473" s="45" t="s">
        <v>404</v>
      </c>
      <c r="B473" s="50">
        <f t="shared" si="31"/>
        <v>0</v>
      </c>
      <c r="C473" s="435"/>
      <c r="D473" s="435"/>
      <c r="E473" s="438"/>
      <c r="F473" s="438"/>
      <c r="G473" s="438"/>
      <c r="H473" s="438"/>
      <c r="I473" s="438"/>
      <c r="J473" s="438"/>
      <c r="K473" s="438"/>
      <c r="L473" s="438"/>
      <c r="M473" s="438"/>
      <c r="N473" s="438"/>
      <c r="O473" s="438"/>
      <c r="P473" s="438"/>
      <c r="Q473" s="438"/>
      <c r="R473" s="438"/>
      <c r="S473" s="438"/>
      <c r="T473" s="435"/>
      <c r="U473" s="435"/>
      <c r="V473" s="435"/>
      <c r="W473" s="435"/>
      <c r="X473" s="435"/>
      <c r="Y473" s="435"/>
      <c r="Z473" s="436"/>
    </row>
    <row r="474" spans="1:27">
      <c r="A474" s="45" t="s">
        <v>424</v>
      </c>
      <c r="B474" s="50">
        <f t="shared" si="31"/>
        <v>0</v>
      </c>
      <c r="C474" s="458"/>
      <c r="D474" s="458"/>
      <c r="E474" s="438"/>
      <c r="F474" s="438"/>
      <c r="G474" s="438"/>
      <c r="H474" s="438"/>
      <c r="I474" s="438"/>
      <c r="J474" s="438"/>
      <c r="K474" s="438"/>
      <c r="L474" s="438"/>
      <c r="M474" s="438"/>
      <c r="N474" s="438"/>
      <c r="O474" s="438"/>
      <c r="P474" s="438"/>
      <c r="Q474" s="438"/>
      <c r="R474" s="438"/>
      <c r="S474" s="438"/>
      <c r="T474" s="445"/>
      <c r="U474" s="458"/>
      <c r="V474" s="458"/>
      <c r="W474" s="458"/>
      <c r="X474" s="458"/>
      <c r="Y474" s="458"/>
      <c r="Z474" s="459"/>
    </row>
    <row r="475" spans="1:27">
      <c r="A475" s="45" t="s">
        <v>87</v>
      </c>
      <c r="B475" s="50">
        <f t="shared" si="31"/>
        <v>8</v>
      </c>
      <c r="C475" s="458">
        <v>1</v>
      </c>
      <c r="D475" s="458" t="s">
        <v>339</v>
      </c>
      <c r="E475" s="438"/>
      <c r="F475" s="438"/>
      <c r="G475" s="438"/>
      <c r="H475" s="438"/>
      <c r="I475" s="438">
        <v>1</v>
      </c>
      <c r="J475" s="438" t="s">
        <v>331</v>
      </c>
      <c r="K475" s="438">
        <v>1</v>
      </c>
      <c r="L475" s="438"/>
      <c r="M475" s="438"/>
      <c r="N475" s="438"/>
      <c r="O475" s="438">
        <v>3</v>
      </c>
      <c r="P475" s="438" t="s">
        <v>466</v>
      </c>
      <c r="Q475" s="438"/>
      <c r="R475" s="438"/>
      <c r="S475" s="438">
        <v>1</v>
      </c>
      <c r="T475" s="445"/>
      <c r="U475" s="92"/>
      <c r="V475" s="458"/>
      <c r="W475" s="92"/>
      <c r="X475" s="458"/>
      <c r="Y475" s="458">
        <v>1</v>
      </c>
      <c r="Z475" s="459"/>
    </row>
    <row r="476" spans="1:27">
      <c r="A476" s="201" t="s">
        <v>88</v>
      </c>
      <c r="B476" s="50">
        <f t="shared" si="31"/>
        <v>2</v>
      </c>
      <c r="C476" s="452"/>
      <c r="D476" s="452"/>
      <c r="E476" s="452"/>
      <c r="F476" s="452"/>
      <c r="G476" s="452"/>
      <c r="H476" s="452"/>
      <c r="I476" s="452"/>
      <c r="J476" s="452"/>
      <c r="K476" s="452"/>
      <c r="L476" s="452"/>
      <c r="M476" s="452"/>
      <c r="N476" s="452"/>
      <c r="O476" s="452"/>
      <c r="P476" s="452"/>
      <c r="Q476" s="452"/>
      <c r="R476" s="452"/>
      <c r="S476" s="452">
        <v>1</v>
      </c>
      <c r="T476" s="452" t="s">
        <v>393</v>
      </c>
      <c r="U476" s="452"/>
      <c r="V476" s="452"/>
      <c r="W476" s="452"/>
      <c r="X476" s="452"/>
      <c r="Y476" s="452">
        <v>1</v>
      </c>
      <c r="Z476" s="468"/>
    </row>
    <row r="477" spans="1:27">
      <c r="A477" s="201" t="s">
        <v>406</v>
      </c>
      <c r="B477" s="50">
        <f t="shared" si="31"/>
        <v>0</v>
      </c>
      <c r="C477" s="452"/>
      <c r="D477" s="452"/>
      <c r="E477" s="452"/>
      <c r="F477" s="452"/>
      <c r="G477" s="452"/>
      <c r="H477" s="452"/>
      <c r="I477" s="452"/>
      <c r="J477" s="452"/>
      <c r="K477" s="452"/>
      <c r="L477" s="452"/>
      <c r="M477" s="452"/>
      <c r="N477" s="452"/>
      <c r="O477" s="452"/>
      <c r="P477" s="452"/>
      <c r="Q477" s="452"/>
      <c r="R477" s="452"/>
      <c r="S477" s="452"/>
      <c r="T477" s="452"/>
      <c r="U477" s="452"/>
      <c r="V477" s="452"/>
      <c r="W477" s="452"/>
      <c r="X477" s="452"/>
      <c r="Y477" s="452"/>
      <c r="Z477" s="468"/>
    </row>
    <row r="478" spans="1:27">
      <c r="A478" s="45" t="s">
        <v>76</v>
      </c>
      <c r="B478" s="50">
        <f t="shared" si="31"/>
        <v>2</v>
      </c>
      <c r="C478" s="438"/>
      <c r="D478" s="438"/>
      <c r="E478" s="438"/>
      <c r="F478" s="438"/>
      <c r="G478" s="438"/>
      <c r="H478" s="438"/>
      <c r="I478" s="438"/>
      <c r="J478" s="438"/>
      <c r="K478" s="438"/>
      <c r="L478" s="438"/>
      <c r="M478" s="438">
        <v>1</v>
      </c>
      <c r="N478" s="438"/>
      <c r="O478" s="438"/>
      <c r="P478" s="438"/>
      <c r="Q478" s="438"/>
      <c r="R478" s="438"/>
      <c r="S478" s="438"/>
      <c r="T478" s="438"/>
      <c r="U478" s="438"/>
      <c r="V478" s="438"/>
      <c r="W478" s="438"/>
      <c r="X478" s="438"/>
      <c r="Y478" s="438">
        <v>1</v>
      </c>
      <c r="Z478" s="454"/>
    </row>
    <row r="479" spans="1:27">
      <c r="A479" s="45" t="s">
        <v>77</v>
      </c>
      <c r="B479" s="46">
        <f t="shared" si="31"/>
        <v>0</v>
      </c>
      <c r="C479" s="455"/>
      <c r="D479" s="455"/>
      <c r="E479" s="438"/>
      <c r="F479" s="438"/>
      <c r="G479" s="438"/>
      <c r="H479" s="438"/>
      <c r="I479" s="438"/>
      <c r="J479" s="438"/>
      <c r="K479" s="438"/>
      <c r="L479" s="438"/>
      <c r="M479" s="438"/>
      <c r="N479" s="438"/>
      <c r="O479" s="438"/>
      <c r="P479" s="438"/>
      <c r="Q479" s="438"/>
      <c r="R479" s="438"/>
      <c r="S479" s="438"/>
      <c r="T479" s="438"/>
      <c r="U479" s="455"/>
      <c r="V479" s="455"/>
      <c r="W479" s="455"/>
      <c r="X479" s="455"/>
      <c r="Y479" s="455"/>
      <c r="Z479" s="456"/>
    </row>
    <row r="480" spans="1:27">
      <c r="A480" s="45" t="s">
        <v>78</v>
      </c>
      <c r="B480" s="46">
        <f t="shared" si="31"/>
        <v>1</v>
      </c>
      <c r="C480" s="455"/>
      <c r="D480" s="455"/>
      <c r="E480" s="438"/>
      <c r="F480" s="438"/>
      <c r="G480" s="438"/>
      <c r="H480" s="438"/>
      <c r="I480" s="445"/>
      <c r="J480" s="445"/>
      <c r="K480" s="445"/>
      <c r="L480" s="445"/>
      <c r="M480" s="445"/>
      <c r="N480" s="445"/>
      <c r="O480" s="445"/>
      <c r="P480" s="438"/>
      <c r="Q480" s="438">
        <v>1</v>
      </c>
      <c r="R480" s="438"/>
      <c r="S480" s="438"/>
      <c r="T480" s="438"/>
      <c r="U480" s="455"/>
      <c r="V480" s="455"/>
      <c r="W480" s="455"/>
      <c r="X480" s="455"/>
      <c r="Y480" s="455"/>
      <c r="Z480" s="456"/>
    </row>
    <row r="481" spans="1:62">
      <c r="A481" s="45" t="s">
        <v>79</v>
      </c>
      <c r="B481" s="46">
        <f t="shared" si="31"/>
        <v>1</v>
      </c>
      <c r="C481" s="457"/>
      <c r="D481" s="457"/>
      <c r="E481" s="435"/>
      <c r="F481" s="435"/>
      <c r="G481" s="435">
        <v>1</v>
      </c>
      <c r="H481" s="435" t="s">
        <v>392</v>
      </c>
      <c r="I481" s="445"/>
      <c r="J481" s="445"/>
      <c r="K481" s="445"/>
      <c r="L481" s="445"/>
      <c r="M481" s="445"/>
      <c r="N481" s="445"/>
      <c r="O481" s="445"/>
      <c r="P481" s="438"/>
      <c r="Q481" s="438"/>
      <c r="R481" s="438"/>
      <c r="S481" s="438"/>
      <c r="T481" s="438"/>
      <c r="U481" s="458"/>
      <c r="V481" s="458"/>
      <c r="W481" s="458"/>
      <c r="X481" s="458"/>
      <c r="Y481" s="458"/>
      <c r="Z481" s="459"/>
    </row>
    <row r="482" spans="1:62">
      <c r="A482" s="45" t="s">
        <v>446</v>
      </c>
      <c r="B482" s="50">
        <f t="shared" si="31"/>
        <v>0</v>
      </c>
      <c r="C482" s="445"/>
      <c r="D482" s="445"/>
      <c r="E482" s="445"/>
      <c r="F482" s="445"/>
      <c r="G482" s="445"/>
      <c r="H482" s="445"/>
      <c r="I482" s="445"/>
      <c r="J482" s="445"/>
      <c r="K482" s="445"/>
      <c r="L482" s="445"/>
      <c r="M482" s="445"/>
      <c r="N482" s="445"/>
      <c r="O482" s="445"/>
      <c r="P482" s="438"/>
      <c r="Q482" s="438"/>
      <c r="R482" s="438"/>
      <c r="S482" s="438"/>
      <c r="T482" s="438"/>
      <c r="U482" s="445"/>
      <c r="V482" s="445"/>
      <c r="W482" s="445"/>
      <c r="X482" s="445"/>
      <c r="Y482" s="445"/>
      <c r="Z482" s="446"/>
    </row>
    <row r="483" spans="1:62">
      <c r="A483" s="45" t="s">
        <v>467</v>
      </c>
      <c r="B483" s="46">
        <f t="shared" si="31"/>
        <v>0</v>
      </c>
      <c r="C483" s="438"/>
      <c r="D483" s="438"/>
      <c r="E483" s="438"/>
      <c r="F483" s="438"/>
      <c r="G483" s="438"/>
      <c r="H483" s="438"/>
      <c r="I483" s="438"/>
      <c r="J483" s="438"/>
      <c r="K483" s="438"/>
      <c r="L483" s="438"/>
      <c r="M483" s="438"/>
      <c r="N483" s="438"/>
      <c r="O483" s="438"/>
      <c r="P483" s="438"/>
      <c r="Q483" s="438"/>
      <c r="R483" s="438"/>
      <c r="S483" s="438"/>
      <c r="T483" s="438"/>
      <c r="U483" s="438"/>
      <c r="V483" s="438"/>
      <c r="W483" s="438"/>
      <c r="X483" s="438"/>
      <c r="Y483" s="438"/>
      <c r="Z483" s="440"/>
    </row>
    <row r="484" spans="1:62" ht="15.75" thickBot="1">
      <c r="A484" s="340" t="s">
        <v>407</v>
      </c>
      <c r="B484" s="50">
        <f t="shared" si="31"/>
        <v>2</v>
      </c>
      <c r="C484" s="489"/>
      <c r="D484" s="490"/>
      <c r="E484" s="489"/>
      <c r="F484" s="489"/>
      <c r="G484" s="489"/>
      <c r="H484" s="489"/>
      <c r="I484" s="489"/>
      <c r="J484" s="489"/>
      <c r="K484" s="489">
        <v>1</v>
      </c>
      <c r="L484" s="489" t="s">
        <v>365</v>
      </c>
      <c r="M484" s="489"/>
      <c r="N484" s="489"/>
      <c r="O484" s="489"/>
      <c r="P484" s="489"/>
      <c r="Q484" s="489"/>
      <c r="R484" s="489"/>
      <c r="S484" s="489"/>
      <c r="T484" s="489"/>
      <c r="U484" s="489"/>
      <c r="V484" s="489"/>
      <c r="W484" s="489">
        <v>1</v>
      </c>
      <c r="X484" s="489"/>
      <c r="Y484" s="489"/>
      <c r="Z484" s="491"/>
    </row>
    <row r="485" spans="1:62" ht="15.75" thickBot="1">
      <c r="A485" s="202" t="s">
        <v>423</v>
      </c>
      <c r="B485" s="42">
        <f>SUM(B486:B495)</f>
        <v>18</v>
      </c>
      <c r="C485" s="486">
        <f>SUM(C486:C495)</f>
        <v>3</v>
      </c>
      <c r="D485" s="486"/>
      <c r="E485" s="486">
        <f>SUM(E486:E495)</f>
        <v>0</v>
      </c>
      <c r="F485" s="486"/>
      <c r="G485" s="486">
        <f>SUM(G486:G495)</f>
        <v>4</v>
      </c>
      <c r="H485" s="486"/>
      <c r="I485" s="486">
        <f>SUM(I486:I495)</f>
        <v>3</v>
      </c>
      <c r="J485" s="486"/>
      <c r="K485" s="486">
        <f>SUM(K486:K495)</f>
        <v>2</v>
      </c>
      <c r="L485" s="486"/>
      <c r="M485" s="486">
        <f>SUM(M486:M495)</f>
        <v>1</v>
      </c>
      <c r="N485" s="486"/>
      <c r="O485" s="486">
        <f>SUM(O486:O495)</f>
        <v>0</v>
      </c>
      <c r="P485" s="486"/>
      <c r="Q485" s="486">
        <f>SUM(Q486:Q495)</f>
        <v>1</v>
      </c>
      <c r="R485" s="486"/>
      <c r="S485" s="486">
        <f>SUM(S486:S495)</f>
        <v>1</v>
      </c>
      <c r="T485" s="486"/>
      <c r="U485" s="486">
        <f>SUM(U486:U495)</f>
        <v>0</v>
      </c>
      <c r="V485" s="486"/>
      <c r="W485" s="486">
        <f>SUM(W486:W495)</f>
        <v>1</v>
      </c>
      <c r="X485" s="486"/>
      <c r="Y485" s="486">
        <f>SUM(Y486:Y495)</f>
        <v>2</v>
      </c>
      <c r="Z485" s="487"/>
      <c r="AA485" s="57">
        <f>SUM(C485:Z485)</f>
        <v>18</v>
      </c>
    </row>
    <row r="486" spans="1:62">
      <c r="A486" s="58" t="s">
        <v>89</v>
      </c>
      <c r="B486" s="50">
        <f t="shared" ref="B486:B495" si="32">SUM(C486:Z486)</f>
        <v>1</v>
      </c>
      <c r="C486" s="442"/>
      <c r="D486" s="442"/>
      <c r="E486" s="442"/>
      <c r="F486" s="442"/>
      <c r="G486" s="442"/>
      <c r="H486" s="442"/>
      <c r="I486" s="442">
        <v>1</v>
      </c>
      <c r="J486" s="442" t="s">
        <v>345</v>
      </c>
      <c r="K486" s="442"/>
      <c r="L486" s="442"/>
      <c r="M486" s="442"/>
      <c r="N486" s="442"/>
      <c r="O486" s="442"/>
      <c r="P486" s="442"/>
      <c r="Q486" s="442"/>
      <c r="R486" s="442"/>
      <c r="S486" s="442"/>
      <c r="T486" s="442"/>
      <c r="U486" s="442"/>
      <c r="V486" s="442"/>
      <c r="W486" s="442"/>
      <c r="X486" s="442"/>
      <c r="Y486" s="442"/>
      <c r="Z486" s="443"/>
      <c r="AA486" s="75"/>
      <c r="AC486" s="238"/>
      <c r="AD486" s="238"/>
      <c r="AE486" s="239"/>
      <c r="AF486" s="238"/>
      <c r="AG486" s="238"/>
      <c r="AH486" s="238"/>
      <c r="AI486" s="238"/>
      <c r="AJ486" s="238"/>
      <c r="AK486" s="238"/>
      <c r="AL486" s="238"/>
      <c r="AM486" s="238"/>
    </row>
    <row r="487" spans="1:62">
      <c r="A487" s="45" t="s">
        <v>448</v>
      </c>
      <c r="B487" s="54">
        <f t="shared" si="32"/>
        <v>0</v>
      </c>
      <c r="C487" s="438"/>
      <c r="D487" s="438"/>
      <c r="E487" s="438"/>
      <c r="F487" s="438"/>
      <c r="G487" s="438"/>
      <c r="H487" s="438"/>
      <c r="I487" s="438"/>
      <c r="J487" s="438"/>
      <c r="K487" s="438"/>
      <c r="L487" s="438"/>
      <c r="M487" s="438"/>
      <c r="N487" s="438"/>
      <c r="O487" s="438"/>
      <c r="P487" s="438"/>
      <c r="Q487" s="438"/>
      <c r="R487" s="438"/>
      <c r="S487" s="438"/>
      <c r="T487" s="438"/>
      <c r="U487" s="438"/>
      <c r="V487" s="438"/>
      <c r="W487" s="438"/>
      <c r="X487" s="438"/>
      <c r="Y487" s="438"/>
      <c r="Z487" s="440"/>
    </row>
    <row r="488" spans="1:62">
      <c r="A488" s="45" t="s">
        <v>91</v>
      </c>
      <c r="B488" s="76">
        <f t="shared" si="32"/>
        <v>12</v>
      </c>
      <c r="C488" s="438">
        <v>2</v>
      </c>
      <c r="D488" s="438" t="s">
        <v>427</v>
      </c>
      <c r="E488" s="438"/>
      <c r="F488" s="438"/>
      <c r="G488" s="438">
        <v>3</v>
      </c>
      <c r="H488" s="438" t="s">
        <v>468</v>
      </c>
      <c r="I488" s="438">
        <v>2</v>
      </c>
      <c r="J488" s="438" t="s">
        <v>469</v>
      </c>
      <c r="K488" s="444">
        <v>2</v>
      </c>
      <c r="L488" s="438" t="s">
        <v>470</v>
      </c>
      <c r="M488" s="438">
        <v>1</v>
      </c>
      <c r="N488" s="438" t="s">
        <v>345</v>
      </c>
      <c r="O488" s="438"/>
      <c r="P488" s="438"/>
      <c r="Q488" s="438"/>
      <c r="R488" s="438"/>
      <c r="S488" s="438">
        <v>1</v>
      </c>
      <c r="T488" s="438" t="s">
        <v>339</v>
      </c>
      <c r="U488" s="438"/>
      <c r="V488" s="438"/>
      <c r="W488" s="438"/>
      <c r="X488" s="438"/>
      <c r="Y488" s="438">
        <v>1</v>
      </c>
      <c r="Z488" s="440" t="s">
        <v>355</v>
      </c>
      <c r="AA488" s="77"/>
      <c r="AB488" s="238"/>
      <c r="AC488" s="238"/>
      <c r="AD488" s="238"/>
      <c r="AE488" s="238"/>
      <c r="AF488" s="238"/>
      <c r="AG488" s="238"/>
      <c r="AH488" s="238"/>
      <c r="AI488" s="238"/>
      <c r="AJ488" s="238"/>
      <c r="AK488" s="238"/>
      <c r="AL488" s="238"/>
      <c r="AM488" s="238"/>
    </row>
    <row r="489" spans="1:62">
      <c r="A489" s="45" t="s">
        <v>408</v>
      </c>
      <c r="B489" s="76">
        <f t="shared" si="32"/>
        <v>0</v>
      </c>
      <c r="C489" s="470"/>
      <c r="D489" s="470"/>
      <c r="E489" s="470"/>
      <c r="F489" s="470"/>
      <c r="G489" s="470"/>
      <c r="H489" s="470"/>
      <c r="I489" s="470"/>
      <c r="J489" s="470"/>
      <c r="K489" s="471"/>
      <c r="L489" s="470"/>
      <c r="M489" s="470"/>
      <c r="N489" s="470"/>
      <c r="O489" s="470"/>
      <c r="P489" s="470"/>
      <c r="Q489" s="470"/>
      <c r="R489" s="470"/>
      <c r="S489" s="470"/>
      <c r="T489" s="470"/>
      <c r="U489" s="470"/>
      <c r="V489" s="470"/>
      <c r="W489" s="470"/>
      <c r="X489" s="470"/>
      <c r="Y489" s="470"/>
      <c r="Z489" s="473"/>
    </row>
    <row r="490" spans="1:62">
      <c r="A490" s="45" t="s">
        <v>409</v>
      </c>
      <c r="B490" s="76">
        <f t="shared" si="32"/>
        <v>0</v>
      </c>
      <c r="C490" s="438"/>
      <c r="D490" s="438"/>
      <c r="E490" s="438"/>
      <c r="F490" s="438"/>
      <c r="G490" s="438"/>
      <c r="H490" s="438"/>
      <c r="I490" s="438"/>
      <c r="J490" s="438"/>
      <c r="K490" s="444"/>
      <c r="L490" s="438"/>
      <c r="M490" s="438"/>
      <c r="N490" s="438"/>
      <c r="O490" s="438"/>
      <c r="P490" s="445"/>
      <c r="Q490" s="445"/>
      <c r="R490" s="445"/>
      <c r="S490" s="445"/>
      <c r="T490" s="445"/>
      <c r="U490" s="438"/>
      <c r="V490" s="438"/>
      <c r="W490" s="438"/>
      <c r="X490" s="438"/>
      <c r="Y490" s="438"/>
      <c r="Z490" s="440"/>
    </row>
    <row r="491" spans="1:62">
      <c r="A491" s="45" t="s">
        <v>94</v>
      </c>
      <c r="B491" s="76">
        <f t="shared" si="32"/>
        <v>2</v>
      </c>
      <c r="C491" s="438"/>
      <c r="D491" s="438"/>
      <c r="E491" s="438"/>
      <c r="F491" s="438"/>
      <c r="G491" s="438"/>
      <c r="H491" s="438"/>
      <c r="I491" s="438"/>
      <c r="J491" s="438"/>
      <c r="K491" s="444"/>
      <c r="L491" s="438"/>
      <c r="M491" s="438"/>
      <c r="N491" s="438"/>
      <c r="O491" s="438"/>
      <c r="P491" s="445"/>
      <c r="Q491" s="445">
        <v>1</v>
      </c>
      <c r="R491" s="445" t="s">
        <v>339</v>
      </c>
      <c r="S491" s="445"/>
      <c r="T491" s="445"/>
      <c r="U491" s="438"/>
      <c r="V491" s="438"/>
      <c r="W491" s="438">
        <v>1</v>
      </c>
      <c r="X491" s="438"/>
      <c r="Y491" s="438"/>
      <c r="Z491" s="440"/>
    </row>
    <row r="492" spans="1:62">
      <c r="A492" s="45" t="s">
        <v>95</v>
      </c>
      <c r="B492" s="46">
        <f t="shared" si="32"/>
        <v>0</v>
      </c>
      <c r="C492" s="438"/>
      <c r="D492" s="438"/>
      <c r="E492" s="438"/>
      <c r="F492" s="438"/>
      <c r="G492" s="438"/>
      <c r="H492" s="438"/>
      <c r="I492" s="438"/>
      <c r="J492" s="438"/>
      <c r="K492" s="444"/>
      <c r="L492" s="438"/>
      <c r="M492" s="438"/>
      <c r="N492" s="438"/>
      <c r="O492" s="438"/>
      <c r="P492" s="438"/>
      <c r="Q492" s="438"/>
      <c r="R492" s="438"/>
      <c r="S492" s="438"/>
      <c r="T492" s="438"/>
      <c r="U492" s="438"/>
      <c r="V492" s="438"/>
      <c r="W492" s="438"/>
      <c r="X492" s="438"/>
      <c r="Y492" s="438"/>
      <c r="Z492" s="440"/>
    </row>
    <row r="493" spans="1:62">
      <c r="A493" s="78" t="s">
        <v>171</v>
      </c>
      <c r="B493" s="46">
        <f t="shared" si="32"/>
        <v>0</v>
      </c>
      <c r="C493" s="438"/>
      <c r="D493" s="438"/>
      <c r="E493" s="438"/>
      <c r="F493" s="438"/>
      <c r="G493" s="438"/>
      <c r="H493" s="438"/>
      <c r="I493" s="438"/>
      <c r="J493" s="438"/>
      <c r="K493" s="444"/>
      <c r="L493" s="438"/>
      <c r="M493" s="438"/>
      <c r="N493" s="438"/>
      <c r="O493" s="438"/>
      <c r="P493" s="438"/>
      <c r="Q493" s="438"/>
      <c r="R493" s="438"/>
      <c r="S493" s="438"/>
      <c r="T493" s="438"/>
      <c r="U493" s="438"/>
      <c r="V493" s="438"/>
      <c r="W493" s="438"/>
      <c r="X493" s="438"/>
      <c r="Y493" s="438"/>
      <c r="Z493" s="440"/>
    </row>
    <row r="494" spans="1:62">
      <c r="A494" s="340" t="s">
        <v>411</v>
      </c>
      <c r="B494" s="54">
        <f t="shared" si="32"/>
        <v>0</v>
      </c>
      <c r="C494" s="474"/>
      <c r="D494" s="474"/>
      <c r="E494" s="445"/>
      <c r="F494" s="445"/>
      <c r="G494" s="445"/>
      <c r="H494" s="445"/>
      <c r="I494" s="474"/>
      <c r="J494" s="445"/>
      <c r="K494" s="475"/>
      <c r="L494" s="474"/>
      <c r="M494" s="474"/>
      <c r="N494" s="474"/>
      <c r="O494" s="474"/>
      <c r="P494" s="445"/>
      <c r="Q494" s="445"/>
      <c r="R494" s="445"/>
      <c r="S494" s="445"/>
      <c r="T494" s="445"/>
      <c r="U494" s="474"/>
      <c r="V494" s="474"/>
      <c r="W494" s="474"/>
      <c r="X494" s="474"/>
      <c r="Y494" s="474"/>
      <c r="Z494" s="477"/>
    </row>
    <row r="495" spans="1:62" ht="23.25" thickBot="1">
      <c r="A495" s="429" t="s">
        <v>199</v>
      </c>
      <c r="B495" s="79">
        <f t="shared" si="32"/>
        <v>3</v>
      </c>
      <c r="C495" s="478">
        <v>1</v>
      </c>
      <c r="D495" s="478" t="s">
        <v>455</v>
      </c>
      <c r="E495" s="478"/>
      <c r="F495" s="478"/>
      <c r="G495" s="478">
        <v>1</v>
      </c>
      <c r="H495" s="478"/>
      <c r="I495" s="478"/>
      <c r="J495" s="478"/>
      <c r="K495" s="479"/>
      <c r="L495" s="478"/>
      <c r="M495" s="478"/>
      <c r="N495" s="478"/>
      <c r="O495" s="478"/>
      <c r="P495" s="478"/>
      <c r="Q495" s="478"/>
      <c r="R495" s="478"/>
      <c r="S495" s="478"/>
      <c r="T495" s="478"/>
      <c r="U495" s="478"/>
      <c r="V495" s="478"/>
      <c r="W495" s="478"/>
      <c r="X495" s="478"/>
      <c r="Y495" s="478">
        <v>1</v>
      </c>
      <c r="Z495" s="481"/>
    </row>
    <row r="496" spans="1:62" s="82" customFormat="1" ht="9">
      <c r="A496" s="432" t="s">
        <v>428</v>
      </c>
      <c r="AB496" s="240"/>
      <c r="AC496" s="240"/>
      <c r="AD496" s="240"/>
      <c r="AE496" s="240"/>
      <c r="AF496" s="240"/>
      <c r="AG496" s="240"/>
      <c r="AH496" s="240"/>
      <c r="AI496" s="240"/>
      <c r="AJ496" s="240"/>
      <c r="AK496" s="240"/>
      <c r="AL496" s="240"/>
      <c r="AM496" s="240"/>
      <c r="AN496" s="240"/>
      <c r="AO496" s="240"/>
      <c r="AP496" s="240"/>
      <c r="AQ496" s="240"/>
      <c r="AR496" s="240"/>
      <c r="AS496" s="240"/>
      <c r="AT496" s="240"/>
      <c r="AU496" s="240"/>
      <c r="AV496" s="240"/>
      <c r="AW496" s="240"/>
      <c r="AX496" s="240"/>
      <c r="AY496" s="240"/>
      <c r="AZ496" s="240"/>
      <c r="BA496" s="240"/>
      <c r="BB496" s="240"/>
      <c r="BC496" s="240"/>
      <c r="BD496" s="240"/>
      <c r="BE496" s="240"/>
      <c r="BF496" s="240"/>
      <c r="BG496" s="240"/>
      <c r="BH496" s="240"/>
      <c r="BI496" s="240"/>
      <c r="BJ496" s="240"/>
    </row>
    <row r="497" spans="1:62" s="82" customFormat="1" ht="9">
      <c r="A497" s="434" t="s">
        <v>429</v>
      </c>
      <c r="B497" s="434"/>
      <c r="D497" s="434"/>
      <c r="AB497" s="240"/>
      <c r="AC497" s="240"/>
      <c r="AD497" s="240"/>
      <c r="AE497" s="240"/>
      <c r="AF497" s="240"/>
      <c r="AG497" s="240"/>
      <c r="AH497" s="240"/>
      <c r="AI497" s="240"/>
      <c r="AJ497" s="240"/>
      <c r="AK497" s="240"/>
      <c r="AL497" s="240"/>
      <c r="AM497" s="240"/>
      <c r="AN497" s="240"/>
      <c r="AO497" s="240"/>
      <c r="AP497" s="240"/>
      <c r="AQ497" s="240"/>
      <c r="AR497" s="240"/>
      <c r="AS497" s="240"/>
      <c r="AT497" s="240"/>
      <c r="AU497" s="240"/>
      <c r="AV497" s="240"/>
      <c r="AW497" s="240"/>
      <c r="AX497" s="240"/>
      <c r="AY497" s="240"/>
      <c r="AZ497" s="240"/>
      <c r="BA497" s="240"/>
      <c r="BB497" s="240"/>
      <c r="BC497" s="240"/>
      <c r="BD497" s="240"/>
      <c r="BE497" s="240"/>
      <c r="BF497" s="240"/>
      <c r="BG497" s="240"/>
      <c r="BH497" s="240"/>
      <c r="BI497" s="240"/>
      <c r="BJ497" s="240"/>
    </row>
    <row r="498" spans="1:62" s="82" customFormat="1" ht="9">
      <c r="B498" s="434" t="s">
        <v>97</v>
      </c>
      <c r="C498" s="434"/>
      <c r="D498" s="434" t="s">
        <v>98</v>
      </c>
      <c r="AB498" s="240"/>
      <c r="AC498" s="240"/>
      <c r="AD498" s="240"/>
      <c r="AE498" s="240"/>
      <c r="AF498" s="240"/>
      <c r="AG498" s="240"/>
      <c r="AH498" s="240"/>
      <c r="AI498" s="240"/>
      <c r="AJ498" s="240"/>
      <c r="AK498" s="240"/>
      <c r="AL498" s="240"/>
      <c r="AM498" s="240"/>
      <c r="AN498" s="240"/>
      <c r="AO498" s="240"/>
      <c r="AP498" s="240"/>
      <c r="AQ498" s="240"/>
      <c r="AR498" s="240"/>
      <c r="AS498" s="240"/>
      <c r="AT498" s="240"/>
      <c r="AU498" s="240"/>
      <c r="AV498" s="240"/>
      <c r="AW498" s="240"/>
      <c r="AX498" s="240"/>
      <c r="AY498" s="240"/>
      <c r="AZ498" s="240"/>
      <c r="BA498" s="240"/>
      <c r="BB498" s="240"/>
      <c r="BC498" s="240"/>
      <c r="BD498" s="240"/>
      <c r="BE498" s="240"/>
      <c r="BF498" s="240"/>
      <c r="BG498" s="240"/>
      <c r="BH498" s="240"/>
      <c r="BI498" s="240"/>
      <c r="BJ498" s="240"/>
    </row>
    <row r="499" spans="1:62" s="83" customFormat="1" ht="8.25">
      <c r="A499" s="83" t="s">
        <v>99</v>
      </c>
      <c r="B499" s="84"/>
      <c r="C499" s="84"/>
      <c r="D499" s="84"/>
      <c r="L499" s="83" t="s">
        <v>100</v>
      </c>
      <c r="P499" s="85" t="s">
        <v>101</v>
      </c>
      <c r="T499" s="83" t="s">
        <v>102</v>
      </c>
      <c r="W499" s="83" t="s">
        <v>103</v>
      </c>
      <c r="AB499" s="241"/>
      <c r="AC499" s="241"/>
      <c r="AD499" s="241"/>
      <c r="AE499" s="241"/>
      <c r="AF499" s="241"/>
      <c r="AG499" s="241"/>
      <c r="AH499" s="241"/>
      <c r="AI499" s="241"/>
      <c r="AJ499" s="241"/>
      <c r="AK499" s="241"/>
      <c r="AL499" s="241"/>
      <c r="AM499" s="241"/>
      <c r="AN499" s="241"/>
      <c r="AO499" s="241"/>
      <c r="AP499" s="241"/>
      <c r="AQ499" s="241"/>
      <c r="AR499" s="241"/>
      <c r="AS499" s="241"/>
      <c r="AT499" s="241"/>
      <c r="AU499" s="241"/>
      <c r="AV499" s="241"/>
      <c r="AW499" s="241"/>
      <c r="AX499" s="241"/>
      <c r="AY499" s="241"/>
      <c r="AZ499" s="241"/>
      <c r="BA499" s="241"/>
      <c r="BB499" s="241"/>
      <c r="BC499" s="241"/>
      <c r="BD499" s="241"/>
      <c r="BE499" s="241"/>
      <c r="BF499" s="241"/>
      <c r="BG499" s="241"/>
      <c r="BH499" s="241"/>
      <c r="BI499" s="241"/>
      <c r="BJ499" s="241"/>
    </row>
    <row r="500" spans="1:62" s="83" customFormat="1" ht="8.25">
      <c r="A500" s="83" t="s">
        <v>104</v>
      </c>
      <c r="B500" s="83" t="s">
        <v>381</v>
      </c>
      <c r="E500" s="83" t="s">
        <v>105</v>
      </c>
      <c r="I500" s="83" t="s">
        <v>106</v>
      </c>
      <c r="L500" s="83" t="s">
        <v>107</v>
      </c>
      <c r="P500" s="83" t="s">
        <v>108</v>
      </c>
      <c r="T500" s="83" t="s">
        <v>109</v>
      </c>
      <c r="X500" s="83" t="s">
        <v>110</v>
      </c>
      <c r="AB500" s="241"/>
      <c r="AC500" s="241"/>
      <c r="AD500" s="241"/>
      <c r="AE500" s="241"/>
      <c r="AF500" s="241"/>
      <c r="AG500" s="241"/>
      <c r="AH500" s="241"/>
      <c r="AI500" s="241"/>
      <c r="AJ500" s="241"/>
      <c r="AK500" s="241"/>
      <c r="AL500" s="241"/>
      <c r="AM500" s="241"/>
      <c r="AN500" s="241"/>
      <c r="AO500" s="241"/>
      <c r="AP500" s="241"/>
      <c r="AQ500" s="241"/>
      <c r="AR500" s="241"/>
      <c r="AS500" s="241"/>
      <c r="AT500" s="241"/>
      <c r="AU500" s="241"/>
      <c r="AV500" s="241"/>
      <c r="AW500" s="241"/>
      <c r="AX500" s="241"/>
      <c r="AY500" s="241"/>
      <c r="AZ500" s="241"/>
      <c r="BA500" s="241"/>
      <c r="BB500" s="241"/>
      <c r="BC500" s="241"/>
      <c r="BD500" s="241"/>
      <c r="BE500" s="241"/>
      <c r="BF500" s="241"/>
      <c r="BG500" s="241"/>
      <c r="BH500" s="241"/>
      <c r="BI500" s="241"/>
      <c r="BJ500" s="241"/>
    </row>
    <row r="501" spans="1:62" s="83" customFormat="1" ht="8.25">
      <c r="A501" s="83" t="s">
        <v>111</v>
      </c>
      <c r="B501" s="83" t="s">
        <v>112</v>
      </c>
      <c r="E501" s="83" t="s">
        <v>113</v>
      </c>
      <c r="I501" s="83" t="s">
        <v>114</v>
      </c>
      <c r="L501" s="83" t="s">
        <v>115</v>
      </c>
      <c r="P501" s="83" t="s">
        <v>116</v>
      </c>
      <c r="T501" s="83" t="s">
        <v>117</v>
      </c>
      <c r="X501" s="83" t="s">
        <v>118</v>
      </c>
      <c r="AB501" s="241"/>
      <c r="AC501" s="241"/>
      <c r="AD501" s="241"/>
      <c r="AE501" s="241"/>
      <c r="AF501" s="241"/>
      <c r="AG501" s="241"/>
      <c r="AH501" s="241"/>
      <c r="AI501" s="241"/>
      <c r="AJ501" s="241"/>
      <c r="AK501" s="241"/>
      <c r="AL501" s="241"/>
      <c r="AM501" s="241"/>
      <c r="AN501" s="241"/>
      <c r="AO501" s="241"/>
      <c r="AP501" s="241"/>
      <c r="AQ501" s="241"/>
      <c r="AR501" s="241"/>
      <c r="AS501" s="241"/>
      <c r="AT501" s="241"/>
      <c r="AU501" s="241"/>
      <c r="AV501" s="241"/>
      <c r="AW501" s="241"/>
      <c r="AX501" s="241"/>
      <c r="AY501" s="241"/>
      <c r="AZ501" s="241"/>
      <c r="BA501" s="241"/>
      <c r="BB501" s="241"/>
      <c r="BC501" s="241"/>
      <c r="BD501" s="241"/>
      <c r="BE501" s="241"/>
      <c r="BF501" s="241"/>
      <c r="BG501" s="241"/>
      <c r="BH501" s="241"/>
      <c r="BI501" s="241"/>
      <c r="BJ501" s="241"/>
    </row>
    <row r="502" spans="1:62" s="83" customFormat="1" ht="8.25">
      <c r="A502" s="83" t="s">
        <v>119</v>
      </c>
      <c r="B502" s="83" t="s">
        <v>120</v>
      </c>
      <c r="E502" s="83" t="s">
        <v>121</v>
      </c>
      <c r="I502" s="83" t="s">
        <v>122</v>
      </c>
      <c r="L502" s="86" t="s">
        <v>123</v>
      </c>
      <c r="P502" s="87" t="s">
        <v>124</v>
      </c>
      <c r="T502" s="83" t="s">
        <v>125</v>
      </c>
      <c r="X502" s="83" t="s">
        <v>382</v>
      </c>
      <c r="AB502" s="241"/>
      <c r="AC502" s="241"/>
      <c r="AD502" s="241"/>
      <c r="AE502" s="241"/>
      <c r="AF502" s="241"/>
      <c r="AG502" s="241"/>
      <c r="AH502" s="241"/>
      <c r="AI502" s="241"/>
      <c r="AJ502" s="241"/>
      <c r="AK502" s="241"/>
      <c r="AL502" s="241"/>
      <c r="AM502" s="241"/>
      <c r="AN502" s="241"/>
      <c r="AO502" s="241"/>
      <c r="AP502" s="241"/>
      <c r="AQ502" s="241"/>
      <c r="AR502" s="241"/>
      <c r="AS502" s="241"/>
      <c r="AT502" s="241"/>
      <c r="AU502" s="241"/>
      <c r="AV502" s="241"/>
      <c r="AW502" s="241"/>
      <c r="AX502" s="241"/>
      <c r="AY502" s="241"/>
      <c r="AZ502" s="241"/>
      <c r="BA502" s="241"/>
      <c r="BB502" s="241"/>
      <c r="BC502" s="241"/>
      <c r="BD502" s="241"/>
      <c r="BE502" s="241"/>
      <c r="BF502" s="241"/>
      <c r="BG502" s="241"/>
      <c r="BH502" s="241"/>
      <c r="BI502" s="241"/>
      <c r="BJ502" s="241"/>
    </row>
    <row r="503" spans="1:62" s="83" customFormat="1" ht="8.25">
      <c r="A503" s="83" t="s">
        <v>126</v>
      </c>
      <c r="B503" s="83" t="s">
        <v>127</v>
      </c>
      <c r="E503" s="83" t="s">
        <v>128</v>
      </c>
      <c r="I503" s="83" t="s">
        <v>129</v>
      </c>
      <c r="L503" s="83" t="s">
        <v>130</v>
      </c>
      <c r="P503" s="88" t="s">
        <v>131</v>
      </c>
      <c r="T503" s="87" t="s">
        <v>132</v>
      </c>
      <c r="X503" s="83" t="s">
        <v>133</v>
      </c>
      <c r="Y503" s="89"/>
      <c r="Z503" s="89"/>
      <c r="AB503" s="241"/>
      <c r="AC503" s="241"/>
      <c r="AD503" s="241"/>
      <c r="AE503" s="241"/>
      <c r="AF503" s="241"/>
      <c r="AG503" s="241"/>
      <c r="AH503" s="241"/>
      <c r="AI503" s="241"/>
      <c r="AJ503" s="241"/>
      <c r="AK503" s="241"/>
      <c r="AL503" s="241"/>
      <c r="AM503" s="241"/>
      <c r="AN503" s="241"/>
      <c r="AO503" s="241"/>
      <c r="AP503" s="241"/>
      <c r="AQ503" s="241"/>
      <c r="AR503" s="241"/>
      <c r="AS503" s="241"/>
      <c r="AT503" s="241"/>
      <c r="AU503" s="241"/>
      <c r="AV503" s="241"/>
      <c r="AW503" s="241"/>
      <c r="AX503" s="241"/>
      <c r="AY503" s="241"/>
      <c r="AZ503" s="241"/>
      <c r="BA503" s="241"/>
      <c r="BB503" s="241"/>
      <c r="BC503" s="241"/>
      <c r="BD503" s="241"/>
      <c r="BE503" s="241"/>
      <c r="BF503" s="241"/>
      <c r="BG503" s="241"/>
      <c r="BH503" s="241"/>
      <c r="BI503" s="241"/>
      <c r="BJ503" s="241"/>
    </row>
    <row r="504" spans="1:62" s="83" customFormat="1" ht="8.25">
      <c r="A504" s="83" t="s">
        <v>412</v>
      </c>
      <c r="B504" s="83" t="s">
        <v>134</v>
      </c>
      <c r="E504" s="83" t="s">
        <v>135</v>
      </c>
      <c r="I504" s="83" t="s">
        <v>136</v>
      </c>
      <c r="L504" s="83" t="s">
        <v>137</v>
      </c>
      <c r="P504" s="88" t="s">
        <v>430</v>
      </c>
      <c r="T504" s="85" t="s">
        <v>139</v>
      </c>
      <c r="X504" s="89" t="s">
        <v>140</v>
      </c>
      <c r="Y504" s="89"/>
      <c r="AB504" s="241"/>
      <c r="AC504" s="241"/>
      <c r="AD504" s="241"/>
      <c r="AE504" s="241"/>
      <c r="AF504" s="241"/>
      <c r="AG504" s="241"/>
      <c r="AH504" s="241"/>
      <c r="AI504" s="241"/>
      <c r="AJ504" s="241"/>
      <c r="AK504" s="241"/>
      <c r="AL504" s="241"/>
      <c r="AM504" s="241"/>
      <c r="AN504" s="241"/>
      <c r="AO504" s="241"/>
      <c r="AP504" s="241"/>
      <c r="AQ504" s="241"/>
      <c r="AR504" s="241"/>
      <c r="AS504" s="241"/>
      <c r="AT504" s="241"/>
      <c r="AU504" s="241"/>
      <c r="AV504" s="241"/>
      <c r="AW504" s="241"/>
      <c r="AX504" s="241"/>
      <c r="AY504" s="241"/>
      <c r="AZ504" s="241"/>
      <c r="BA504" s="241"/>
      <c r="BB504" s="241"/>
      <c r="BC504" s="241"/>
      <c r="BD504" s="241"/>
      <c r="BE504" s="241"/>
      <c r="BF504" s="241"/>
      <c r="BG504" s="241"/>
      <c r="BH504" s="241"/>
      <c r="BI504" s="241"/>
      <c r="BJ504" s="241"/>
    </row>
    <row r="505" spans="1:62" s="83" customFormat="1" ht="8.25">
      <c r="A505" s="83" t="s">
        <v>141</v>
      </c>
      <c r="B505" s="83" t="s">
        <v>142</v>
      </c>
      <c r="E505" s="83" t="s">
        <v>143</v>
      </c>
      <c r="I505" s="83" t="s">
        <v>144</v>
      </c>
      <c r="L505" s="83" t="s">
        <v>145</v>
      </c>
      <c r="P505" s="83" t="s">
        <v>146</v>
      </c>
      <c r="T505" s="83" t="s">
        <v>147</v>
      </c>
      <c r="Y505" s="90"/>
      <c r="Z505" s="89"/>
      <c r="AB505" s="241"/>
      <c r="AC505" s="241"/>
      <c r="AD505" s="241"/>
      <c r="AE505" s="241"/>
      <c r="AF505" s="241"/>
      <c r="AG505" s="241"/>
      <c r="AH505" s="241"/>
      <c r="AI505" s="241"/>
      <c r="AJ505" s="241"/>
      <c r="AK505" s="241"/>
      <c r="AL505" s="241"/>
      <c r="AM505" s="241"/>
      <c r="AN505" s="241"/>
      <c r="AO505" s="241"/>
      <c r="AP505" s="241"/>
      <c r="AQ505" s="241"/>
      <c r="AR505" s="241"/>
      <c r="AS505" s="241"/>
      <c r="AT505" s="241"/>
      <c r="AU505" s="241"/>
      <c r="AV505" s="241"/>
      <c r="AW505" s="241"/>
      <c r="AX505" s="241"/>
      <c r="AY505" s="241"/>
      <c r="AZ505" s="241"/>
      <c r="BA505" s="241"/>
      <c r="BB505" s="241"/>
      <c r="BC505" s="241"/>
      <c r="BD505" s="241"/>
      <c r="BE505" s="241"/>
      <c r="BF505" s="241"/>
      <c r="BG505" s="241"/>
      <c r="BH505" s="241"/>
      <c r="BI505" s="241"/>
      <c r="BJ505" s="241"/>
    </row>
    <row r="506" spans="1:62" s="83" customFormat="1" ht="8.25">
      <c r="A506" s="83" t="s">
        <v>149</v>
      </c>
      <c r="B506" s="83" t="s">
        <v>150</v>
      </c>
      <c r="E506" s="83" t="s">
        <v>151</v>
      </c>
      <c r="I506" s="83" t="s">
        <v>152</v>
      </c>
      <c r="L506" s="83" t="s">
        <v>153</v>
      </c>
      <c r="P506" s="87" t="s">
        <v>154</v>
      </c>
      <c r="T506" s="83" t="s">
        <v>155</v>
      </c>
      <c r="AB506" s="241"/>
      <c r="AC506" s="241"/>
      <c r="AD506" s="241"/>
      <c r="AE506" s="241"/>
      <c r="AF506" s="241"/>
      <c r="AG506" s="241"/>
      <c r="AH506" s="241"/>
      <c r="AI506" s="241"/>
      <c r="AJ506" s="241"/>
      <c r="AK506" s="241"/>
      <c r="AL506" s="241"/>
      <c r="AM506" s="241"/>
      <c r="AN506" s="241"/>
      <c r="AO506" s="241"/>
      <c r="AP506" s="241"/>
      <c r="AQ506" s="241"/>
      <c r="AR506" s="241"/>
      <c r="AS506" s="241"/>
      <c r="AT506" s="241"/>
      <c r="AU506" s="241"/>
      <c r="AV506" s="241"/>
      <c r="AW506" s="241"/>
      <c r="AX506" s="241"/>
      <c r="AY506" s="241"/>
      <c r="AZ506" s="241"/>
      <c r="BA506" s="241"/>
      <c r="BB506" s="241"/>
      <c r="BC506" s="241"/>
      <c r="BD506" s="241"/>
      <c r="BE506" s="241"/>
      <c r="BF506" s="241"/>
      <c r="BG506" s="241"/>
      <c r="BH506" s="241"/>
      <c r="BI506" s="241"/>
      <c r="BJ506" s="241"/>
    </row>
    <row r="507" spans="1:62" s="83" customFormat="1" ht="8.25">
      <c r="A507" s="83" t="s">
        <v>157</v>
      </c>
      <c r="B507" s="83" t="s">
        <v>158</v>
      </c>
      <c r="E507" s="83" t="s">
        <v>159</v>
      </c>
      <c r="I507" s="83" t="s">
        <v>160</v>
      </c>
      <c r="L507" s="83" t="s">
        <v>431</v>
      </c>
      <c r="P507" s="91" t="s">
        <v>162</v>
      </c>
      <c r="T507" s="83" t="s">
        <v>384</v>
      </c>
      <c r="X507" s="89"/>
      <c r="Y507" s="89"/>
      <c r="Z507" s="89"/>
      <c r="AB507" s="241"/>
      <c r="AC507" s="241"/>
      <c r="AD507" s="241"/>
      <c r="AE507" s="241"/>
      <c r="AF507" s="241"/>
      <c r="AG507" s="241"/>
      <c r="AH507" s="241"/>
      <c r="AI507" s="241"/>
      <c r="AJ507" s="241"/>
      <c r="AK507" s="241"/>
      <c r="AL507" s="241"/>
      <c r="AM507" s="241"/>
      <c r="AN507" s="241"/>
      <c r="AO507" s="241"/>
      <c r="AP507" s="241"/>
      <c r="AQ507" s="241"/>
      <c r="AR507" s="241"/>
      <c r="AS507" s="241"/>
      <c r="AT507" s="241"/>
      <c r="AU507" s="241"/>
      <c r="AV507" s="241"/>
      <c r="AW507" s="241"/>
      <c r="AX507" s="241"/>
      <c r="AY507" s="241"/>
      <c r="AZ507" s="241"/>
      <c r="BA507" s="241"/>
      <c r="BB507" s="241"/>
      <c r="BC507" s="241"/>
      <c r="BD507" s="241"/>
      <c r="BE507" s="241"/>
      <c r="BF507" s="241"/>
      <c r="BG507" s="241"/>
      <c r="BH507" s="241"/>
      <c r="BI507" s="241"/>
      <c r="BJ507" s="241"/>
    </row>
    <row r="508" spans="1:62" s="83" customFormat="1" ht="8.25">
      <c r="A508" s="83" t="s">
        <v>164</v>
      </c>
      <c r="B508" s="83" t="s">
        <v>165</v>
      </c>
      <c r="E508" s="83" t="s">
        <v>166</v>
      </c>
      <c r="I508" s="83" t="s">
        <v>167</v>
      </c>
      <c r="L508" s="83" t="s">
        <v>168</v>
      </c>
      <c r="O508" s="83" t="s">
        <v>432</v>
      </c>
      <c r="Y508" s="341"/>
      <c r="AB508" s="241"/>
      <c r="AC508" s="241"/>
      <c r="AD508" s="241"/>
      <c r="AE508" s="241"/>
      <c r="AF508" s="241"/>
      <c r="AG508" s="241"/>
      <c r="AH508" s="241"/>
      <c r="AI508" s="241"/>
      <c r="AJ508" s="241"/>
      <c r="AK508" s="241"/>
      <c r="AL508" s="241"/>
      <c r="AM508" s="241"/>
      <c r="AN508" s="241"/>
      <c r="AO508" s="241"/>
      <c r="AP508" s="241"/>
      <c r="AQ508" s="241"/>
      <c r="AR508" s="241"/>
      <c r="AS508" s="241"/>
      <c r="AT508" s="241"/>
      <c r="AU508" s="241"/>
      <c r="AV508" s="241"/>
      <c r="AW508" s="241"/>
      <c r="AX508" s="241"/>
      <c r="AY508" s="241"/>
      <c r="AZ508" s="241"/>
      <c r="BA508" s="241"/>
      <c r="BB508" s="241"/>
      <c r="BC508" s="241"/>
      <c r="BD508" s="241"/>
      <c r="BE508" s="241"/>
      <c r="BF508" s="241"/>
      <c r="BG508" s="241"/>
      <c r="BH508" s="241"/>
      <c r="BI508" s="241"/>
      <c r="BJ508" s="241"/>
    </row>
    <row r="509" spans="1:62">
      <c r="A509" s="20" t="s">
        <v>46</v>
      </c>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c r="AA509" s="21"/>
    </row>
    <row r="510" spans="1:62">
      <c r="A510" s="20" t="s">
        <v>471</v>
      </c>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c r="AA510" s="21"/>
      <c r="AB510" s="492">
        <f>SUM(O514:Z514)</f>
        <v>41</v>
      </c>
    </row>
    <row r="511" spans="1:62" ht="15.75" thickBot="1">
      <c r="A511" s="23"/>
      <c r="B511" s="23"/>
      <c r="C511" s="26"/>
      <c r="D511" s="25"/>
      <c r="E511" s="25"/>
      <c r="F511" s="25"/>
      <c r="G511" s="25"/>
      <c r="H511" s="25"/>
      <c r="I511" s="25"/>
      <c r="J511" s="25"/>
      <c r="K511" s="25"/>
      <c r="L511" s="25"/>
      <c r="M511" s="25"/>
      <c r="N511" s="25"/>
      <c r="O511" s="25"/>
      <c r="P511" s="25"/>
      <c r="Q511" s="25"/>
      <c r="R511" s="25"/>
      <c r="S511" s="25"/>
      <c r="T511" s="25"/>
      <c r="U511" s="25"/>
      <c r="V511" s="25"/>
      <c r="W511" s="25"/>
      <c r="X511" s="25"/>
      <c r="Y511" s="25"/>
      <c r="Z511" s="25"/>
    </row>
    <row r="512" spans="1:62" ht="22.5">
      <c r="A512" s="27" t="s">
        <v>2</v>
      </c>
      <c r="B512" s="28" t="s">
        <v>11</v>
      </c>
      <c r="C512" s="29" t="s">
        <v>50</v>
      </c>
      <c r="D512" s="29"/>
      <c r="E512" s="29" t="s">
        <v>51</v>
      </c>
      <c r="F512" s="29"/>
      <c r="G512" s="29" t="s">
        <v>52</v>
      </c>
      <c r="H512" s="29"/>
      <c r="I512" s="29" t="s">
        <v>53</v>
      </c>
      <c r="J512" s="29"/>
      <c r="K512" s="29" t="s">
        <v>54</v>
      </c>
      <c r="L512" s="29"/>
      <c r="M512" s="29" t="s">
        <v>55</v>
      </c>
      <c r="N512" s="29"/>
      <c r="O512" s="29" t="s">
        <v>56</v>
      </c>
      <c r="P512" s="29"/>
      <c r="Q512" s="29" t="s">
        <v>57</v>
      </c>
      <c r="R512" s="29"/>
      <c r="S512" s="29" t="s">
        <v>58</v>
      </c>
      <c r="T512" s="29"/>
      <c r="U512" s="29" t="s">
        <v>59</v>
      </c>
      <c r="V512" s="29"/>
      <c r="W512" s="29" t="s">
        <v>60</v>
      </c>
      <c r="X512" s="29"/>
      <c r="Y512" s="29" t="s">
        <v>61</v>
      </c>
      <c r="Z512" s="483"/>
      <c r="AB512" s="232"/>
      <c r="AC512" s="232"/>
      <c r="AD512" s="233"/>
      <c r="AE512" s="233"/>
      <c r="AF512" s="233"/>
      <c r="AG512" s="233"/>
      <c r="AH512" s="233"/>
      <c r="AI512" s="232"/>
      <c r="AJ512" s="232"/>
      <c r="AK512" s="232"/>
      <c r="AL512" s="232"/>
      <c r="AM512" s="233"/>
    </row>
    <row r="513" spans="1:62" ht="15.75" thickBot="1">
      <c r="A513" s="31"/>
      <c r="B513" s="32"/>
      <c r="C513" s="33" t="s">
        <v>62</v>
      </c>
      <c r="D513" s="33" t="s">
        <v>63</v>
      </c>
      <c r="E513" s="33" t="s">
        <v>62</v>
      </c>
      <c r="F513" s="33" t="s">
        <v>63</v>
      </c>
      <c r="G513" s="33" t="s">
        <v>62</v>
      </c>
      <c r="H513" s="33" t="s">
        <v>63</v>
      </c>
      <c r="I513" s="33" t="s">
        <v>62</v>
      </c>
      <c r="J513" s="33" t="s">
        <v>63</v>
      </c>
      <c r="K513" s="33" t="s">
        <v>62</v>
      </c>
      <c r="L513" s="33" t="s">
        <v>63</v>
      </c>
      <c r="M513" s="33" t="s">
        <v>62</v>
      </c>
      <c r="N513" s="33" t="s">
        <v>63</v>
      </c>
      <c r="O513" s="33" t="s">
        <v>62</v>
      </c>
      <c r="P513" s="33" t="s">
        <v>63</v>
      </c>
      <c r="Q513" s="33" t="s">
        <v>62</v>
      </c>
      <c r="R513" s="33" t="s">
        <v>63</v>
      </c>
      <c r="S513" s="33" t="s">
        <v>62</v>
      </c>
      <c r="T513" s="33" t="s">
        <v>63</v>
      </c>
      <c r="U513" s="33" t="s">
        <v>62</v>
      </c>
      <c r="V513" s="33" t="s">
        <v>63</v>
      </c>
      <c r="W513" s="33" t="s">
        <v>62</v>
      </c>
      <c r="X513" s="33" t="s">
        <v>63</v>
      </c>
      <c r="Y513" s="34" t="s">
        <v>62</v>
      </c>
      <c r="Z513" s="484" t="s">
        <v>63</v>
      </c>
      <c r="AA513" s="36"/>
      <c r="AB513" s="234"/>
      <c r="AC513" s="232"/>
      <c r="AD513" s="233"/>
      <c r="AE513" s="233"/>
      <c r="AF513" s="233"/>
      <c r="AG513" s="233"/>
      <c r="AH513" s="233"/>
      <c r="AI513" s="232"/>
      <c r="AJ513" s="232"/>
      <c r="AK513" s="232"/>
      <c r="AL513" s="232"/>
      <c r="AM513" s="233"/>
    </row>
    <row r="514" spans="1:62" ht="15.75" thickBot="1">
      <c r="A514" s="37" t="s">
        <v>64</v>
      </c>
      <c r="B514" s="38">
        <f>SUM(B515,B531,B540,B560)</f>
        <v>99</v>
      </c>
      <c r="C514" s="38">
        <f>SUM(C515,C531,C540,C560)</f>
        <v>12</v>
      </c>
      <c r="D514" s="38"/>
      <c r="E514" s="38">
        <f>SUM(E515,E531,E540,E560)</f>
        <v>14</v>
      </c>
      <c r="F514" s="38"/>
      <c r="G514" s="38">
        <f>SUM(G515,G531,G540,G560)</f>
        <v>9</v>
      </c>
      <c r="H514" s="38"/>
      <c r="I514" s="38">
        <f>SUM(I515,I531,I540,I560)</f>
        <v>11</v>
      </c>
      <c r="J514" s="38"/>
      <c r="K514" s="38">
        <f>SUM(K515,K531,K540,K560)</f>
        <v>6</v>
      </c>
      <c r="L514" s="38"/>
      <c r="M514" s="38">
        <f>SUM(M515,M531,M540,M560)</f>
        <v>6</v>
      </c>
      <c r="N514" s="38"/>
      <c r="O514" s="38">
        <f>SUM(O515,O531,O540,O560)</f>
        <v>6</v>
      </c>
      <c r="P514" s="38"/>
      <c r="Q514" s="38">
        <f>SUM(Q515,Q531,Q540,Q560)</f>
        <v>7</v>
      </c>
      <c r="R514" s="38"/>
      <c r="S514" s="38">
        <f>SUM(S515,S531,S540,S560)</f>
        <v>10</v>
      </c>
      <c r="T514" s="38"/>
      <c r="U514" s="38">
        <f>SUM(U515,U531,U540,U560)</f>
        <v>7</v>
      </c>
      <c r="V514" s="38"/>
      <c r="W514" s="38">
        <f>SUM(W515,W531,W540,W560)</f>
        <v>6</v>
      </c>
      <c r="X514" s="38"/>
      <c r="Y514" s="38">
        <f>SUM(Y515,Y531,Y540,Y560)</f>
        <v>5</v>
      </c>
      <c r="Z514" s="485"/>
      <c r="AA514" s="40">
        <f>SUM(C514:Z514)</f>
        <v>99</v>
      </c>
      <c r="AB514" s="235"/>
      <c r="AC514" s="235"/>
      <c r="AD514" s="235"/>
      <c r="AE514" s="236"/>
      <c r="AF514" s="236"/>
      <c r="AG514" s="236"/>
      <c r="AH514" s="236"/>
      <c r="AI514" s="236"/>
      <c r="AJ514" s="236"/>
      <c r="AK514" s="236"/>
      <c r="AL514" s="236"/>
      <c r="AM514" s="236"/>
      <c r="AN514" s="236"/>
    </row>
    <row r="515" spans="1:62" ht="15.75" thickBot="1">
      <c r="A515" s="41" t="s">
        <v>454</v>
      </c>
      <c r="B515" s="42">
        <f t="shared" ref="B515:Z515" si="33">SUM(B516:B530)</f>
        <v>33</v>
      </c>
      <c r="C515" s="42">
        <f t="shared" si="33"/>
        <v>4</v>
      </c>
      <c r="D515" s="42"/>
      <c r="E515" s="42">
        <f t="shared" si="33"/>
        <v>6</v>
      </c>
      <c r="F515" s="42"/>
      <c r="G515" s="42">
        <f t="shared" si="33"/>
        <v>3</v>
      </c>
      <c r="H515" s="42"/>
      <c r="I515" s="42">
        <f t="shared" si="33"/>
        <v>4</v>
      </c>
      <c r="J515" s="42"/>
      <c r="K515" s="42">
        <f t="shared" si="33"/>
        <v>3</v>
      </c>
      <c r="L515" s="42"/>
      <c r="M515" s="42">
        <f t="shared" si="33"/>
        <v>2</v>
      </c>
      <c r="N515" s="42"/>
      <c r="O515" s="42">
        <f t="shared" si="33"/>
        <v>1</v>
      </c>
      <c r="P515" s="42"/>
      <c r="Q515" s="42">
        <f t="shared" si="33"/>
        <v>3</v>
      </c>
      <c r="R515" s="42"/>
      <c r="S515" s="42">
        <f t="shared" si="33"/>
        <v>4</v>
      </c>
      <c r="T515" s="42"/>
      <c r="U515" s="42">
        <f t="shared" si="33"/>
        <v>2</v>
      </c>
      <c r="V515" s="42"/>
      <c r="W515" s="42">
        <f t="shared" si="33"/>
        <v>0</v>
      </c>
      <c r="X515" s="42">
        <f t="shared" si="33"/>
        <v>0</v>
      </c>
      <c r="Y515" s="42">
        <f t="shared" si="33"/>
        <v>1</v>
      </c>
      <c r="Z515" s="43">
        <f t="shared" si="33"/>
        <v>0</v>
      </c>
      <c r="AA515" s="44">
        <f>SUM(C515:Z515)</f>
        <v>33</v>
      </c>
      <c r="AB515" s="237"/>
      <c r="AC515" s="237"/>
      <c r="AD515" s="237"/>
    </row>
    <row r="516" spans="1:62" s="498" customFormat="1" ht="51">
      <c r="A516" s="493" t="s">
        <v>472</v>
      </c>
      <c r="B516" s="442">
        <f t="shared" ref="B516:B530" si="34">SUM(C516:Z516)</f>
        <v>10</v>
      </c>
      <c r="C516" s="442">
        <v>3</v>
      </c>
      <c r="D516" s="494" t="s">
        <v>473</v>
      </c>
      <c r="E516" s="442">
        <v>4</v>
      </c>
      <c r="F516" s="494" t="s">
        <v>474</v>
      </c>
      <c r="G516" s="442">
        <v>1</v>
      </c>
      <c r="H516" s="494"/>
      <c r="I516" s="442"/>
      <c r="J516" s="494"/>
      <c r="K516" s="442"/>
      <c r="L516" s="494"/>
      <c r="M516" s="442">
        <v>1</v>
      </c>
      <c r="N516" s="495" t="s">
        <v>475</v>
      </c>
      <c r="O516" s="442"/>
      <c r="P516" s="494"/>
      <c r="Q516" s="442"/>
      <c r="R516" s="494"/>
      <c r="S516" s="442"/>
      <c r="T516" s="494"/>
      <c r="U516" s="442">
        <v>1</v>
      </c>
      <c r="V516" s="494"/>
      <c r="W516" s="442"/>
      <c r="X516" s="494"/>
      <c r="Y516" s="442"/>
      <c r="Z516" s="494"/>
      <c r="AA516" s="496"/>
      <c r="AB516" s="497"/>
      <c r="AC516" s="497"/>
      <c r="AD516" s="497"/>
      <c r="AE516" s="497"/>
      <c r="AF516" s="497"/>
      <c r="AG516" s="497"/>
      <c r="AH516" s="497"/>
      <c r="AI516" s="497"/>
      <c r="AJ516" s="497"/>
      <c r="AK516" s="497"/>
      <c r="AL516" s="497"/>
      <c r="AM516" s="497"/>
      <c r="AN516" s="497"/>
      <c r="AO516" s="497"/>
      <c r="AP516" s="497"/>
      <c r="AQ516" s="497"/>
      <c r="AR516" s="497"/>
      <c r="AS516" s="497"/>
      <c r="AT516" s="497"/>
      <c r="AU516" s="497"/>
      <c r="AV516" s="497"/>
      <c r="AW516" s="497"/>
      <c r="AX516" s="497"/>
      <c r="AY516" s="497"/>
      <c r="AZ516" s="497"/>
      <c r="BA516" s="497"/>
      <c r="BB516" s="497"/>
      <c r="BC516" s="497"/>
      <c r="BD516" s="497"/>
      <c r="BE516" s="497"/>
      <c r="BF516" s="497"/>
      <c r="BG516" s="497"/>
      <c r="BH516" s="497"/>
      <c r="BI516" s="497"/>
      <c r="BJ516" s="497"/>
    </row>
    <row r="517" spans="1:62" s="498" customFormat="1" ht="12.75">
      <c r="A517" s="493" t="s">
        <v>476</v>
      </c>
      <c r="B517" s="438">
        <f t="shared" si="34"/>
        <v>2</v>
      </c>
      <c r="C517" s="435"/>
      <c r="D517" s="435"/>
      <c r="E517" s="435"/>
      <c r="F517" s="435"/>
      <c r="G517" s="435"/>
      <c r="H517" s="435"/>
      <c r="I517" s="438">
        <v>1</v>
      </c>
      <c r="J517" s="435" t="s">
        <v>329</v>
      </c>
      <c r="K517" s="499">
        <v>1</v>
      </c>
      <c r="L517" s="435" t="s">
        <v>426</v>
      </c>
      <c r="M517" s="435"/>
      <c r="N517" s="435"/>
      <c r="O517" s="435"/>
      <c r="P517" s="435"/>
      <c r="Q517" s="435"/>
      <c r="R517" s="435"/>
      <c r="S517" s="435"/>
      <c r="T517" s="435"/>
      <c r="U517" s="435"/>
      <c r="V517" s="435"/>
      <c r="W517" s="435"/>
      <c r="X517" s="435"/>
      <c r="Y517" s="435"/>
      <c r="Z517" s="435"/>
      <c r="AA517" s="496"/>
      <c r="AB517" s="497"/>
      <c r="AC517" s="497"/>
      <c r="AD517" s="497"/>
      <c r="AE517" s="497"/>
      <c r="AF517" s="497"/>
      <c r="AG517" s="497"/>
      <c r="AH517" s="497"/>
      <c r="AI517" s="497"/>
      <c r="AJ517" s="497"/>
      <c r="AK517" s="497"/>
      <c r="AL517" s="497"/>
      <c r="AM517" s="497"/>
      <c r="AN517" s="497"/>
      <c r="AO517" s="497"/>
      <c r="AP517" s="497"/>
      <c r="AQ517" s="497"/>
      <c r="AR517" s="497"/>
      <c r="AS517" s="497"/>
      <c r="AT517" s="497"/>
      <c r="AU517" s="497"/>
      <c r="AV517" s="497"/>
      <c r="AW517" s="497"/>
      <c r="AX517" s="497"/>
      <c r="AY517" s="497"/>
      <c r="AZ517" s="497"/>
      <c r="BA517" s="497"/>
      <c r="BB517" s="497"/>
      <c r="BC517" s="497"/>
      <c r="BD517" s="497"/>
      <c r="BE517" s="497"/>
      <c r="BF517" s="497"/>
      <c r="BG517" s="497"/>
      <c r="BH517" s="497"/>
      <c r="BI517" s="497"/>
      <c r="BJ517" s="497"/>
    </row>
    <row r="518" spans="1:62" s="498" customFormat="1" ht="12.75">
      <c r="A518" s="500" t="s">
        <v>386</v>
      </c>
      <c r="B518" s="438">
        <f t="shared" si="34"/>
        <v>0</v>
      </c>
      <c r="C518" s="437"/>
      <c r="D518" s="437"/>
      <c r="E518" s="437"/>
      <c r="F518" s="437"/>
      <c r="G518" s="438"/>
      <c r="H518" s="437"/>
      <c r="I518" s="437"/>
      <c r="J518" s="437"/>
      <c r="K518" s="437"/>
      <c r="L518" s="437"/>
      <c r="M518" s="437"/>
      <c r="N518" s="437"/>
      <c r="O518" s="437"/>
      <c r="P518" s="437"/>
      <c r="Q518" s="438"/>
      <c r="R518" s="437"/>
      <c r="S518" s="438"/>
      <c r="T518" s="437"/>
      <c r="U518" s="437"/>
      <c r="V518" s="437"/>
      <c r="W518" s="437"/>
      <c r="X518" s="437"/>
      <c r="Y518" s="437"/>
      <c r="Z518" s="437"/>
      <c r="AB518" s="497"/>
      <c r="AC518" s="497"/>
      <c r="AD518" s="497"/>
      <c r="AE518" s="497"/>
      <c r="AF518" s="497"/>
      <c r="AG518" s="497"/>
      <c r="AH518" s="497"/>
      <c r="AI518" s="497"/>
      <c r="AJ518" s="497"/>
      <c r="AK518" s="497"/>
      <c r="AL518" s="497"/>
      <c r="AM518" s="497"/>
      <c r="AN518" s="497"/>
      <c r="AO518" s="497"/>
      <c r="AP518" s="497"/>
      <c r="AQ518" s="497"/>
      <c r="AR518" s="497"/>
      <c r="AS518" s="497"/>
      <c r="AT518" s="497"/>
      <c r="AU518" s="497"/>
      <c r="AV518" s="497"/>
      <c r="AW518" s="497"/>
      <c r="AX518" s="497"/>
      <c r="AY518" s="497"/>
      <c r="AZ518" s="497"/>
      <c r="BA518" s="497"/>
      <c r="BB518" s="497"/>
      <c r="BC518" s="497"/>
      <c r="BD518" s="497"/>
      <c r="BE518" s="497"/>
      <c r="BF518" s="497"/>
      <c r="BG518" s="497"/>
      <c r="BH518" s="497"/>
      <c r="BI518" s="497"/>
      <c r="BJ518" s="497"/>
    </row>
    <row r="519" spans="1:62" s="498" customFormat="1" ht="12.75">
      <c r="A519" s="500" t="s">
        <v>387</v>
      </c>
      <c r="B519" s="438">
        <f t="shared" si="34"/>
        <v>4</v>
      </c>
      <c r="C519" s="438"/>
      <c r="D519" s="438"/>
      <c r="E519" s="438">
        <v>1</v>
      </c>
      <c r="F519" s="438" t="s">
        <v>421</v>
      </c>
      <c r="G519" s="438">
        <v>1</v>
      </c>
      <c r="H519" s="438" t="s">
        <v>345</v>
      </c>
      <c r="I519" s="438"/>
      <c r="J519" s="438"/>
      <c r="K519" s="438"/>
      <c r="L519" s="438"/>
      <c r="M519" s="438">
        <v>1</v>
      </c>
      <c r="N519" s="438" t="s">
        <v>405</v>
      </c>
      <c r="O519" s="438"/>
      <c r="P519" s="438"/>
      <c r="Q519" s="438"/>
      <c r="R519" s="438"/>
      <c r="S519" s="438">
        <v>1</v>
      </c>
      <c r="T519" s="438"/>
      <c r="U519" s="438"/>
      <c r="V519" s="438"/>
      <c r="W519" s="438"/>
      <c r="X519" s="438"/>
      <c r="Y519" s="438"/>
      <c r="Z519" s="438"/>
      <c r="AB519" s="497"/>
      <c r="AC519" s="497"/>
      <c r="AD519" s="497"/>
      <c r="AE519" s="497"/>
      <c r="AF519" s="497"/>
      <c r="AG519" s="497"/>
      <c r="AH519" s="497"/>
      <c r="AI519" s="497"/>
      <c r="AJ519" s="497"/>
      <c r="AK519" s="497"/>
      <c r="AL519" s="497"/>
      <c r="AM519" s="497"/>
      <c r="AN519" s="497"/>
      <c r="AO519" s="497"/>
      <c r="AP519" s="497"/>
      <c r="AQ519" s="497"/>
      <c r="AR519" s="497"/>
      <c r="AS519" s="497"/>
      <c r="AT519" s="497"/>
      <c r="AU519" s="497"/>
      <c r="AV519" s="497"/>
      <c r="AW519" s="497"/>
      <c r="AX519" s="497"/>
      <c r="AY519" s="497"/>
      <c r="AZ519" s="497"/>
      <c r="BA519" s="497"/>
      <c r="BB519" s="497"/>
      <c r="BC519" s="497"/>
      <c r="BD519" s="497"/>
      <c r="BE519" s="497"/>
      <c r="BF519" s="497"/>
      <c r="BG519" s="497"/>
      <c r="BH519" s="497"/>
      <c r="BI519" s="497"/>
      <c r="BJ519" s="497"/>
    </row>
    <row r="520" spans="1:62" s="498" customFormat="1" ht="12.75">
      <c r="A520" s="500" t="s">
        <v>477</v>
      </c>
      <c r="B520" s="438">
        <f t="shared" si="34"/>
        <v>2</v>
      </c>
      <c r="C520" s="437"/>
      <c r="D520" s="437"/>
      <c r="E520" s="437"/>
      <c r="F520" s="437"/>
      <c r="G520" s="437">
        <v>1</v>
      </c>
      <c r="H520" s="438" t="s">
        <v>344</v>
      </c>
      <c r="I520" s="437"/>
      <c r="J520" s="437"/>
      <c r="K520" s="437"/>
      <c r="L520" s="437"/>
      <c r="M520" s="437"/>
      <c r="N520" s="437"/>
      <c r="O520" s="437"/>
      <c r="P520" s="437"/>
      <c r="Q520" s="438">
        <v>1</v>
      </c>
      <c r="R520" s="438" t="s">
        <v>344</v>
      </c>
      <c r="S520" s="438"/>
      <c r="T520" s="437"/>
      <c r="U520" s="437"/>
      <c r="V520" s="437"/>
      <c r="W520" s="437"/>
      <c r="X520" s="437"/>
      <c r="Y520" s="437"/>
      <c r="Z520" s="437"/>
      <c r="AB520" s="497"/>
      <c r="AC520" s="497"/>
      <c r="AD520" s="497"/>
      <c r="AE520" s="497"/>
      <c r="AF520" s="497"/>
      <c r="AG520" s="497"/>
      <c r="AH520" s="497"/>
      <c r="AI520" s="497"/>
      <c r="AJ520" s="497"/>
      <c r="AK520" s="497"/>
      <c r="AL520" s="497"/>
      <c r="AM520" s="497"/>
      <c r="AN520" s="497"/>
      <c r="AO520" s="497"/>
      <c r="AP520" s="497"/>
      <c r="AQ520" s="497"/>
      <c r="AR520" s="497"/>
      <c r="AS520" s="497"/>
      <c r="AT520" s="497"/>
      <c r="AU520" s="497"/>
      <c r="AV520" s="497"/>
      <c r="AW520" s="497"/>
      <c r="AX520" s="497"/>
      <c r="AY520" s="497"/>
      <c r="AZ520" s="497"/>
      <c r="BA520" s="497"/>
      <c r="BB520" s="497"/>
      <c r="BC520" s="497"/>
      <c r="BD520" s="497"/>
      <c r="BE520" s="497"/>
      <c r="BF520" s="497"/>
      <c r="BG520" s="497"/>
      <c r="BH520" s="497"/>
      <c r="BI520" s="497"/>
      <c r="BJ520" s="497"/>
    </row>
    <row r="521" spans="1:62" s="498" customFormat="1" ht="21.75">
      <c r="A521" s="500" t="s">
        <v>434</v>
      </c>
      <c r="B521" s="438">
        <f t="shared" si="34"/>
        <v>0</v>
      </c>
      <c r="C521" s="438"/>
      <c r="D521" s="438"/>
      <c r="E521" s="438"/>
      <c r="F521" s="438"/>
      <c r="G521" s="438"/>
      <c r="H521" s="438"/>
      <c r="I521" s="438"/>
      <c r="J521" s="438"/>
      <c r="K521" s="438"/>
      <c r="L521" s="438"/>
      <c r="M521" s="438"/>
      <c r="N521" s="438"/>
      <c r="O521" s="438"/>
      <c r="P521" s="438"/>
      <c r="Q521" s="438"/>
      <c r="R521" s="438"/>
      <c r="S521" s="438"/>
      <c r="T521" s="438"/>
      <c r="U521" s="438"/>
      <c r="V521" s="438"/>
      <c r="W521" s="438"/>
      <c r="X521" s="438"/>
      <c r="Y521" s="438"/>
      <c r="Z521" s="438"/>
      <c r="AB521" s="497"/>
      <c r="AC521" s="497"/>
      <c r="AD521" s="497"/>
      <c r="AE521" s="497"/>
      <c r="AF521" s="497"/>
      <c r="AG521" s="497"/>
      <c r="AH521" s="497"/>
      <c r="AI521" s="497"/>
      <c r="AJ521" s="497"/>
      <c r="AK521" s="497"/>
      <c r="AL521" s="497"/>
      <c r="AM521" s="497"/>
      <c r="AN521" s="497"/>
      <c r="AO521" s="497"/>
      <c r="AP521" s="497"/>
      <c r="AQ521" s="497"/>
      <c r="AR521" s="497"/>
      <c r="AS521" s="497"/>
      <c r="AT521" s="497"/>
      <c r="AU521" s="497"/>
      <c r="AV521" s="497"/>
      <c r="AW521" s="497"/>
      <c r="AX521" s="497"/>
      <c r="AY521" s="497"/>
      <c r="AZ521" s="497"/>
      <c r="BA521" s="497"/>
      <c r="BB521" s="497"/>
      <c r="BC521" s="497"/>
      <c r="BD521" s="497"/>
      <c r="BE521" s="497"/>
      <c r="BF521" s="497"/>
      <c r="BG521" s="497"/>
      <c r="BH521" s="497"/>
      <c r="BI521" s="497"/>
      <c r="BJ521" s="497"/>
    </row>
    <row r="522" spans="1:62" s="498" customFormat="1" ht="12.75">
      <c r="A522" s="500" t="s">
        <v>388</v>
      </c>
      <c r="B522" s="438">
        <f t="shared" si="34"/>
        <v>2</v>
      </c>
      <c r="C522" s="438"/>
      <c r="D522" s="438"/>
      <c r="E522" s="438">
        <v>1</v>
      </c>
      <c r="F522" s="444" t="s">
        <v>455</v>
      </c>
      <c r="G522" s="438"/>
      <c r="H522" s="438"/>
      <c r="I522" s="438"/>
      <c r="J522" s="438"/>
      <c r="K522" s="438"/>
      <c r="L522" s="438"/>
      <c r="M522" s="438"/>
      <c r="N522" s="438"/>
      <c r="O522" s="438"/>
      <c r="P522" s="438"/>
      <c r="Q522" s="438">
        <v>1</v>
      </c>
      <c r="R522" s="438" t="s">
        <v>345</v>
      </c>
      <c r="S522" s="438"/>
      <c r="T522" s="438"/>
      <c r="U522" s="438"/>
      <c r="V522" s="438"/>
      <c r="W522" s="438"/>
      <c r="X522" s="438"/>
      <c r="Y522" s="438"/>
      <c r="Z522" s="438"/>
      <c r="AB522" s="497"/>
      <c r="AC522" s="497"/>
      <c r="AD522" s="497"/>
      <c r="AE522" s="497"/>
      <c r="AF522" s="497"/>
      <c r="AG522" s="497"/>
      <c r="AH522" s="497"/>
      <c r="AI522" s="497"/>
      <c r="AJ522" s="497"/>
      <c r="AK522" s="497"/>
      <c r="AL522" s="497"/>
      <c r="AM522" s="497"/>
      <c r="AN522" s="497"/>
      <c r="AO522" s="497"/>
      <c r="AP522" s="497"/>
      <c r="AQ522" s="497"/>
      <c r="AR522" s="497"/>
      <c r="AS522" s="497"/>
      <c r="AT522" s="497"/>
      <c r="AU522" s="497"/>
      <c r="AV522" s="497"/>
      <c r="AW522" s="497"/>
      <c r="AX522" s="497"/>
      <c r="AY522" s="497"/>
      <c r="AZ522" s="497"/>
      <c r="BA522" s="497"/>
      <c r="BB522" s="497"/>
      <c r="BC522" s="497"/>
      <c r="BD522" s="497"/>
      <c r="BE522" s="497"/>
      <c r="BF522" s="497"/>
      <c r="BG522" s="497"/>
      <c r="BH522" s="497"/>
      <c r="BI522" s="497"/>
      <c r="BJ522" s="497"/>
    </row>
    <row r="523" spans="1:62" s="498" customFormat="1" ht="12.75">
      <c r="A523" s="500" t="s">
        <v>67</v>
      </c>
      <c r="B523" s="438">
        <f t="shared" si="34"/>
        <v>0</v>
      </c>
      <c r="C523" s="438"/>
      <c r="D523" s="438"/>
      <c r="E523" s="438"/>
      <c r="F523" s="438"/>
      <c r="G523" s="438"/>
      <c r="H523" s="438"/>
      <c r="I523" s="438"/>
      <c r="J523" s="438"/>
      <c r="K523" s="438"/>
      <c r="L523" s="438"/>
      <c r="M523" s="438"/>
      <c r="N523" s="438"/>
      <c r="O523" s="438"/>
      <c r="P523" s="438"/>
      <c r="Q523" s="438"/>
      <c r="R523" s="438"/>
      <c r="S523" s="438"/>
      <c r="T523" s="438"/>
      <c r="U523" s="438"/>
      <c r="V523" s="438"/>
      <c r="W523" s="438"/>
      <c r="X523" s="438"/>
      <c r="Y523" s="438"/>
      <c r="Z523" s="438"/>
      <c r="AB523" s="497"/>
      <c r="AC523" s="497"/>
      <c r="AD523" s="497"/>
      <c r="AE523" s="497"/>
      <c r="AF523" s="497"/>
      <c r="AG523" s="497"/>
      <c r="AH523" s="497"/>
      <c r="AI523" s="497"/>
      <c r="AJ523" s="497"/>
      <c r="AK523" s="497"/>
      <c r="AL523" s="497"/>
      <c r="AM523" s="497"/>
      <c r="AN523" s="497"/>
      <c r="AO523" s="497"/>
      <c r="AP523" s="497"/>
      <c r="AQ523" s="497"/>
      <c r="AR523" s="497"/>
      <c r="AS523" s="497"/>
      <c r="AT523" s="497"/>
      <c r="AU523" s="497"/>
      <c r="AV523" s="497"/>
      <c r="AW523" s="497"/>
      <c r="AX523" s="497"/>
      <c r="AY523" s="497"/>
      <c r="AZ523" s="497"/>
      <c r="BA523" s="497"/>
      <c r="BB523" s="497"/>
      <c r="BC523" s="497"/>
      <c r="BD523" s="497"/>
      <c r="BE523" s="497"/>
      <c r="BF523" s="497"/>
      <c r="BG523" s="497"/>
      <c r="BH523" s="497"/>
      <c r="BI523" s="497"/>
      <c r="BJ523" s="497"/>
    </row>
    <row r="524" spans="1:62" s="498" customFormat="1" ht="38.25">
      <c r="A524" s="500" t="s">
        <v>478</v>
      </c>
      <c r="B524" s="438">
        <f t="shared" si="34"/>
        <v>7</v>
      </c>
      <c r="C524" s="438">
        <v>1</v>
      </c>
      <c r="D524" s="441"/>
      <c r="E524" s="438"/>
      <c r="F524" s="441"/>
      <c r="G524" s="438"/>
      <c r="H524" s="441"/>
      <c r="I524" s="438">
        <v>3</v>
      </c>
      <c r="J524" s="441" t="s">
        <v>479</v>
      </c>
      <c r="K524" s="438">
        <v>1</v>
      </c>
      <c r="L524" s="441"/>
      <c r="M524" s="438"/>
      <c r="N524" s="441"/>
      <c r="O524" s="438"/>
      <c r="P524" s="441"/>
      <c r="Q524" s="438">
        <v>1</v>
      </c>
      <c r="R524" s="501" t="s">
        <v>455</v>
      </c>
      <c r="S524" s="444">
        <v>1</v>
      </c>
      <c r="T524" s="501" t="s">
        <v>455</v>
      </c>
      <c r="U524" s="438"/>
      <c r="V524" s="441"/>
      <c r="W524" s="438"/>
      <c r="X524" s="441"/>
      <c r="Y524" s="438"/>
      <c r="Z524" s="441"/>
      <c r="AB524" s="497"/>
      <c r="AC524" s="497"/>
      <c r="AD524" s="497"/>
      <c r="AE524" s="497"/>
      <c r="AF524" s="497"/>
      <c r="AG524" s="497"/>
      <c r="AH524" s="497"/>
      <c r="AI524" s="497"/>
      <c r="AJ524" s="497"/>
      <c r="AK524" s="497"/>
      <c r="AL524" s="497"/>
      <c r="AM524" s="497"/>
      <c r="AN524" s="497"/>
      <c r="AO524" s="497"/>
      <c r="AP524" s="497"/>
      <c r="AQ524" s="497"/>
      <c r="AR524" s="497"/>
      <c r="AS524" s="497"/>
      <c r="AT524" s="497"/>
      <c r="AU524" s="497"/>
      <c r="AV524" s="497"/>
      <c r="AW524" s="497"/>
      <c r="AX524" s="497"/>
      <c r="AY524" s="497"/>
      <c r="AZ524" s="497"/>
      <c r="BA524" s="497"/>
      <c r="BB524" s="497"/>
      <c r="BC524" s="497"/>
      <c r="BD524" s="497"/>
      <c r="BE524" s="497"/>
      <c r="BF524" s="497"/>
      <c r="BG524" s="497"/>
      <c r="BH524" s="497"/>
      <c r="BI524" s="497"/>
      <c r="BJ524" s="497"/>
    </row>
    <row r="525" spans="1:62" s="498" customFormat="1" ht="12.75">
      <c r="A525" s="500" t="s">
        <v>174</v>
      </c>
      <c r="B525" s="442">
        <f t="shared" si="34"/>
        <v>0</v>
      </c>
      <c r="C525" s="442"/>
      <c r="D525" s="442"/>
      <c r="E525" s="442"/>
      <c r="F525" s="442"/>
      <c r="G525" s="442"/>
      <c r="H525" s="442"/>
      <c r="I525" s="442"/>
      <c r="J525" s="442"/>
      <c r="K525" s="442"/>
      <c r="L525" s="442"/>
      <c r="M525" s="442"/>
      <c r="N525" s="442"/>
      <c r="O525" s="442"/>
      <c r="P525" s="442"/>
      <c r="Q525" s="435"/>
      <c r="R525" s="442"/>
      <c r="S525" s="435"/>
      <c r="T525" s="442"/>
      <c r="U525" s="442"/>
      <c r="V525" s="442"/>
      <c r="W525" s="442"/>
      <c r="X525" s="442"/>
      <c r="Y525" s="442"/>
      <c r="Z525" s="442"/>
      <c r="AB525" s="497"/>
      <c r="AC525" s="497"/>
      <c r="AD525" s="497"/>
      <c r="AE525" s="497"/>
      <c r="AF525" s="497"/>
      <c r="AG525" s="497"/>
      <c r="AH525" s="497"/>
      <c r="AI525" s="497"/>
      <c r="AJ525" s="497"/>
      <c r="AK525" s="497"/>
      <c r="AL525" s="497"/>
      <c r="AM525" s="497"/>
      <c r="AN525" s="497"/>
      <c r="AO525" s="497"/>
      <c r="AP525" s="497"/>
      <c r="AQ525" s="497"/>
      <c r="AR525" s="497"/>
      <c r="AS525" s="497"/>
      <c r="AT525" s="497"/>
      <c r="AU525" s="497"/>
      <c r="AV525" s="497"/>
      <c r="AW525" s="497"/>
      <c r="AX525" s="497"/>
      <c r="AY525" s="497"/>
      <c r="AZ525" s="497"/>
      <c r="BA525" s="497"/>
      <c r="BB525" s="497"/>
      <c r="BC525" s="497"/>
      <c r="BD525" s="497"/>
      <c r="BE525" s="497"/>
      <c r="BF525" s="497"/>
      <c r="BG525" s="497"/>
      <c r="BH525" s="497"/>
      <c r="BI525" s="497"/>
      <c r="BJ525" s="497"/>
    </row>
    <row r="526" spans="1:62" s="498" customFormat="1" ht="12.75">
      <c r="A526" s="500" t="s">
        <v>480</v>
      </c>
      <c r="B526" s="438">
        <f t="shared" si="34"/>
        <v>6</v>
      </c>
      <c r="C526" s="438"/>
      <c r="D526" s="438"/>
      <c r="E526" s="438"/>
      <c r="F526" s="438"/>
      <c r="G526" s="438"/>
      <c r="H526" s="438"/>
      <c r="I526" s="438"/>
      <c r="J526" s="438"/>
      <c r="K526" s="444">
        <v>1</v>
      </c>
      <c r="L526" s="438" t="s">
        <v>481</v>
      </c>
      <c r="M526" s="438"/>
      <c r="N526" s="438"/>
      <c r="O526" s="438">
        <v>1</v>
      </c>
      <c r="P526" s="438"/>
      <c r="Q526" s="438"/>
      <c r="R526" s="438"/>
      <c r="S526" s="438">
        <v>2</v>
      </c>
      <c r="T526" s="438" t="s">
        <v>482</v>
      </c>
      <c r="U526" s="438">
        <v>1</v>
      </c>
      <c r="V526" s="438"/>
      <c r="W526" s="438"/>
      <c r="X526" s="438"/>
      <c r="Y526" s="438">
        <v>1</v>
      </c>
      <c r="Z526" s="438"/>
      <c r="AB526" s="497"/>
      <c r="AC526" s="497"/>
      <c r="AD526" s="497"/>
      <c r="AE526" s="497"/>
      <c r="AF526" s="497"/>
      <c r="AG526" s="497"/>
      <c r="AH526" s="497"/>
      <c r="AI526" s="497"/>
      <c r="AJ526" s="497"/>
      <c r="AK526" s="497"/>
      <c r="AL526" s="497"/>
      <c r="AM526" s="497"/>
      <c r="AN526" s="497"/>
      <c r="AO526" s="497"/>
      <c r="AP526" s="497"/>
      <c r="AQ526" s="497"/>
      <c r="AR526" s="497"/>
      <c r="AS526" s="497"/>
      <c r="AT526" s="497"/>
      <c r="AU526" s="497"/>
      <c r="AV526" s="497"/>
      <c r="AW526" s="497"/>
      <c r="AX526" s="497"/>
      <c r="AY526" s="497"/>
      <c r="AZ526" s="497"/>
      <c r="BA526" s="497"/>
      <c r="BB526" s="497"/>
      <c r="BC526" s="497"/>
      <c r="BD526" s="497"/>
      <c r="BE526" s="497"/>
      <c r="BF526" s="497"/>
      <c r="BG526" s="497"/>
      <c r="BH526" s="497"/>
      <c r="BI526" s="497"/>
      <c r="BJ526" s="497"/>
    </row>
    <row r="527" spans="1:62" s="498" customFormat="1" ht="12.75">
      <c r="A527" s="502" t="s">
        <v>175</v>
      </c>
      <c r="B527" s="445">
        <f t="shared" si="34"/>
        <v>0</v>
      </c>
      <c r="C527" s="445"/>
      <c r="D527" s="445"/>
      <c r="E527" s="445"/>
      <c r="F527" s="445"/>
      <c r="G527" s="445"/>
      <c r="H527" s="445"/>
      <c r="I527" s="445"/>
      <c r="J527" s="445"/>
      <c r="K527" s="445"/>
      <c r="L527" s="445"/>
      <c r="M527" s="445"/>
      <c r="N527" s="445"/>
      <c r="O527" s="445"/>
      <c r="P527" s="445"/>
      <c r="Q527" s="445"/>
      <c r="R527" s="445"/>
      <c r="S527" s="445"/>
      <c r="T527" s="445"/>
      <c r="U527" s="445"/>
      <c r="V527" s="445"/>
      <c r="W527" s="445"/>
      <c r="X527" s="445"/>
      <c r="Y527" s="445"/>
      <c r="Z527" s="445"/>
      <c r="AB527" s="497"/>
      <c r="AC527" s="497"/>
      <c r="AD527" s="497"/>
      <c r="AE527" s="497"/>
      <c r="AF527" s="497"/>
      <c r="AG527" s="497"/>
      <c r="AH527" s="497"/>
      <c r="AI527" s="497"/>
      <c r="AJ527" s="497"/>
      <c r="AK527" s="497"/>
      <c r="AL527" s="497"/>
      <c r="AM527" s="497"/>
      <c r="AN527" s="497"/>
      <c r="AO527" s="497"/>
      <c r="AP527" s="497"/>
      <c r="AQ527" s="497"/>
      <c r="AR527" s="497"/>
      <c r="AS527" s="497"/>
      <c r="AT527" s="497"/>
      <c r="AU527" s="497"/>
      <c r="AV527" s="497"/>
      <c r="AW527" s="497"/>
      <c r="AX527" s="497"/>
      <c r="AY527" s="497"/>
      <c r="AZ527" s="497"/>
      <c r="BA527" s="497"/>
      <c r="BB527" s="497"/>
      <c r="BC527" s="497"/>
      <c r="BD527" s="497"/>
      <c r="BE527" s="497"/>
      <c r="BF527" s="497"/>
      <c r="BG527" s="497"/>
      <c r="BH527" s="497"/>
      <c r="BI527" s="497"/>
      <c r="BJ527" s="497"/>
    </row>
    <row r="528" spans="1:62" s="498" customFormat="1" ht="21.75">
      <c r="A528" s="502" t="s">
        <v>483</v>
      </c>
      <c r="B528" s="438">
        <f t="shared" si="34"/>
        <v>0</v>
      </c>
      <c r="C528" s="438"/>
      <c r="D528" s="438"/>
      <c r="E528" s="438"/>
      <c r="F528" s="438"/>
      <c r="G528" s="438"/>
      <c r="H528" s="438"/>
      <c r="I528" s="438"/>
      <c r="J528" s="438"/>
      <c r="K528" s="438"/>
      <c r="L528" s="438"/>
      <c r="M528" s="438"/>
      <c r="N528" s="438"/>
      <c r="O528" s="438"/>
      <c r="P528" s="438"/>
      <c r="Q528" s="438"/>
      <c r="R528" s="438"/>
      <c r="S528" s="438"/>
      <c r="T528" s="438"/>
      <c r="U528" s="438"/>
      <c r="V528" s="438"/>
      <c r="W528" s="438"/>
      <c r="X528" s="438"/>
      <c r="Y528" s="438"/>
      <c r="Z528" s="438"/>
      <c r="AB528" s="497"/>
      <c r="AC528" s="497"/>
      <c r="AD528" s="497"/>
      <c r="AE528" s="497"/>
      <c r="AF528" s="497"/>
      <c r="AG528" s="497"/>
      <c r="AH528" s="497"/>
      <c r="AI528" s="497"/>
      <c r="AJ528" s="497"/>
      <c r="AK528" s="497"/>
      <c r="AL528" s="497"/>
      <c r="AM528" s="497"/>
      <c r="AN528" s="497"/>
      <c r="AO528" s="497"/>
      <c r="AP528" s="497"/>
      <c r="AQ528" s="497"/>
      <c r="AR528" s="497"/>
      <c r="AS528" s="497"/>
      <c r="AT528" s="497"/>
      <c r="AU528" s="497"/>
      <c r="AV528" s="497"/>
      <c r="AW528" s="497"/>
      <c r="AX528" s="497"/>
      <c r="AY528" s="497"/>
      <c r="AZ528" s="497"/>
      <c r="BA528" s="497"/>
      <c r="BB528" s="497"/>
      <c r="BC528" s="497"/>
      <c r="BD528" s="497"/>
      <c r="BE528" s="497"/>
      <c r="BF528" s="497"/>
      <c r="BG528" s="497"/>
      <c r="BH528" s="497"/>
      <c r="BI528" s="497"/>
      <c r="BJ528" s="497"/>
    </row>
    <row r="529" spans="1:62" s="498" customFormat="1" ht="21.75">
      <c r="A529" s="503" t="s">
        <v>484</v>
      </c>
      <c r="B529" s="438">
        <f t="shared" si="34"/>
        <v>0</v>
      </c>
      <c r="C529" s="438"/>
      <c r="D529" s="438"/>
      <c r="E529" s="438"/>
      <c r="F529" s="438"/>
      <c r="G529" s="438"/>
      <c r="H529" s="438"/>
      <c r="I529" s="438"/>
      <c r="J529" s="438"/>
      <c r="K529" s="438"/>
      <c r="L529" s="438"/>
      <c r="M529" s="438"/>
      <c r="N529" s="438"/>
      <c r="O529" s="438"/>
      <c r="P529" s="438"/>
      <c r="Q529" s="438"/>
      <c r="R529" s="438"/>
      <c r="S529" s="438"/>
      <c r="T529" s="438"/>
      <c r="U529" s="438"/>
      <c r="V529" s="438"/>
      <c r="W529" s="438"/>
      <c r="X529" s="438"/>
      <c r="Y529" s="438"/>
      <c r="Z529" s="438"/>
      <c r="AB529" s="497"/>
      <c r="AC529" s="497"/>
      <c r="AD529" s="497"/>
      <c r="AE529" s="497"/>
      <c r="AF529" s="497"/>
      <c r="AG529" s="497"/>
      <c r="AH529" s="497"/>
      <c r="AI529" s="497"/>
      <c r="AJ529" s="497"/>
      <c r="AK529" s="497"/>
      <c r="AL529" s="497"/>
      <c r="AM529" s="497"/>
      <c r="AN529" s="497"/>
      <c r="AO529" s="497"/>
      <c r="AP529" s="497"/>
      <c r="AQ529" s="497"/>
      <c r="AR529" s="497"/>
      <c r="AS529" s="497"/>
      <c r="AT529" s="497"/>
      <c r="AU529" s="497"/>
      <c r="AV529" s="497"/>
      <c r="AW529" s="497"/>
      <c r="AX529" s="497"/>
      <c r="AY529" s="497"/>
      <c r="AZ529" s="497"/>
      <c r="BA529" s="497"/>
      <c r="BB529" s="497"/>
      <c r="BC529" s="497"/>
      <c r="BD529" s="497"/>
      <c r="BE529" s="497"/>
      <c r="BF529" s="497"/>
      <c r="BG529" s="497"/>
      <c r="BH529" s="497"/>
      <c r="BI529" s="497"/>
      <c r="BJ529" s="497"/>
    </row>
    <row r="530" spans="1:62" s="498" customFormat="1" ht="13.5" thickBot="1">
      <c r="A530" s="503" t="s">
        <v>71</v>
      </c>
      <c r="B530" s="438">
        <f t="shared" si="34"/>
        <v>0</v>
      </c>
      <c r="C530" s="438"/>
      <c r="D530" s="438"/>
      <c r="E530" s="438"/>
      <c r="F530" s="438"/>
      <c r="G530" s="438"/>
      <c r="H530" s="438"/>
      <c r="I530" s="438"/>
      <c r="J530" s="438"/>
      <c r="K530" s="438"/>
      <c r="L530" s="438"/>
      <c r="M530" s="438"/>
      <c r="N530" s="438"/>
      <c r="O530" s="438"/>
      <c r="P530" s="438"/>
      <c r="Q530" s="438"/>
      <c r="R530" s="438"/>
      <c r="S530" s="438"/>
      <c r="T530" s="438"/>
      <c r="U530" s="438"/>
      <c r="V530" s="438"/>
      <c r="W530" s="438"/>
      <c r="X530" s="438"/>
      <c r="Y530" s="438"/>
      <c r="Z530" s="438"/>
      <c r="AB530" s="497"/>
      <c r="AC530" s="497"/>
      <c r="AD530" s="497"/>
      <c r="AE530" s="497"/>
      <c r="AF530" s="497"/>
      <c r="AG530" s="497"/>
      <c r="AH530" s="497"/>
      <c r="AI530" s="497"/>
      <c r="AJ530" s="497"/>
      <c r="AK530" s="497"/>
      <c r="AL530" s="497"/>
      <c r="AM530" s="497"/>
      <c r="AN530" s="497"/>
      <c r="AO530" s="497"/>
      <c r="AP530" s="497"/>
      <c r="AQ530" s="497"/>
      <c r="AR530" s="497"/>
      <c r="AS530" s="497"/>
      <c r="AT530" s="497"/>
      <c r="AU530" s="497"/>
      <c r="AV530" s="497"/>
      <c r="AW530" s="497"/>
      <c r="AX530" s="497"/>
      <c r="AY530" s="497"/>
      <c r="AZ530" s="497"/>
      <c r="BA530" s="497"/>
      <c r="BB530" s="497"/>
      <c r="BC530" s="497"/>
      <c r="BD530" s="497"/>
      <c r="BE530" s="497"/>
      <c r="BF530" s="497"/>
      <c r="BG530" s="497"/>
      <c r="BH530" s="497"/>
      <c r="BI530" s="497"/>
      <c r="BJ530" s="497"/>
    </row>
    <row r="531" spans="1:62" s="498" customFormat="1" ht="13.5" thickBot="1">
      <c r="A531" s="504" t="s">
        <v>485</v>
      </c>
      <c r="B531" s="486">
        <f t="shared" ref="B531:G531" si="35">SUM(B532:B539)</f>
        <v>28</v>
      </c>
      <c r="C531" s="486">
        <f t="shared" si="35"/>
        <v>4</v>
      </c>
      <c r="D531" s="486"/>
      <c r="E531" s="486">
        <f t="shared" si="35"/>
        <v>2</v>
      </c>
      <c r="F531" s="486"/>
      <c r="G531" s="486">
        <f t="shared" si="35"/>
        <v>1</v>
      </c>
      <c r="H531" s="486"/>
      <c r="I531" s="486">
        <f>SUM(I532:I539)</f>
        <v>3</v>
      </c>
      <c r="J531" s="486"/>
      <c r="K531" s="486">
        <f t="shared" ref="K531:Y531" si="36">SUM(K532:K539)</f>
        <v>1</v>
      </c>
      <c r="L531" s="486"/>
      <c r="M531" s="486">
        <f t="shared" si="36"/>
        <v>2</v>
      </c>
      <c r="N531" s="486"/>
      <c r="O531" s="486">
        <f t="shared" si="36"/>
        <v>3</v>
      </c>
      <c r="P531" s="486"/>
      <c r="Q531" s="486">
        <f t="shared" si="36"/>
        <v>2</v>
      </c>
      <c r="R531" s="486"/>
      <c r="S531" s="486">
        <f t="shared" si="36"/>
        <v>5</v>
      </c>
      <c r="T531" s="486"/>
      <c r="U531" s="486">
        <f t="shared" si="36"/>
        <v>3</v>
      </c>
      <c r="V531" s="486"/>
      <c r="W531" s="486">
        <f t="shared" si="36"/>
        <v>0</v>
      </c>
      <c r="X531" s="486"/>
      <c r="Y531" s="486">
        <f t="shared" si="36"/>
        <v>2</v>
      </c>
      <c r="Z531" s="486"/>
      <c r="AA531" s="505">
        <f>SUM(C531:Z531)</f>
        <v>28</v>
      </c>
      <c r="AB531" s="497"/>
      <c r="AC531" s="497"/>
      <c r="AD531" s="497"/>
      <c r="AE531" s="497"/>
      <c r="AF531" s="497"/>
      <c r="AG531" s="497"/>
      <c r="AH531" s="497"/>
      <c r="AI531" s="497"/>
      <c r="AJ531" s="497"/>
      <c r="AK531" s="497"/>
      <c r="AL531" s="497"/>
      <c r="AM531" s="497"/>
      <c r="AN531" s="497"/>
      <c r="AO531" s="497"/>
      <c r="AP531" s="497"/>
      <c r="AQ531" s="497"/>
      <c r="AR531" s="497"/>
      <c r="AS531" s="497"/>
      <c r="AT531" s="497"/>
      <c r="AU531" s="497"/>
      <c r="AV531" s="497"/>
      <c r="AW531" s="497"/>
      <c r="AX531" s="497"/>
      <c r="AY531" s="497"/>
      <c r="AZ531" s="497"/>
      <c r="BA531" s="497"/>
      <c r="BB531" s="497"/>
      <c r="BC531" s="497"/>
      <c r="BD531" s="497"/>
      <c r="BE531" s="497"/>
      <c r="BF531" s="497"/>
      <c r="BG531" s="497"/>
      <c r="BH531" s="497"/>
      <c r="BI531" s="497"/>
      <c r="BJ531" s="497"/>
    </row>
    <row r="532" spans="1:62" s="498" customFormat="1" ht="12.75">
      <c r="A532" s="506" t="s">
        <v>176</v>
      </c>
      <c r="B532" s="442">
        <f t="shared" ref="B532:B539" si="37">SUM(C532:Z532)</f>
        <v>8</v>
      </c>
      <c r="C532" s="460"/>
      <c r="D532" s="460"/>
      <c r="E532" s="460"/>
      <c r="F532" s="460"/>
      <c r="G532" s="460"/>
      <c r="H532" s="460"/>
      <c r="I532" s="460">
        <v>2</v>
      </c>
      <c r="J532" s="460"/>
      <c r="K532" s="460"/>
      <c r="L532" s="460"/>
      <c r="M532" s="460">
        <v>1</v>
      </c>
      <c r="N532" s="460"/>
      <c r="O532" s="460">
        <v>1</v>
      </c>
      <c r="P532" s="460" t="s">
        <v>345</v>
      </c>
      <c r="Q532" s="460">
        <v>1</v>
      </c>
      <c r="R532" s="460"/>
      <c r="S532" s="460">
        <v>1</v>
      </c>
      <c r="T532" s="460"/>
      <c r="U532" s="460">
        <v>1</v>
      </c>
      <c r="V532" s="460"/>
      <c r="W532" s="460"/>
      <c r="X532" s="460"/>
      <c r="Y532" s="460">
        <v>1</v>
      </c>
      <c r="Z532" s="460"/>
      <c r="AA532" s="505"/>
      <c r="AB532" s="497"/>
      <c r="AC532" s="497"/>
      <c r="AD532" s="497"/>
      <c r="AE532" s="497"/>
      <c r="AF532" s="497"/>
      <c r="AG532" s="497"/>
      <c r="AH532" s="497"/>
      <c r="AI532" s="497"/>
      <c r="AJ532" s="497"/>
      <c r="AK532" s="497"/>
      <c r="AL532" s="497"/>
      <c r="AM532" s="497"/>
      <c r="AN532" s="497"/>
      <c r="AO532" s="497"/>
      <c r="AP532" s="497"/>
      <c r="AQ532" s="497"/>
      <c r="AR532" s="497"/>
      <c r="AS532" s="497"/>
      <c r="AT532" s="497"/>
      <c r="AU532" s="497"/>
      <c r="AV532" s="497"/>
      <c r="AW532" s="497"/>
      <c r="AX532" s="497"/>
      <c r="AY532" s="497"/>
      <c r="AZ532" s="497"/>
      <c r="BA532" s="497"/>
      <c r="BB532" s="497"/>
      <c r="BC532" s="497"/>
      <c r="BD532" s="497"/>
      <c r="BE532" s="497"/>
      <c r="BF532" s="497"/>
      <c r="BG532" s="497"/>
      <c r="BH532" s="497"/>
      <c r="BI532" s="497"/>
      <c r="BJ532" s="497"/>
    </row>
    <row r="533" spans="1:62" s="498" customFormat="1" ht="12.75">
      <c r="A533" s="493" t="s">
        <v>369</v>
      </c>
      <c r="B533" s="442">
        <f t="shared" si="37"/>
        <v>10</v>
      </c>
      <c r="C533" s="442">
        <v>1</v>
      </c>
      <c r="D533" s="442"/>
      <c r="E533" s="442">
        <v>1</v>
      </c>
      <c r="F533" s="442"/>
      <c r="G533" s="442">
        <v>1</v>
      </c>
      <c r="H533" s="442" t="s">
        <v>336</v>
      </c>
      <c r="I533" s="442"/>
      <c r="J533" s="442"/>
      <c r="K533" s="448">
        <v>1</v>
      </c>
      <c r="L533" s="442" t="s">
        <v>486</v>
      </c>
      <c r="M533" s="442"/>
      <c r="N533" s="442"/>
      <c r="O533" s="442">
        <v>1</v>
      </c>
      <c r="P533" s="442"/>
      <c r="Q533" s="442"/>
      <c r="R533" s="442"/>
      <c r="S533" s="442">
        <v>3</v>
      </c>
      <c r="T533" s="442" t="s">
        <v>458</v>
      </c>
      <c r="U533" s="442">
        <v>1</v>
      </c>
      <c r="V533" s="442" t="s">
        <v>426</v>
      </c>
      <c r="W533" s="442"/>
      <c r="X533" s="442"/>
      <c r="Y533" s="442">
        <v>1</v>
      </c>
      <c r="Z533" s="442"/>
      <c r="AB533" s="497"/>
      <c r="AC533" s="497"/>
      <c r="AD533" s="497"/>
      <c r="AE533" s="497"/>
      <c r="AF533" s="497"/>
      <c r="AG533" s="497"/>
      <c r="AH533" s="497"/>
      <c r="AI533" s="497"/>
      <c r="AJ533" s="497"/>
      <c r="AK533" s="497"/>
      <c r="AL533" s="497"/>
      <c r="AM533" s="497"/>
      <c r="AN533" s="497"/>
      <c r="AO533" s="497"/>
      <c r="AP533" s="497"/>
      <c r="AQ533" s="497"/>
      <c r="AR533" s="497"/>
      <c r="AS533" s="497"/>
      <c r="AT533" s="497"/>
      <c r="AU533" s="497"/>
      <c r="AV533" s="497"/>
      <c r="AW533" s="497"/>
      <c r="AX533" s="497"/>
      <c r="AY533" s="497"/>
      <c r="AZ533" s="497"/>
      <c r="BA533" s="497"/>
      <c r="BB533" s="497"/>
      <c r="BC533" s="497"/>
      <c r="BD533" s="497"/>
      <c r="BE533" s="497"/>
      <c r="BF533" s="497"/>
      <c r="BG533" s="497"/>
      <c r="BH533" s="497"/>
      <c r="BI533" s="497"/>
      <c r="BJ533" s="497"/>
    </row>
    <row r="534" spans="1:62" s="498" customFormat="1" ht="12.75">
      <c r="A534" s="500" t="s">
        <v>487</v>
      </c>
      <c r="B534" s="438">
        <f t="shared" si="37"/>
        <v>0</v>
      </c>
      <c r="C534" s="435"/>
      <c r="D534" s="435"/>
      <c r="E534" s="435"/>
      <c r="F534" s="435"/>
      <c r="G534" s="435"/>
      <c r="H534" s="435"/>
      <c r="I534" s="435"/>
      <c r="J534" s="435"/>
      <c r="K534" s="435"/>
      <c r="L534" s="435"/>
      <c r="M534" s="435"/>
      <c r="N534" s="435"/>
      <c r="O534" s="435"/>
      <c r="P534" s="435"/>
      <c r="Q534" s="435"/>
      <c r="R534" s="435"/>
      <c r="S534" s="435"/>
      <c r="T534" s="435"/>
      <c r="U534" s="435"/>
      <c r="V534" s="435"/>
      <c r="W534" s="435"/>
      <c r="X534" s="435"/>
      <c r="Y534" s="435"/>
      <c r="Z534" s="435"/>
      <c r="AA534" s="505"/>
      <c r="AB534" s="497"/>
      <c r="AC534" s="497"/>
      <c r="AD534" s="497"/>
      <c r="AE534" s="497"/>
      <c r="AF534" s="497"/>
      <c r="AG534" s="497"/>
      <c r="AH534" s="497"/>
      <c r="AI534" s="497"/>
      <c r="AJ534" s="497"/>
      <c r="AK534" s="497"/>
      <c r="AL534" s="497"/>
      <c r="AM534" s="497"/>
      <c r="AN534" s="497"/>
      <c r="AO534" s="497"/>
      <c r="AP534" s="497"/>
      <c r="AQ534" s="497"/>
      <c r="AR534" s="497"/>
      <c r="AS534" s="497"/>
      <c r="AT534" s="497"/>
      <c r="AU534" s="497"/>
      <c r="AV534" s="497"/>
      <c r="AW534" s="497"/>
      <c r="AX534" s="497"/>
      <c r="AY534" s="497"/>
      <c r="AZ534" s="497"/>
      <c r="BA534" s="497"/>
      <c r="BB534" s="497"/>
      <c r="BC534" s="497"/>
      <c r="BD534" s="497"/>
      <c r="BE534" s="497"/>
      <c r="BF534" s="497"/>
      <c r="BG534" s="497"/>
      <c r="BH534" s="497"/>
      <c r="BI534" s="497"/>
      <c r="BJ534" s="497"/>
    </row>
    <row r="535" spans="1:62" s="498" customFormat="1" ht="12.75">
      <c r="A535" s="500" t="s">
        <v>488</v>
      </c>
      <c r="B535" s="445">
        <f t="shared" si="37"/>
        <v>4</v>
      </c>
      <c r="C535" s="474">
        <v>1</v>
      </c>
      <c r="D535" s="445"/>
      <c r="E535" s="474"/>
      <c r="F535" s="445"/>
      <c r="G535" s="474"/>
      <c r="H535" s="445"/>
      <c r="I535" s="474"/>
      <c r="J535" s="445"/>
      <c r="K535" s="474"/>
      <c r="L535" s="445"/>
      <c r="M535" s="474">
        <v>1</v>
      </c>
      <c r="N535" s="445"/>
      <c r="O535" s="474"/>
      <c r="P535" s="445"/>
      <c r="Q535" s="445">
        <v>1</v>
      </c>
      <c r="R535" s="445"/>
      <c r="S535" s="445">
        <v>1</v>
      </c>
      <c r="T535" s="445" t="s">
        <v>393</v>
      </c>
      <c r="U535" s="474"/>
      <c r="V535" s="445"/>
      <c r="W535" s="474"/>
      <c r="X535" s="445"/>
      <c r="Y535" s="474"/>
      <c r="Z535" s="445"/>
      <c r="AB535" s="497"/>
      <c r="AC535" s="497"/>
      <c r="AD535" s="497"/>
      <c r="AE535" s="497"/>
      <c r="AF535" s="497"/>
      <c r="AG535" s="497"/>
      <c r="AH535" s="497"/>
      <c r="AI535" s="497"/>
      <c r="AJ535" s="497"/>
      <c r="AK535" s="497"/>
      <c r="AL535" s="497"/>
      <c r="AM535" s="497"/>
      <c r="AN535" s="497"/>
      <c r="AO535" s="497"/>
      <c r="AP535" s="497"/>
      <c r="AQ535" s="497"/>
      <c r="AR535" s="497"/>
      <c r="AS535" s="497"/>
      <c r="AT535" s="497"/>
      <c r="AU535" s="497"/>
      <c r="AV535" s="497"/>
      <c r="AW535" s="497"/>
      <c r="AX535" s="497"/>
      <c r="AY535" s="497"/>
      <c r="AZ535" s="497"/>
      <c r="BA535" s="497"/>
      <c r="BB535" s="497"/>
      <c r="BC535" s="497"/>
      <c r="BD535" s="497"/>
      <c r="BE535" s="497"/>
      <c r="BF535" s="497"/>
      <c r="BG535" s="497"/>
      <c r="BH535" s="497"/>
      <c r="BI535" s="497"/>
      <c r="BJ535" s="497"/>
    </row>
    <row r="536" spans="1:62" s="498" customFormat="1" ht="51">
      <c r="A536" s="500" t="s">
        <v>378</v>
      </c>
      <c r="B536" s="445">
        <f t="shared" si="37"/>
        <v>3</v>
      </c>
      <c r="C536" s="438">
        <v>2</v>
      </c>
      <c r="D536" s="469" t="s">
        <v>489</v>
      </c>
      <c r="E536" s="438">
        <v>1</v>
      </c>
      <c r="F536" s="438" t="s">
        <v>405</v>
      </c>
      <c r="G536" s="438"/>
      <c r="H536" s="438"/>
      <c r="I536" s="438"/>
      <c r="J536" s="438"/>
      <c r="K536" s="438"/>
      <c r="L536" s="438"/>
      <c r="M536" s="438"/>
      <c r="N536" s="438"/>
      <c r="O536" s="438"/>
      <c r="P536" s="438"/>
      <c r="Q536" s="438"/>
      <c r="R536" s="438"/>
      <c r="S536" s="438"/>
      <c r="T536" s="438"/>
      <c r="U536" s="438"/>
      <c r="V536" s="438"/>
      <c r="W536" s="438"/>
      <c r="X536" s="438"/>
      <c r="Y536" s="438"/>
      <c r="Z536" s="438"/>
      <c r="AB536" s="497"/>
      <c r="AC536" s="497"/>
      <c r="AD536" s="497"/>
      <c r="AE536" s="497"/>
      <c r="AF536" s="497"/>
      <c r="AG536" s="497"/>
      <c r="AH536" s="497"/>
      <c r="AI536" s="497"/>
      <c r="AJ536" s="497"/>
      <c r="AK536" s="497"/>
      <c r="AL536" s="497"/>
      <c r="AM536" s="497"/>
      <c r="AN536" s="497"/>
      <c r="AO536" s="497"/>
      <c r="AP536" s="497"/>
      <c r="AQ536" s="497"/>
      <c r="AR536" s="497"/>
      <c r="AS536" s="497"/>
      <c r="AT536" s="497"/>
      <c r="AU536" s="497"/>
      <c r="AV536" s="497"/>
      <c r="AW536" s="497"/>
      <c r="AX536" s="497"/>
      <c r="AY536" s="497"/>
      <c r="AZ536" s="497"/>
      <c r="BA536" s="497"/>
      <c r="BB536" s="497"/>
      <c r="BC536" s="497"/>
      <c r="BD536" s="497"/>
      <c r="BE536" s="497"/>
      <c r="BF536" s="497"/>
      <c r="BG536" s="497"/>
      <c r="BH536" s="497"/>
      <c r="BI536" s="497"/>
      <c r="BJ536" s="497"/>
    </row>
    <row r="537" spans="1:62" s="498" customFormat="1" ht="12.75">
      <c r="A537" s="500" t="s">
        <v>177</v>
      </c>
      <c r="B537" s="438">
        <f t="shared" si="37"/>
        <v>1</v>
      </c>
      <c r="C537" s="442"/>
      <c r="D537" s="442"/>
      <c r="E537" s="442"/>
      <c r="F537" s="442"/>
      <c r="G537" s="442"/>
      <c r="H537" s="442"/>
      <c r="I537" s="442"/>
      <c r="J537" s="442"/>
      <c r="K537" s="442"/>
      <c r="L537" s="442"/>
      <c r="M537" s="442"/>
      <c r="N537" s="442"/>
      <c r="O537" s="442"/>
      <c r="P537" s="442"/>
      <c r="Q537" s="435"/>
      <c r="R537" s="442"/>
      <c r="S537" s="435"/>
      <c r="T537" s="442"/>
      <c r="U537" s="442">
        <v>1</v>
      </c>
      <c r="V537" s="442"/>
      <c r="W537" s="442"/>
      <c r="X537" s="442"/>
      <c r="Y537" s="442"/>
      <c r="Z537" s="442"/>
      <c r="AB537" s="497"/>
      <c r="AC537" s="497"/>
      <c r="AD537" s="497"/>
      <c r="AE537" s="497"/>
      <c r="AF537" s="497"/>
      <c r="AG537" s="497"/>
      <c r="AH537" s="497"/>
      <c r="AI537" s="497"/>
      <c r="AJ537" s="497"/>
      <c r="AK537" s="497"/>
      <c r="AL537" s="497"/>
      <c r="AM537" s="497"/>
      <c r="AN537" s="497"/>
      <c r="AO537" s="497"/>
      <c r="AP537" s="497"/>
      <c r="AQ537" s="497"/>
      <c r="AR537" s="497"/>
      <c r="AS537" s="497"/>
      <c r="AT537" s="497"/>
      <c r="AU537" s="497"/>
      <c r="AV537" s="497"/>
      <c r="AW537" s="497"/>
      <c r="AX537" s="497"/>
      <c r="AY537" s="497"/>
      <c r="AZ537" s="497"/>
      <c r="BA537" s="497"/>
      <c r="BB537" s="497"/>
      <c r="BC537" s="497"/>
      <c r="BD537" s="497"/>
      <c r="BE537" s="497"/>
      <c r="BF537" s="497"/>
      <c r="BG537" s="497"/>
      <c r="BH537" s="497"/>
      <c r="BI537" s="497"/>
      <c r="BJ537" s="497"/>
    </row>
    <row r="538" spans="1:62" s="498" customFormat="1" ht="12.75">
      <c r="A538" s="507" t="s">
        <v>490</v>
      </c>
      <c r="B538" s="438">
        <f t="shared" si="37"/>
        <v>2</v>
      </c>
      <c r="C538" s="452"/>
      <c r="D538" s="452"/>
      <c r="E538" s="452"/>
      <c r="F538" s="452"/>
      <c r="G538" s="452"/>
      <c r="H538" s="452"/>
      <c r="I538" s="452">
        <v>1</v>
      </c>
      <c r="J538" s="452" t="s">
        <v>329</v>
      </c>
      <c r="K538" s="452"/>
      <c r="L538" s="452"/>
      <c r="M538" s="452"/>
      <c r="N538" s="452"/>
      <c r="O538" s="452">
        <v>1</v>
      </c>
      <c r="P538" s="452"/>
      <c r="Q538" s="452"/>
      <c r="R538" s="452"/>
      <c r="S538" s="452"/>
      <c r="T538" s="452"/>
      <c r="U538" s="452"/>
      <c r="V538" s="452"/>
      <c r="W538" s="452"/>
      <c r="X538" s="452"/>
      <c r="Y538" s="452"/>
      <c r="Z538" s="452"/>
      <c r="AB538" s="497"/>
      <c r="AC538" s="497"/>
      <c r="AD538" s="497"/>
      <c r="AE538" s="497"/>
      <c r="AF538" s="497"/>
      <c r="AG538" s="497"/>
      <c r="AH538" s="497"/>
      <c r="AI538" s="497"/>
      <c r="AJ538" s="497"/>
      <c r="AK538" s="497"/>
      <c r="AL538" s="497"/>
      <c r="AM538" s="497"/>
      <c r="AN538" s="497"/>
      <c r="AO538" s="497"/>
      <c r="AP538" s="497"/>
      <c r="AQ538" s="497"/>
      <c r="AR538" s="497"/>
      <c r="AS538" s="497"/>
      <c r="AT538" s="497"/>
      <c r="AU538" s="497"/>
      <c r="AV538" s="497"/>
      <c r="AW538" s="497"/>
      <c r="AX538" s="497"/>
      <c r="AY538" s="497"/>
      <c r="AZ538" s="497"/>
      <c r="BA538" s="497"/>
      <c r="BB538" s="497"/>
      <c r="BC538" s="497"/>
      <c r="BD538" s="497"/>
      <c r="BE538" s="497"/>
      <c r="BF538" s="497"/>
      <c r="BG538" s="497"/>
      <c r="BH538" s="497"/>
      <c r="BI538" s="497"/>
      <c r="BJ538" s="497"/>
    </row>
    <row r="539" spans="1:62" s="498" customFormat="1" ht="22.5" thickBot="1">
      <c r="A539" s="493" t="s">
        <v>491</v>
      </c>
      <c r="B539" s="435">
        <f t="shared" si="37"/>
        <v>0</v>
      </c>
      <c r="C539" s="442"/>
      <c r="D539" s="442"/>
      <c r="E539" s="442"/>
      <c r="F539" s="442"/>
      <c r="G539" s="442"/>
      <c r="H539" s="442"/>
      <c r="I539" s="442"/>
      <c r="J539" s="442"/>
      <c r="K539" s="442"/>
      <c r="L539" s="442"/>
      <c r="M539" s="442"/>
      <c r="N539" s="442"/>
      <c r="O539" s="442"/>
      <c r="P539" s="442"/>
      <c r="Q539" s="442"/>
      <c r="R539" s="442"/>
      <c r="S539" s="442"/>
      <c r="T539" s="442"/>
      <c r="U539" s="442"/>
      <c r="V539" s="442"/>
      <c r="W539" s="442"/>
      <c r="X539" s="442"/>
      <c r="Y539" s="442"/>
      <c r="Z539" s="442"/>
      <c r="AB539" s="497"/>
      <c r="AC539" s="497"/>
      <c r="AD539" s="497"/>
      <c r="AE539" s="497"/>
      <c r="AF539" s="497"/>
      <c r="AG539" s="497"/>
      <c r="AH539" s="497"/>
      <c r="AI539" s="497"/>
      <c r="AJ539" s="497"/>
      <c r="AK539" s="497"/>
      <c r="AL539" s="497"/>
      <c r="AM539" s="497"/>
      <c r="AN539" s="497"/>
      <c r="AO539" s="497"/>
      <c r="AP539" s="497"/>
      <c r="AQ539" s="497"/>
      <c r="AR539" s="497"/>
      <c r="AS539" s="497"/>
      <c r="AT539" s="497"/>
      <c r="AU539" s="497"/>
      <c r="AV539" s="497"/>
      <c r="AW539" s="497"/>
      <c r="AX539" s="497"/>
      <c r="AY539" s="497"/>
      <c r="AZ539" s="497"/>
      <c r="BA539" s="497"/>
      <c r="BB539" s="497"/>
      <c r="BC539" s="497"/>
      <c r="BD539" s="497"/>
      <c r="BE539" s="497"/>
      <c r="BF539" s="497"/>
      <c r="BG539" s="497"/>
      <c r="BH539" s="497"/>
      <c r="BI539" s="497"/>
      <c r="BJ539" s="497"/>
    </row>
    <row r="540" spans="1:62" s="498" customFormat="1" ht="13.5" thickBot="1">
      <c r="A540" s="504" t="s">
        <v>492</v>
      </c>
      <c r="B540" s="486">
        <f t="shared" ref="B540:U540" si="38">SUM(B541:B559)</f>
        <v>25</v>
      </c>
      <c r="C540" s="486">
        <f t="shared" si="38"/>
        <v>4</v>
      </c>
      <c r="D540" s="486"/>
      <c r="E540" s="486">
        <f t="shared" si="38"/>
        <v>4</v>
      </c>
      <c r="F540" s="486"/>
      <c r="G540" s="486">
        <f t="shared" si="38"/>
        <v>4</v>
      </c>
      <c r="H540" s="486"/>
      <c r="I540" s="486">
        <f t="shared" si="38"/>
        <v>3</v>
      </c>
      <c r="J540" s="486"/>
      <c r="K540" s="486">
        <f t="shared" si="38"/>
        <v>0</v>
      </c>
      <c r="L540" s="486"/>
      <c r="M540" s="486">
        <f t="shared" si="38"/>
        <v>0</v>
      </c>
      <c r="N540" s="486"/>
      <c r="O540" s="486">
        <f t="shared" si="38"/>
        <v>1</v>
      </c>
      <c r="P540" s="486"/>
      <c r="Q540" s="486">
        <f t="shared" si="38"/>
        <v>2</v>
      </c>
      <c r="R540" s="486"/>
      <c r="S540" s="486">
        <f t="shared" si="38"/>
        <v>1</v>
      </c>
      <c r="T540" s="486"/>
      <c r="U540" s="486">
        <f t="shared" si="38"/>
        <v>1</v>
      </c>
      <c r="V540" s="486"/>
      <c r="W540" s="486">
        <f>SUM(W541:W559)</f>
        <v>4</v>
      </c>
      <c r="X540" s="486"/>
      <c r="Y540" s="486">
        <f>SUM(Y542:Y559)</f>
        <v>1</v>
      </c>
      <c r="Z540" s="486"/>
      <c r="AA540" s="505">
        <f>SUM(C540:Z540)</f>
        <v>25</v>
      </c>
      <c r="AB540" s="497"/>
      <c r="AC540" s="497"/>
      <c r="AD540" s="497"/>
      <c r="AE540" s="497"/>
      <c r="AF540" s="497"/>
      <c r="AG540" s="497"/>
      <c r="AH540" s="497"/>
      <c r="AI540" s="497"/>
      <c r="AJ540" s="497"/>
      <c r="AK540" s="497"/>
      <c r="AL540" s="497"/>
      <c r="AM540" s="497"/>
      <c r="AN540" s="497"/>
      <c r="AO540" s="497"/>
      <c r="AP540" s="497"/>
      <c r="AQ540" s="497"/>
      <c r="AR540" s="497"/>
      <c r="AS540" s="497"/>
      <c r="AT540" s="497"/>
      <c r="AU540" s="497"/>
      <c r="AV540" s="497"/>
      <c r="AW540" s="497"/>
      <c r="AX540" s="497"/>
      <c r="AY540" s="497"/>
      <c r="AZ540" s="497"/>
      <c r="BA540" s="497"/>
      <c r="BB540" s="497"/>
      <c r="BC540" s="497"/>
      <c r="BD540" s="497"/>
      <c r="BE540" s="497"/>
      <c r="BF540" s="497"/>
      <c r="BG540" s="497"/>
      <c r="BH540" s="497"/>
      <c r="BI540" s="497"/>
      <c r="BJ540" s="497"/>
    </row>
    <row r="541" spans="1:62" s="498" customFormat="1" ht="12.75">
      <c r="A541" s="508" t="s">
        <v>81</v>
      </c>
      <c r="B541" s="442">
        <f t="shared" ref="B541:B559" si="39">SUM(C541:Z541)</f>
        <v>2</v>
      </c>
      <c r="C541" s="460"/>
      <c r="D541" s="460"/>
      <c r="E541" s="460"/>
      <c r="F541" s="460"/>
      <c r="G541" s="460"/>
      <c r="H541" s="460"/>
      <c r="I541" s="460"/>
      <c r="J541" s="460"/>
      <c r="K541" s="460"/>
      <c r="L541" s="460"/>
      <c r="M541" s="460"/>
      <c r="N541" s="460"/>
      <c r="O541" s="460"/>
      <c r="P541" s="460"/>
      <c r="Q541" s="460"/>
      <c r="R541" s="460"/>
      <c r="S541" s="460"/>
      <c r="T541" s="460"/>
      <c r="U541" s="460">
        <v>1</v>
      </c>
      <c r="V541" s="460"/>
      <c r="W541" s="460">
        <v>1</v>
      </c>
      <c r="X541" s="460" t="s">
        <v>331</v>
      </c>
      <c r="Y541" s="460"/>
      <c r="Z541" s="460"/>
      <c r="AA541" s="505"/>
      <c r="AB541" s="497"/>
      <c r="AC541" s="497"/>
      <c r="AD541" s="497"/>
      <c r="AE541" s="497"/>
      <c r="AF541" s="497"/>
      <c r="AG541" s="497"/>
      <c r="AH541" s="497"/>
      <c r="AI541" s="497"/>
      <c r="AJ541" s="497"/>
      <c r="AK541" s="497"/>
      <c r="AL541" s="497"/>
      <c r="AM541" s="497"/>
      <c r="AN541" s="497"/>
      <c r="AO541" s="497"/>
      <c r="AP541" s="497"/>
      <c r="AQ541" s="497"/>
      <c r="AR541" s="497"/>
      <c r="AS541" s="497"/>
      <c r="AT541" s="497"/>
      <c r="AU541" s="497"/>
      <c r="AV541" s="497"/>
      <c r="AW541" s="497"/>
      <c r="AX541" s="497"/>
      <c r="AY541" s="497"/>
      <c r="AZ541" s="497"/>
      <c r="BA541" s="497"/>
      <c r="BB541" s="497"/>
      <c r="BC541" s="497"/>
      <c r="BD541" s="497"/>
      <c r="BE541" s="497"/>
      <c r="BF541" s="497"/>
      <c r="BG541" s="497"/>
      <c r="BH541" s="497"/>
      <c r="BI541" s="497"/>
      <c r="BJ541" s="497"/>
    </row>
    <row r="542" spans="1:62" s="498" customFormat="1" ht="12.75">
      <c r="A542" s="493" t="s">
        <v>178</v>
      </c>
      <c r="B542" s="442">
        <f t="shared" si="39"/>
        <v>0</v>
      </c>
      <c r="C542" s="442"/>
      <c r="D542" s="442"/>
      <c r="E542" s="442"/>
      <c r="F542" s="442"/>
      <c r="G542" s="442"/>
      <c r="H542" s="442"/>
      <c r="I542" s="442"/>
      <c r="J542" s="442"/>
      <c r="K542" s="442"/>
      <c r="L542" s="442"/>
      <c r="M542" s="442"/>
      <c r="N542" s="442"/>
      <c r="O542" s="442"/>
      <c r="P542" s="442"/>
      <c r="Q542" s="442"/>
      <c r="R542" s="442"/>
      <c r="S542" s="442"/>
      <c r="T542" s="442"/>
      <c r="U542" s="442"/>
      <c r="V542" s="442"/>
      <c r="W542" s="442"/>
      <c r="X542" s="442"/>
      <c r="Y542" s="442"/>
      <c r="Z542" s="442"/>
      <c r="AA542" s="505">
        <f>SUM(C542:Z559)</f>
        <v>23</v>
      </c>
      <c r="AB542" s="497"/>
      <c r="AC542" s="497"/>
      <c r="AD542" s="497"/>
      <c r="AE542" s="497"/>
      <c r="AF542" s="497"/>
      <c r="AG542" s="497"/>
      <c r="AH542" s="497"/>
      <c r="AI542" s="497"/>
      <c r="AJ542" s="497"/>
      <c r="AK542" s="497"/>
      <c r="AL542" s="497"/>
      <c r="AM542" s="497"/>
      <c r="AN542" s="497"/>
      <c r="AO542" s="497"/>
      <c r="AP542" s="497"/>
      <c r="AQ542" s="497"/>
      <c r="AR542" s="497"/>
      <c r="AS542" s="497"/>
      <c r="AT542" s="497"/>
      <c r="AU542" s="497"/>
      <c r="AV542" s="497"/>
      <c r="AW542" s="497"/>
      <c r="AX542" s="497"/>
      <c r="AY542" s="497"/>
      <c r="AZ542" s="497"/>
      <c r="BA542" s="497"/>
      <c r="BB542" s="497"/>
      <c r="BC542" s="497"/>
      <c r="BD542" s="497"/>
      <c r="BE542" s="497"/>
      <c r="BF542" s="497"/>
      <c r="BG542" s="497"/>
      <c r="BH542" s="497"/>
      <c r="BI542" s="497"/>
      <c r="BJ542" s="497"/>
    </row>
    <row r="543" spans="1:62" s="498" customFormat="1" ht="12.75">
      <c r="A543" s="500" t="s">
        <v>493</v>
      </c>
      <c r="B543" s="442">
        <f t="shared" si="39"/>
        <v>3</v>
      </c>
      <c r="C543" s="445"/>
      <c r="D543" s="445"/>
      <c r="E543" s="445">
        <v>1</v>
      </c>
      <c r="F543" s="445" t="s">
        <v>486</v>
      </c>
      <c r="G543" s="445">
        <v>1</v>
      </c>
      <c r="H543" s="445" t="s">
        <v>421</v>
      </c>
      <c r="I543" s="445"/>
      <c r="J543" s="445"/>
      <c r="K543" s="445"/>
      <c r="L543" s="445"/>
      <c r="M543" s="445"/>
      <c r="N543" s="445"/>
      <c r="O543" s="445"/>
      <c r="P543" s="445"/>
      <c r="Q543" s="445"/>
      <c r="R543" s="445"/>
      <c r="S543" s="445"/>
      <c r="T543" s="445"/>
      <c r="U543" s="445"/>
      <c r="V543" s="445"/>
      <c r="W543" s="445">
        <v>1</v>
      </c>
      <c r="X543" s="445"/>
      <c r="Y543" s="445"/>
      <c r="Z543" s="445"/>
      <c r="AB543" s="497"/>
      <c r="AC543" s="497"/>
      <c r="AD543" s="497"/>
      <c r="AE543" s="497"/>
      <c r="AF543" s="497"/>
      <c r="AG543" s="497"/>
      <c r="AH543" s="497"/>
      <c r="AI543" s="497"/>
      <c r="AJ543" s="497"/>
      <c r="AK543" s="497"/>
      <c r="AL543" s="497"/>
      <c r="AM543" s="497"/>
      <c r="AN543" s="497"/>
      <c r="AO543" s="497"/>
      <c r="AP543" s="497"/>
      <c r="AQ543" s="497"/>
      <c r="AR543" s="497"/>
      <c r="AS543" s="497"/>
      <c r="AT543" s="497"/>
      <c r="AU543" s="497"/>
      <c r="AV543" s="497"/>
      <c r="AW543" s="497"/>
      <c r="AX543" s="497"/>
      <c r="AY543" s="497"/>
      <c r="AZ543" s="497"/>
      <c r="BA543" s="497"/>
      <c r="BB543" s="497"/>
      <c r="BC543" s="497"/>
      <c r="BD543" s="497"/>
      <c r="BE543" s="497"/>
      <c r="BF543" s="497"/>
      <c r="BG543" s="497"/>
      <c r="BH543" s="497"/>
      <c r="BI543" s="497"/>
      <c r="BJ543" s="497"/>
    </row>
    <row r="544" spans="1:62" s="498" customFormat="1" ht="12.75">
      <c r="A544" s="500" t="s">
        <v>402</v>
      </c>
      <c r="B544" s="442">
        <f t="shared" si="39"/>
        <v>0</v>
      </c>
      <c r="C544" s="438"/>
      <c r="D544" s="438"/>
      <c r="E544" s="438"/>
      <c r="F544" s="438"/>
      <c r="G544" s="438"/>
      <c r="H544" s="438"/>
      <c r="I544" s="438"/>
      <c r="J544" s="438"/>
      <c r="K544" s="438"/>
      <c r="L544" s="438"/>
      <c r="M544" s="438"/>
      <c r="N544" s="438"/>
      <c r="O544" s="438"/>
      <c r="P544" s="438"/>
      <c r="Q544" s="438"/>
      <c r="R544" s="438"/>
      <c r="S544" s="438"/>
      <c r="T544" s="438"/>
      <c r="U544" s="438"/>
      <c r="V544" s="438"/>
      <c r="W544" s="438"/>
      <c r="X544" s="438"/>
      <c r="Y544" s="438"/>
      <c r="Z544" s="438"/>
      <c r="AB544" s="497"/>
      <c r="AC544" s="497"/>
      <c r="AD544" s="497"/>
      <c r="AE544" s="497"/>
      <c r="AF544" s="497"/>
      <c r="AG544" s="497"/>
      <c r="AH544" s="497"/>
      <c r="AI544" s="497"/>
      <c r="AJ544" s="497"/>
      <c r="AK544" s="497"/>
      <c r="AL544" s="497"/>
      <c r="AM544" s="497"/>
      <c r="AN544" s="497"/>
      <c r="AO544" s="497"/>
      <c r="AP544" s="497"/>
      <c r="AQ544" s="497"/>
      <c r="AR544" s="497"/>
      <c r="AS544" s="497"/>
      <c r="AT544" s="497"/>
      <c r="AU544" s="497"/>
      <c r="AV544" s="497"/>
      <c r="AW544" s="497"/>
      <c r="AX544" s="497"/>
      <c r="AY544" s="497"/>
      <c r="AZ544" s="497"/>
      <c r="BA544" s="497"/>
      <c r="BB544" s="497"/>
      <c r="BC544" s="497"/>
      <c r="BD544" s="497"/>
      <c r="BE544" s="497"/>
      <c r="BF544" s="497"/>
      <c r="BG544" s="497"/>
      <c r="BH544" s="497"/>
      <c r="BI544" s="497"/>
      <c r="BJ544" s="497"/>
    </row>
    <row r="545" spans="1:62" s="498" customFormat="1" ht="12.75">
      <c r="A545" s="500" t="s">
        <v>85</v>
      </c>
      <c r="B545" s="442">
        <f t="shared" si="39"/>
        <v>0</v>
      </c>
      <c r="C545" s="442"/>
      <c r="D545" s="442"/>
      <c r="E545" s="442"/>
      <c r="F545" s="442"/>
      <c r="G545" s="442"/>
      <c r="H545" s="442"/>
      <c r="I545" s="442"/>
      <c r="J545" s="442"/>
      <c r="K545" s="442"/>
      <c r="L545" s="442"/>
      <c r="M545" s="442"/>
      <c r="N545" s="442"/>
      <c r="O545" s="442"/>
      <c r="P545" s="442"/>
      <c r="Q545" s="442"/>
      <c r="R545" s="442"/>
      <c r="S545" s="442"/>
      <c r="T545" s="442"/>
      <c r="U545" s="442"/>
      <c r="V545" s="442"/>
      <c r="W545" s="442"/>
      <c r="X545" s="442"/>
      <c r="Y545" s="442"/>
      <c r="Z545" s="442"/>
      <c r="AB545" s="497"/>
      <c r="AC545" s="497"/>
      <c r="AD545" s="497"/>
      <c r="AE545" s="497"/>
      <c r="AF545" s="497"/>
      <c r="AG545" s="497"/>
      <c r="AH545" s="497"/>
      <c r="AI545" s="497"/>
      <c r="AJ545" s="497"/>
      <c r="AK545" s="497"/>
      <c r="AL545" s="497"/>
      <c r="AM545" s="497"/>
      <c r="AN545" s="497"/>
      <c r="AO545" s="497"/>
      <c r="AP545" s="497"/>
      <c r="AQ545" s="497"/>
      <c r="AR545" s="497"/>
      <c r="AS545" s="497"/>
      <c r="AT545" s="497"/>
      <c r="AU545" s="497"/>
      <c r="AV545" s="497"/>
      <c r="AW545" s="497"/>
      <c r="AX545" s="497"/>
      <c r="AY545" s="497"/>
      <c r="AZ545" s="497"/>
      <c r="BA545" s="497"/>
      <c r="BB545" s="497"/>
      <c r="BC545" s="497"/>
      <c r="BD545" s="497"/>
      <c r="BE545" s="497"/>
      <c r="BF545" s="497"/>
      <c r="BG545" s="497"/>
      <c r="BH545" s="497"/>
      <c r="BI545" s="497"/>
      <c r="BJ545" s="497"/>
    </row>
    <row r="546" spans="1:62" s="498" customFormat="1" ht="12.75">
      <c r="A546" s="500" t="s">
        <v>349</v>
      </c>
      <c r="B546" s="442">
        <f t="shared" si="39"/>
        <v>0</v>
      </c>
      <c r="C546" s="438"/>
      <c r="D546" s="438"/>
      <c r="E546" s="438"/>
      <c r="F546" s="438"/>
      <c r="G546" s="438"/>
      <c r="H546" s="438"/>
      <c r="I546" s="438"/>
      <c r="J546" s="438"/>
      <c r="K546" s="438"/>
      <c r="L546" s="438"/>
      <c r="M546" s="438"/>
      <c r="N546" s="438"/>
      <c r="O546" s="438"/>
      <c r="P546" s="438"/>
      <c r="Q546" s="438"/>
      <c r="R546" s="438"/>
      <c r="S546" s="438"/>
      <c r="T546" s="438"/>
      <c r="U546" s="438"/>
      <c r="V546" s="438"/>
      <c r="W546" s="438"/>
      <c r="X546" s="438"/>
      <c r="Y546" s="438"/>
      <c r="Z546" s="438"/>
      <c r="AB546" s="497"/>
      <c r="AC546" s="497"/>
      <c r="AD546" s="497"/>
      <c r="AE546" s="497"/>
      <c r="AF546" s="497"/>
      <c r="AG546" s="497"/>
      <c r="AH546" s="497"/>
      <c r="AI546" s="497"/>
      <c r="AJ546" s="497"/>
      <c r="AK546" s="497"/>
      <c r="AL546" s="497"/>
      <c r="AM546" s="497"/>
      <c r="AN546" s="497"/>
      <c r="AO546" s="497"/>
      <c r="AP546" s="497"/>
      <c r="AQ546" s="497"/>
      <c r="AR546" s="497"/>
      <c r="AS546" s="497"/>
      <c r="AT546" s="497"/>
      <c r="AU546" s="497"/>
      <c r="AV546" s="497"/>
      <c r="AW546" s="497"/>
      <c r="AX546" s="497"/>
      <c r="AY546" s="497"/>
      <c r="AZ546" s="497"/>
      <c r="BA546" s="497"/>
      <c r="BB546" s="497"/>
      <c r="BC546" s="497"/>
      <c r="BD546" s="497"/>
      <c r="BE546" s="497"/>
      <c r="BF546" s="497"/>
      <c r="BG546" s="497"/>
      <c r="BH546" s="497"/>
      <c r="BI546" s="497"/>
      <c r="BJ546" s="497"/>
    </row>
    <row r="547" spans="1:62" s="498" customFormat="1" ht="12.75">
      <c r="A547" s="500" t="s">
        <v>86</v>
      </c>
      <c r="B547" s="442">
        <f t="shared" si="39"/>
        <v>1</v>
      </c>
      <c r="C547" s="438"/>
      <c r="D547" s="438"/>
      <c r="E547" s="438"/>
      <c r="F547" s="438"/>
      <c r="G547" s="438"/>
      <c r="H547" s="438"/>
      <c r="I547" s="438"/>
      <c r="J547" s="438"/>
      <c r="K547" s="438"/>
      <c r="L547" s="438"/>
      <c r="M547" s="438"/>
      <c r="N547" s="438"/>
      <c r="O547" s="438"/>
      <c r="P547" s="438"/>
      <c r="Q547" s="438"/>
      <c r="R547" s="438"/>
      <c r="S547" s="438"/>
      <c r="T547" s="438"/>
      <c r="U547" s="438"/>
      <c r="V547" s="438"/>
      <c r="W547" s="438">
        <v>1</v>
      </c>
      <c r="X547" s="438"/>
      <c r="Y547" s="438"/>
      <c r="Z547" s="438"/>
      <c r="AB547" s="497"/>
      <c r="AC547" s="497"/>
      <c r="AD547" s="497"/>
      <c r="AE547" s="497"/>
      <c r="AF547" s="497"/>
      <c r="AG547" s="497"/>
      <c r="AH547" s="497"/>
      <c r="AI547" s="497"/>
      <c r="AJ547" s="497"/>
      <c r="AK547" s="497"/>
      <c r="AL547" s="497"/>
      <c r="AM547" s="497"/>
      <c r="AN547" s="497"/>
      <c r="AO547" s="497"/>
      <c r="AP547" s="497"/>
      <c r="AQ547" s="497"/>
      <c r="AR547" s="497"/>
      <c r="AS547" s="497"/>
      <c r="AT547" s="497"/>
      <c r="AU547" s="497"/>
      <c r="AV547" s="497"/>
      <c r="AW547" s="497"/>
      <c r="AX547" s="497"/>
      <c r="AY547" s="497"/>
      <c r="AZ547" s="497"/>
      <c r="BA547" s="497"/>
      <c r="BB547" s="497"/>
      <c r="BC547" s="497"/>
      <c r="BD547" s="497"/>
      <c r="BE547" s="497"/>
      <c r="BF547" s="497"/>
      <c r="BG547" s="497"/>
      <c r="BH547" s="497"/>
      <c r="BI547" s="497"/>
      <c r="BJ547" s="497"/>
    </row>
    <row r="548" spans="1:62" s="498" customFormat="1" ht="12.75">
      <c r="A548" s="500" t="s">
        <v>404</v>
      </c>
      <c r="B548" s="442">
        <f t="shared" si="39"/>
        <v>0</v>
      </c>
      <c r="C548" s="435"/>
      <c r="D548" s="435"/>
      <c r="E548" s="438"/>
      <c r="F548" s="435"/>
      <c r="G548" s="438"/>
      <c r="H548" s="435"/>
      <c r="I548" s="438"/>
      <c r="J548" s="435"/>
      <c r="K548" s="438"/>
      <c r="L548" s="435"/>
      <c r="M548" s="438"/>
      <c r="N548" s="435"/>
      <c r="O548" s="438"/>
      <c r="P548" s="435"/>
      <c r="Q548" s="438"/>
      <c r="R548" s="435"/>
      <c r="S548" s="438"/>
      <c r="T548" s="435"/>
      <c r="U548" s="435"/>
      <c r="V548" s="435"/>
      <c r="W548" s="435"/>
      <c r="X548" s="435"/>
      <c r="Y548" s="435"/>
      <c r="Z548" s="435"/>
      <c r="AB548" s="497"/>
      <c r="AC548" s="497"/>
      <c r="AD548" s="497"/>
      <c r="AE548" s="497"/>
      <c r="AF548" s="497"/>
      <c r="AG548" s="497"/>
      <c r="AH548" s="497"/>
      <c r="AI548" s="497"/>
      <c r="AJ548" s="497"/>
      <c r="AK548" s="497"/>
      <c r="AL548" s="497"/>
      <c r="AM548" s="497"/>
      <c r="AN548" s="497"/>
      <c r="AO548" s="497"/>
      <c r="AP548" s="497"/>
      <c r="AQ548" s="497"/>
      <c r="AR548" s="497"/>
      <c r="AS548" s="497"/>
      <c r="AT548" s="497"/>
      <c r="AU548" s="497"/>
      <c r="AV548" s="497"/>
      <c r="AW548" s="497"/>
      <c r="AX548" s="497"/>
      <c r="AY548" s="497"/>
      <c r="AZ548" s="497"/>
      <c r="BA548" s="497"/>
      <c r="BB548" s="497"/>
      <c r="BC548" s="497"/>
      <c r="BD548" s="497"/>
      <c r="BE548" s="497"/>
      <c r="BF548" s="497"/>
      <c r="BG548" s="497"/>
      <c r="BH548" s="497"/>
      <c r="BI548" s="497"/>
      <c r="BJ548" s="497"/>
    </row>
    <row r="549" spans="1:62" s="498" customFormat="1" ht="12.75">
      <c r="A549" s="500" t="s">
        <v>424</v>
      </c>
      <c r="B549" s="442">
        <f t="shared" si="39"/>
        <v>0</v>
      </c>
      <c r="C549" s="458"/>
      <c r="D549" s="458"/>
      <c r="E549" s="438"/>
      <c r="F549" s="458"/>
      <c r="G549" s="438"/>
      <c r="H549" s="458"/>
      <c r="I549" s="438"/>
      <c r="J549" s="458"/>
      <c r="K549" s="438"/>
      <c r="L549" s="458"/>
      <c r="M549" s="438"/>
      <c r="N549" s="458"/>
      <c r="O549" s="438"/>
      <c r="P549" s="458"/>
      <c r="Q549" s="438"/>
      <c r="R549" s="458"/>
      <c r="S549" s="438"/>
      <c r="T549" s="458"/>
      <c r="U549" s="458"/>
      <c r="V549" s="458"/>
      <c r="W549" s="458"/>
      <c r="X549" s="458"/>
      <c r="Y549" s="458"/>
      <c r="Z549" s="458"/>
      <c r="AB549" s="497"/>
      <c r="AC549" s="497"/>
      <c r="AD549" s="497"/>
      <c r="AE549" s="497"/>
      <c r="AF549" s="497"/>
      <c r="AG549" s="497"/>
      <c r="AH549" s="497"/>
      <c r="AI549" s="497"/>
      <c r="AJ549" s="497"/>
      <c r="AK549" s="497"/>
      <c r="AL549" s="497"/>
      <c r="AM549" s="497"/>
      <c r="AN549" s="497"/>
      <c r="AO549" s="497"/>
      <c r="AP549" s="497"/>
      <c r="AQ549" s="497"/>
      <c r="AR549" s="497"/>
      <c r="AS549" s="497"/>
      <c r="AT549" s="497"/>
      <c r="AU549" s="497"/>
      <c r="AV549" s="497"/>
      <c r="AW549" s="497"/>
      <c r="AX549" s="497"/>
      <c r="AY549" s="497"/>
      <c r="AZ549" s="497"/>
      <c r="BA549" s="497"/>
      <c r="BB549" s="497"/>
      <c r="BC549" s="497"/>
      <c r="BD549" s="497"/>
      <c r="BE549" s="497"/>
      <c r="BF549" s="497"/>
      <c r="BG549" s="497"/>
      <c r="BH549" s="497"/>
      <c r="BI549" s="497"/>
      <c r="BJ549" s="497"/>
    </row>
    <row r="550" spans="1:62" s="498" customFormat="1" ht="12.75">
      <c r="A550" s="500" t="s">
        <v>179</v>
      </c>
      <c r="B550" s="442">
        <f t="shared" si="39"/>
        <v>7</v>
      </c>
      <c r="C550" s="458"/>
      <c r="D550" s="458"/>
      <c r="E550" s="438">
        <v>2</v>
      </c>
      <c r="F550" s="458" t="s">
        <v>494</v>
      </c>
      <c r="G550" s="438">
        <v>1</v>
      </c>
      <c r="H550" s="458"/>
      <c r="I550" s="438"/>
      <c r="J550" s="458"/>
      <c r="K550" s="438"/>
      <c r="L550" s="458"/>
      <c r="M550" s="438"/>
      <c r="N550" s="458"/>
      <c r="O550" s="438">
        <v>1</v>
      </c>
      <c r="P550" s="458"/>
      <c r="Q550" s="438">
        <v>1</v>
      </c>
      <c r="R550" s="458" t="s">
        <v>344</v>
      </c>
      <c r="S550" s="438"/>
      <c r="T550" s="458"/>
      <c r="U550" s="92"/>
      <c r="V550" s="458"/>
      <c r="W550" s="92">
        <v>1</v>
      </c>
      <c r="X550" s="458" t="s">
        <v>339</v>
      </c>
      <c r="Y550" s="458">
        <v>1</v>
      </c>
      <c r="Z550" s="458" t="s">
        <v>339</v>
      </c>
      <c r="AB550" s="497"/>
      <c r="AC550" s="497"/>
      <c r="AD550" s="497"/>
      <c r="AE550" s="497"/>
      <c r="AF550" s="497"/>
      <c r="AG550" s="497"/>
      <c r="AH550" s="497"/>
      <c r="AI550" s="497"/>
      <c r="AJ550" s="497"/>
      <c r="AK550" s="497"/>
      <c r="AL550" s="497"/>
      <c r="AM550" s="497"/>
      <c r="AN550" s="497"/>
      <c r="AO550" s="497"/>
      <c r="AP550" s="497"/>
      <c r="AQ550" s="497"/>
      <c r="AR550" s="497"/>
      <c r="AS550" s="497"/>
      <c r="AT550" s="497"/>
      <c r="AU550" s="497"/>
      <c r="AV550" s="497"/>
      <c r="AW550" s="497"/>
      <c r="AX550" s="497"/>
      <c r="AY550" s="497"/>
      <c r="AZ550" s="497"/>
      <c r="BA550" s="497"/>
      <c r="BB550" s="497"/>
      <c r="BC550" s="497"/>
      <c r="BD550" s="497"/>
      <c r="BE550" s="497"/>
      <c r="BF550" s="497"/>
      <c r="BG550" s="497"/>
      <c r="BH550" s="497"/>
      <c r="BI550" s="497"/>
      <c r="BJ550" s="497"/>
    </row>
    <row r="551" spans="1:62" s="498" customFormat="1" ht="12.75">
      <c r="A551" s="507" t="s">
        <v>88</v>
      </c>
      <c r="B551" s="442">
        <f t="shared" si="39"/>
        <v>1</v>
      </c>
      <c r="C551" s="452"/>
      <c r="D551" s="452"/>
      <c r="E551" s="452"/>
      <c r="F551" s="452"/>
      <c r="G551" s="452">
        <v>1</v>
      </c>
      <c r="H551" s="452" t="s">
        <v>345</v>
      </c>
      <c r="I551" s="452"/>
      <c r="J551" s="452"/>
      <c r="K551" s="452"/>
      <c r="L551" s="452"/>
      <c r="M551" s="452"/>
      <c r="N551" s="452"/>
      <c r="O551" s="452"/>
      <c r="P551" s="452"/>
      <c r="Q551" s="452"/>
      <c r="R551" s="452"/>
      <c r="S551" s="452"/>
      <c r="T551" s="452"/>
      <c r="U551" s="452"/>
      <c r="V551" s="452"/>
      <c r="W551" s="452"/>
      <c r="X551" s="452"/>
      <c r="Y551" s="452"/>
      <c r="Z551" s="452"/>
      <c r="AB551" s="497"/>
      <c r="AC551" s="497"/>
      <c r="AD551" s="497"/>
      <c r="AE551" s="497"/>
      <c r="AF551" s="497"/>
      <c r="AG551" s="497"/>
      <c r="AH551" s="497"/>
      <c r="AI551" s="497"/>
      <c r="AJ551" s="497"/>
      <c r="AK551" s="497"/>
      <c r="AL551" s="497"/>
      <c r="AM551" s="497"/>
      <c r="AN551" s="497"/>
      <c r="AO551" s="497"/>
      <c r="AP551" s="497"/>
      <c r="AQ551" s="497"/>
      <c r="AR551" s="497"/>
      <c r="AS551" s="497"/>
      <c r="AT551" s="497"/>
      <c r="AU551" s="497"/>
      <c r="AV551" s="497"/>
      <c r="AW551" s="497"/>
      <c r="AX551" s="497"/>
      <c r="AY551" s="497"/>
      <c r="AZ551" s="497"/>
      <c r="BA551" s="497"/>
      <c r="BB551" s="497"/>
      <c r="BC551" s="497"/>
      <c r="BD551" s="497"/>
      <c r="BE551" s="497"/>
      <c r="BF551" s="497"/>
      <c r="BG551" s="497"/>
      <c r="BH551" s="497"/>
      <c r="BI551" s="497"/>
      <c r="BJ551" s="497"/>
    </row>
    <row r="552" spans="1:62" s="498" customFormat="1" ht="12.75">
      <c r="A552" s="507" t="s">
        <v>406</v>
      </c>
      <c r="B552" s="442">
        <f t="shared" si="39"/>
        <v>0</v>
      </c>
      <c r="C552" s="452"/>
      <c r="D552" s="452"/>
      <c r="E552" s="452"/>
      <c r="F552" s="452"/>
      <c r="G552" s="452"/>
      <c r="H552" s="452"/>
      <c r="I552" s="452"/>
      <c r="J552" s="452"/>
      <c r="K552" s="452"/>
      <c r="L552" s="452"/>
      <c r="M552" s="452"/>
      <c r="N552" s="452"/>
      <c r="O552" s="452"/>
      <c r="P552" s="452"/>
      <c r="Q552" s="452"/>
      <c r="R552" s="452"/>
      <c r="S552" s="452"/>
      <c r="T552" s="452"/>
      <c r="U552" s="452"/>
      <c r="V552" s="452"/>
      <c r="W552" s="452"/>
      <c r="X552" s="452"/>
      <c r="Y552" s="452"/>
      <c r="Z552" s="452"/>
      <c r="AB552" s="497"/>
      <c r="AC552" s="497"/>
      <c r="AD552" s="497"/>
      <c r="AE552" s="497"/>
      <c r="AF552" s="497"/>
      <c r="AG552" s="497"/>
      <c r="AH552" s="497"/>
      <c r="AI552" s="497"/>
      <c r="AJ552" s="497"/>
      <c r="AK552" s="497"/>
      <c r="AL552" s="497"/>
      <c r="AM552" s="497"/>
      <c r="AN552" s="497"/>
      <c r="AO552" s="497"/>
      <c r="AP552" s="497"/>
      <c r="AQ552" s="497"/>
      <c r="AR552" s="497"/>
      <c r="AS552" s="497"/>
      <c r="AT552" s="497"/>
      <c r="AU552" s="497"/>
      <c r="AV552" s="497"/>
      <c r="AW552" s="497"/>
      <c r="AX552" s="497"/>
      <c r="AY552" s="497"/>
      <c r="AZ552" s="497"/>
      <c r="BA552" s="497"/>
      <c r="BB552" s="497"/>
      <c r="BC552" s="497"/>
      <c r="BD552" s="497"/>
      <c r="BE552" s="497"/>
      <c r="BF552" s="497"/>
      <c r="BG552" s="497"/>
      <c r="BH552" s="497"/>
      <c r="BI552" s="497"/>
      <c r="BJ552" s="497"/>
    </row>
    <row r="553" spans="1:62" s="498" customFormat="1" ht="12.75">
      <c r="A553" s="500" t="s">
        <v>76</v>
      </c>
      <c r="B553" s="442">
        <f t="shared" si="39"/>
        <v>0</v>
      </c>
      <c r="C553" s="438"/>
      <c r="D553" s="438"/>
      <c r="E553" s="438"/>
      <c r="F553" s="438"/>
      <c r="G553" s="438"/>
      <c r="H553" s="438"/>
      <c r="I553" s="438"/>
      <c r="J553" s="438"/>
      <c r="K553" s="438"/>
      <c r="L553" s="438"/>
      <c r="M553" s="438"/>
      <c r="N553" s="438"/>
      <c r="O553" s="438"/>
      <c r="P553" s="438"/>
      <c r="Q553" s="438"/>
      <c r="R553" s="438"/>
      <c r="S553" s="438"/>
      <c r="T553" s="438"/>
      <c r="U553" s="438"/>
      <c r="V553" s="438"/>
      <c r="W553" s="438"/>
      <c r="X553" s="438"/>
      <c r="Y553" s="438"/>
      <c r="Z553" s="438"/>
      <c r="AB553" s="497"/>
      <c r="AC553" s="497"/>
      <c r="AD553" s="497"/>
      <c r="AE553" s="497"/>
      <c r="AF553" s="497"/>
      <c r="AG553" s="497"/>
      <c r="AH553" s="497"/>
      <c r="AI553" s="497"/>
      <c r="AJ553" s="497"/>
      <c r="AK553" s="497"/>
      <c r="AL553" s="497"/>
      <c r="AM553" s="497"/>
      <c r="AN553" s="497"/>
      <c r="AO553" s="497"/>
      <c r="AP553" s="497"/>
      <c r="AQ553" s="497"/>
      <c r="AR553" s="497"/>
      <c r="AS553" s="497"/>
      <c r="AT553" s="497"/>
      <c r="AU553" s="497"/>
      <c r="AV553" s="497"/>
      <c r="AW553" s="497"/>
      <c r="AX553" s="497"/>
      <c r="AY553" s="497"/>
      <c r="AZ553" s="497"/>
      <c r="BA553" s="497"/>
      <c r="BB553" s="497"/>
      <c r="BC553" s="497"/>
      <c r="BD553" s="497"/>
      <c r="BE553" s="497"/>
      <c r="BF553" s="497"/>
      <c r="BG553" s="497"/>
      <c r="BH553" s="497"/>
      <c r="BI553" s="497"/>
      <c r="BJ553" s="497"/>
    </row>
    <row r="554" spans="1:62" s="498" customFormat="1" ht="12.75">
      <c r="A554" s="500" t="s">
        <v>77</v>
      </c>
      <c r="B554" s="438">
        <f t="shared" si="39"/>
        <v>2</v>
      </c>
      <c r="C554" s="455">
        <v>1</v>
      </c>
      <c r="D554" s="455"/>
      <c r="E554" s="438"/>
      <c r="F554" s="455"/>
      <c r="G554" s="438"/>
      <c r="H554" s="455"/>
      <c r="I554" s="438"/>
      <c r="J554" s="455"/>
      <c r="K554" s="438"/>
      <c r="L554" s="455"/>
      <c r="M554" s="438"/>
      <c r="N554" s="455"/>
      <c r="O554" s="438"/>
      <c r="P554" s="455"/>
      <c r="Q554" s="438"/>
      <c r="R554" s="455"/>
      <c r="S554" s="438">
        <v>1</v>
      </c>
      <c r="T554" s="455" t="s">
        <v>495</v>
      </c>
      <c r="U554" s="455"/>
      <c r="V554" s="455"/>
      <c r="W554" s="455"/>
      <c r="X554" s="455"/>
      <c r="Y554" s="455"/>
      <c r="Z554" s="455"/>
      <c r="AB554" s="497"/>
      <c r="AC554" s="497"/>
      <c r="AD554" s="497"/>
      <c r="AE554" s="497"/>
      <c r="AF554" s="497"/>
      <c r="AG554" s="497"/>
      <c r="AH554" s="497"/>
      <c r="AI554" s="497"/>
      <c r="AJ554" s="497"/>
      <c r="AK554" s="497"/>
      <c r="AL554" s="497"/>
      <c r="AM554" s="497"/>
      <c r="AN554" s="497"/>
      <c r="AO554" s="497"/>
      <c r="AP554" s="497"/>
      <c r="AQ554" s="497"/>
      <c r="AR554" s="497"/>
      <c r="AS554" s="497"/>
      <c r="AT554" s="497"/>
      <c r="AU554" s="497"/>
      <c r="AV554" s="497"/>
      <c r="AW554" s="497"/>
      <c r="AX554" s="497"/>
      <c r="AY554" s="497"/>
      <c r="AZ554" s="497"/>
      <c r="BA554" s="497"/>
      <c r="BB554" s="497"/>
      <c r="BC554" s="497"/>
      <c r="BD554" s="497"/>
      <c r="BE554" s="497"/>
      <c r="BF554" s="497"/>
      <c r="BG554" s="497"/>
      <c r="BH554" s="497"/>
      <c r="BI554" s="497"/>
      <c r="BJ554" s="497"/>
    </row>
    <row r="555" spans="1:62" s="498" customFormat="1" ht="12.75">
      <c r="A555" s="500" t="s">
        <v>78</v>
      </c>
      <c r="B555" s="438">
        <f t="shared" si="39"/>
        <v>1</v>
      </c>
      <c r="C555" s="455"/>
      <c r="D555" s="455"/>
      <c r="E555" s="438"/>
      <c r="F555" s="455"/>
      <c r="G555" s="438"/>
      <c r="H555" s="455"/>
      <c r="I555" s="445">
        <v>1</v>
      </c>
      <c r="J555" s="455" t="s">
        <v>329</v>
      </c>
      <c r="K555" s="445"/>
      <c r="L555" s="455"/>
      <c r="M555" s="445"/>
      <c r="N555" s="455"/>
      <c r="O555" s="445"/>
      <c r="P555" s="455"/>
      <c r="Q555" s="438"/>
      <c r="R555" s="455"/>
      <c r="S555" s="438"/>
      <c r="T555" s="455"/>
      <c r="U555" s="455"/>
      <c r="V555" s="455"/>
      <c r="W555" s="455"/>
      <c r="X555" s="455"/>
      <c r="Y555" s="455"/>
      <c r="Z555" s="455"/>
      <c r="AB555" s="497"/>
      <c r="AC555" s="497"/>
      <c r="AD555" s="497"/>
      <c r="AE555" s="497"/>
      <c r="AF555" s="497"/>
      <c r="AG555" s="497"/>
      <c r="AH555" s="497"/>
      <c r="AI555" s="497"/>
      <c r="AJ555" s="497"/>
      <c r="AK555" s="497"/>
      <c r="AL555" s="497"/>
      <c r="AM555" s="497"/>
      <c r="AN555" s="497"/>
      <c r="AO555" s="497"/>
      <c r="AP555" s="497"/>
      <c r="AQ555" s="497"/>
      <c r="AR555" s="497"/>
      <c r="AS555" s="497"/>
      <c r="AT555" s="497"/>
      <c r="AU555" s="497"/>
      <c r="AV555" s="497"/>
      <c r="AW555" s="497"/>
      <c r="AX555" s="497"/>
      <c r="AY555" s="497"/>
      <c r="AZ555" s="497"/>
      <c r="BA555" s="497"/>
      <c r="BB555" s="497"/>
      <c r="BC555" s="497"/>
      <c r="BD555" s="497"/>
      <c r="BE555" s="497"/>
      <c r="BF555" s="497"/>
      <c r="BG555" s="497"/>
      <c r="BH555" s="497"/>
      <c r="BI555" s="497"/>
      <c r="BJ555" s="497"/>
    </row>
    <row r="556" spans="1:62" s="498" customFormat="1" ht="12.75">
      <c r="A556" s="500" t="s">
        <v>79</v>
      </c>
      <c r="B556" s="438">
        <f t="shared" si="39"/>
        <v>1</v>
      </c>
      <c r="C556" s="457">
        <v>1</v>
      </c>
      <c r="D556" s="457" t="s">
        <v>372</v>
      </c>
      <c r="E556" s="435"/>
      <c r="F556" s="457"/>
      <c r="G556" s="435"/>
      <c r="H556" s="457"/>
      <c r="I556" s="445"/>
      <c r="J556" s="457"/>
      <c r="K556" s="445"/>
      <c r="L556" s="457"/>
      <c r="M556" s="445"/>
      <c r="N556" s="457"/>
      <c r="O556" s="445"/>
      <c r="P556" s="457"/>
      <c r="Q556" s="438"/>
      <c r="R556" s="457"/>
      <c r="S556" s="438"/>
      <c r="T556" s="457"/>
      <c r="U556" s="458"/>
      <c r="V556" s="457"/>
      <c r="W556" s="458"/>
      <c r="X556" s="457"/>
      <c r="Y556" s="458"/>
      <c r="Z556" s="457"/>
      <c r="AB556" s="497"/>
      <c r="AC556" s="497"/>
      <c r="AD556" s="497"/>
      <c r="AE556" s="497"/>
      <c r="AF556" s="497"/>
      <c r="AG556" s="497"/>
      <c r="AH556" s="497"/>
      <c r="AI556" s="497"/>
      <c r="AJ556" s="497"/>
      <c r="AK556" s="497"/>
      <c r="AL556" s="497"/>
      <c r="AM556" s="497"/>
      <c r="AN556" s="497"/>
      <c r="AO556" s="497"/>
      <c r="AP556" s="497"/>
      <c r="AQ556" s="497"/>
      <c r="AR556" s="497"/>
      <c r="AS556" s="497"/>
      <c r="AT556" s="497"/>
      <c r="AU556" s="497"/>
      <c r="AV556" s="497"/>
      <c r="AW556" s="497"/>
      <c r="AX556" s="497"/>
      <c r="AY556" s="497"/>
      <c r="AZ556" s="497"/>
      <c r="BA556" s="497"/>
      <c r="BB556" s="497"/>
      <c r="BC556" s="497"/>
      <c r="BD556" s="497"/>
      <c r="BE556" s="497"/>
      <c r="BF556" s="497"/>
      <c r="BG556" s="497"/>
      <c r="BH556" s="497"/>
      <c r="BI556" s="497"/>
      <c r="BJ556" s="497"/>
    </row>
    <row r="557" spans="1:62" s="498" customFormat="1" ht="12.75">
      <c r="A557" s="500" t="s">
        <v>496</v>
      </c>
      <c r="B557" s="442">
        <f t="shared" si="39"/>
        <v>0</v>
      </c>
      <c r="C557" s="445"/>
      <c r="D557" s="445"/>
      <c r="E557" s="445"/>
      <c r="F557" s="445"/>
      <c r="G557" s="445"/>
      <c r="H557" s="445"/>
      <c r="I557" s="445"/>
      <c r="J557" s="445"/>
      <c r="K557" s="445"/>
      <c r="L557" s="445"/>
      <c r="M557" s="445"/>
      <c r="N557" s="445"/>
      <c r="O557" s="445"/>
      <c r="P557" s="445"/>
      <c r="Q557" s="438"/>
      <c r="R557" s="445"/>
      <c r="S557" s="438"/>
      <c r="T557" s="445"/>
      <c r="U557" s="445"/>
      <c r="V557" s="445"/>
      <c r="W557" s="445"/>
      <c r="X557" s="445"/>
      <c r="Y557" s="445"/>
      <c r="Z557" s="445"/>
      <c r="AB557" s="497"/>
      <c r="AC557" s="497"/>
      <c r="AD557" s="497"/>
      <c r="AE557" s="497"/>
      <c r="AF557" s="497"/>
      <c r="AG557" s="497"/>
      <c r="AH557" s="497"/>
      <c r="AI557" s="497"/>
      <c r="AJ557" s="497"/>
      <c r="AK557" s="497"/>
      <c r="AL557" s="497"/>
      <c r="AM557" s="497"/>
      <c r="AN557" s="497"/>
      <c r="AO557" s="497"/>
      <c r="AP557" s="497"/>
      <c r="AQ557" s="497"/>
      <c r="AR557" s="497"/>
      <c r="AS557" s="497"/>
      <c r="AT557" s="497"/>
      <c r="AU557" s="497"/>
      <c r="AV557" s="497"/>
      <c r="AW557" s="497"/>
      <c r="AX557" s="497"/>
      <c r="AY557" s="497"/>
      <c r="AZ557" s="497"/>
      <c r="BA557" s="497"/>
      <c r="BB557" s="497"/>
      <c r="BC557" s="497"/>
      <c r="BD557" s="497"/>
      <c r="BE557" s="497"/>
      <c r="BF557" s="497"/>
      <c r="BG557" s="497"/>
      <c r="BH557" s="497"/>
      <c r="BI557" s="497"/>
      <c r="BJ557" s="497"/>
    </row>
    <row r="558" spans="1:62" s="498" customFormat="1" ht="12.75">
      <c r="A558" s="500" t="s">
        <v>467</v>
      </c>
      <c r="B558" s="438">
        <f t="shared" si="39"/>
        <v>0</v>
      </c>
      <c r="C558" s="438"/>
      <c r="D558" s="438"/>
      <c r="E558" s="438"/>
      <c r="F558" s="438"/>
      <c r="G558" s="438"/>
      <c r="H558" s="438"/>
      <c r="I558" s="438"/>
      <c r="J558" s="438"/>
      <c r="K558" s="438"/>
      <c r="L558" s="438"/>
      <c r="M558" s="438"/>
      <c r="N558" s="438"/>
      <c r="O558" s="438"/>
      <c r="P558" s="438"/>
      <c r="Q558" s="438"/>
      <c r="R558" s="438"/>
      <c r="S558" s="438"/>
      <c r="T558" s="438"/>
      <c r="U558" s="438"/>
      <c r="V558" s="438"/>
      <c r="W558" s="438"/>
      <c r="X558" s="438"/>
      <c r="Y558" s="438"/>
      <c r="Z558" s="438"/>
      <c r="AB558" s="497"/>
      <c r="AC558" s="497"/>
      <c r="AD558" s="497"/>
      <c r="AE558" s="497"/>
      <c r="AF558" s="497"/>
      <c r="AG558" s="497"/>
      <c r="AH558" s="497"/>
      <c r="AI558" s="497"/>
      <c r="AJ558" s="497"/>
      <c r="AK558" s="497"/>
      <c r="AL558" s="497"/>
      <c r="AM558" s="497"/>
      <c r="AN558" s="497"/>
      <c r="AO558" s="497"/>
      <c r="AP558" s="497"/>
      <c r="AQ558" s="497"/>
      <c r="AR558" s="497"/>
      <c r="AS558" s="497"/>
      <c r="AT558" s="497"/>
      <c r="AU558" s="497"/>
      <c r="AV558" s="497"/>
      <c r="AW558" s="497"/>
      <c r="AX558" s="497"/>
      <c r="AY558" s="497"/>
      <c r="AZ558" s="497"/>
      <c r="BA558" s="497"/>
      <c r="BB558" s="497"/>
      <c r="BC558" s="497"/>
      <c r="BD558" s="497"/>
      <c r="BE558" s="497"/>
      <c r="BF558" s="497"/>
      <c r="BG558" s="497"/>
      <c r="BH558" s="497"/>
      <c r="BI558" s="497"/>
      <c r="BJ558" s="497"/>
    </row>
    <row r="559" spans="1:62" s="498" customFormat="1" ht="39" thickBot="1">
      <c r="A559" s="502" t="s">
        <v>497</v>
      </c>
      <c r="B559" s="442">
        <f t="shared" si="39"/>
        <v>7</v>
      </c>
      <c r="C559" s="489">
        <v>2</v>
      </c>
      <c r="D559" s="490" t="s">
        <v>498</v>
      </c>
      <c r="E559" s="489">
        <v>1</v>
      </c>
      <c r="F559" s="490" t="s">
        <v>421</v>
      </c>
      <c r="G559" s="489">
        <v>1</v>
      </c>
      <c r="H559" s="509" t="s">
        <v>455</v>
      </c>
      <c r="I559" s="510">
        <v>2</v>
      </c>
      <c r="J559" s="509" t="s">
        <v>479</v>
      </c>
      <c r="K559" s="510"/>
      <c r="L559" s="509"/>
      <c r="M559" s="510"/>
      <c r="N559" s="509"/>
      <c r="O559" s="510"/>
      <c r="P559" s="509"/>
      <c r="Q559" s="510">
        <v>1</v>
      </c>
      <c r="R559" s="509"/>
      <c r="S559" s="510"/>
      <c r="T559" s="509"/>
      <c r="U559" s="510"/>
      <c r="V559" s="509"/>
      <c r="W559" s="510"/>
      <c r="X559" s="509"/>
      <c r="Y559" s="510"/>
      <c r="Z559" s="490"/>
      <c r="AB559" s="497"/>
      <c r="AC559" s="497"/>
      <c r="AD559" s="497"/>
      <c r="AE559" s="497"/>
      <c r="AF559" s="497"/>
      <c r="AG559" s="497"/>
      <c r="AH559" s="497"/>
      <c r="AI559" s="497"/>
      <c r="AJ559" s="497"/>
      <c r="AK559" s="497"/>
      <c r="AL559" s="497"/>
      <c r="AM559" s="497"/>
      <c r="AN559" s="497"/>
      <c r="AO559" s="497"/>
      <c r="AP559" s="497"/>
      <c r="AQ559" s="497"/>
      <c r="AR559" s="497"/>
      <c r="AS559" s="497"/>
      <c r="AT559" s="497"/>
      <c r="AU559" s="497"/>
      <c r="AV559" s="497"/>
      <c r="AW559" s="497"/>
      <c r="AX559" s="497"/>
      <c r="AY559" s="497"/>
      <c r="AZ559" s="497"/>
      <c r="BA559" s="497"/>
      <c r="BB559" s="497"/>
      <c r="BC559" s="497"/>
      <c r="BD559" s="497"/>
      <c r="BE559" s="497"/>
      <c r="BF559" s="497"/>
      <c r="BG559" s="497"/>
      <c r="BH559" s="497"/>
      <c r="BI559" s="497"/>
      <c r="BJ559" s="497"/>
    </row>
    <row r="560" spans="1:62" s="498" customFormat="1" ht="13.5" thickBot="1">
      <c r="A560" s="504" t="s">
        <v>499</v>
      </c>
      <c r="B560" s="486">
        <f>SUM(B561:B570)</f>
        <v>13</v>
      </c>
      <c r="C560" s="486">
        <f>SUM(C561:C570)</f>
        <v>0</v>
      </c>
      <c r="D560" s="486"/>
      <c r="E560" s="486">
        <f>SUM(E561:E570)</f>
        <v>2</v>
      </c>
      <c r="F560" s="486"/>
      <c r="G560" s="486">
        <f>SUM(G561:G570)</f>
        <v>1</v>
      </c>
      <c r="H560" s="511"/>
      <c r="I560" s="511">
        <f>SUM(I561:I570)</f>
        <v>1</v>
      </c>
      <c r="J560" s="511"/>
      <c r="K560" s="511">
        <f>SUM(K561:K570)</f>
        <v>2</v>
      </c>
      <c r="L560" s="511"/>
      <c r="M560" s="511">
        <f>SUM(M561:M570)</f>
        <v>2</v>
      </c>
      <c r="N560" s="511"/>
      <c r="O560" s="511">
        <f>SUM(O561:O570)</f>
        <v>1</v>
      </c>
      <c r="P560" s="511"/>
      <c r="Q560" s="511">
        <f>SUM(Q561:Q570)</f>
        <v>0</v>
      </c>
      <c r="R560" s="511"/>
      <c r="S560" s="511">
        <f>SUM(S561:S570)</f>
        <v>0</v>
      </c>
      <c r="T560" s="511"/>
      <c r="U560" s="511">
        <f>SUM(U561:U570)</f>
        <v>1</v>
      </c>
      <c r="V560" s="511"/>
      <c r="W560" s="511">
        <f>SUM(W561:W570)</f>
        <v>2</v>
      </c>
      <c r="X560" s="511"/>
      <c r="Y560" s="511">
        <f>SUM(Y561:Y570)</f>
        <v>1</v>
      </c>
      <c r="Z560" s="486"/>
      <c r="AA560" s="505">
        <f>SUM(C560:Z560)</f>
        <v>13</v>
      </c>
      <c r="AB560" s="497"/>
      <c r="AC560" s="497"/>
      <c r="AD560" s="497"/>
      <c r="AE560" s="497"/>
      <c r="AF560" s="497"/>
      <c r="AG560" s="497"/>
      <c r="AH560" s="497"/>
      <c r="AI560" s="497"/>
      <c r="AJ560" s="497"/>
      <c r="AK560" s="497"/>
      <c r="AL560" s="497"/>
      <c r="AM560" s="497"/>
      <c r="AN560" s="497"/>
      <c r="AO560" s="497"/>
      <c r="AP560" s="497"/>
      <c r="AQ560" s="497"/>
      <c r="AR560" s="497"/>
      <c r="AS560" s="497"/>
      <c r="AT560" s="497"/>
      <c r="AU560" s="497"/>
      <c r="AV560" s="497"/>
      <c r="AW560" s="497"/>
      <c r="AX560" s="497"/>
      <c r="AY560" s="497"/>
      <c r="AZ560" s="497"/>
      <c r="BA560" s="497"/>
      <c r="BB560" s="497"/>
      <c r="BC560" s="497"/>
      <c r="BD560" s="497"/>
      <c r="BE560" s="497"/>
      <c r="BF560" s="497"/>
      <c r="BG560" s="497"/>
      <c r="BH560" s="497"/>
      <c r="BI560" s="497"/>
      <c r="BJ560" s="497"/>
    </row>
    <row r="561" spans="1:62" s="498" customFormat="1" ht="12.75">
      <c r="A561" s="493" t="s">
        <v>89</v>
      </c>
      <c r="B561" s="442">
        <f t="shared" ref="B561:B570" si="40">SUM(C561:Z561)</f>
        <v>0</v>
      </c>
      <c r="C561" s="442"/>
      <c r="D561" s="442"/>
      <c r="E561" s="442"/>
      <c r="F561" s="442"/>
      <c r="G561" s="442"/>
      <c r="H561" s="448"/>
      <c r="I561" s="448"/>
      <c r="J561" s="448"/>
      <c r="K561" s="448"/>
      <c r="L561" s="448"/>
      <c r="M561" s="448"/>
      <c r="N561" s="448"/>
      <c r="O561" s="448"/>
      <c r="P561" s="448"/>
      <c r="Q561" s="448"/>
      <c r="R561" s="448"/>
      <c r="S561" s="448"/>
      <c r="T561" s="448"/>
      <c r="U561" s="448"/>
      <c r="V561" s="448"/>
      <c r="W561" s="448"/>
      <c r="X561" s="448"/>
      <c r="Y561" s="448"/>
      <c r="Z561" s="442"/>
      <c r="AA561" s="512">
        <f>SUM(C561:Z570)</f>
        <v>13</v>
      </c>
      <c r="AB561" s="497"/>
      <c r="AC561" s="513"/>
      <c r="AD561" s="513"/>
      <c r="AE561" s="513"/>
      <c r="AF561" s="513"/>
      <c r="AG561" s="513"/>
      <c r="AH561" s="513"/>
      <c r="AI561" s="513"/>
      <c r="AJ561" s="513"/>
      <c r="AK561" s="513"/>
      <c r="AL561" s="513"/>
      <c r="AM561" s="513"/>
      <c r="AN561" s="497"/>
      <c r="AO561" s="497"/>
      <c r="AP561" s="497"/>
      <c r="AQ561" s="497"/>
      <c r="AR561" s="497"/>
      <c r="AS561" s="497"/>
      <c r="AT561" s="497"/>
      <c r="AU561" s="497"/>
      <c r="AV561" s="497"/>
      <c r="AW561" s="497"/>
      <c r="AX561" s="497"/>
      <c r="AY561" s="497"/>
      <c r="AZ561" s="497"/>
      <c r="BA561" s="497"/>
      <c r="BB561" s="497"/>
      <c r="BC561" s="497"/>
      <c r="BD561" s="497"/>
      <c r="BE561" s="497"/>
      <c r="BF561" s="497"/>
      <c r="BG561" s="497"/>
      <c r="BH561" s="497"/>
      <c r="BI561" s="497"/>
      <c r="BJ561" s="497"/>
    </row>
    <row r="562" spans="1:62" s="498" customFormat="1" ht="12.75">
      <c r="A562" s="500" t="s">
        <v>500</v>
      </c>
      <c r="B562" s="445">
        <f t="shared" si="40"/>
        <v>0</v>
      </c>
      <c r="C562" s="438"/>
      <c r="D562" s="438"/>
      <c r="E562" s="438"/>
      <c r="F562" s="438"/>
      <c r="G562" s="438"/>
      <c r="H562" s="444"/>
      <c r="I562" s="444"/>
      <c r="J562" s="444"/>
      <c r="K562" s="444"/>
      <c r="L562" s="444"/>
      <c r="M562" s="444"/>
      <c r="N562" s="444"/>
      <c r="O562" s="444"/>
      <c r="P562" s="444"/>
      <c r="Q562" s="444"/>
      <c r="R562" s="444"/>
      <c r="S562" s="444"/>
      <c r="T562" s="444"/>
      <c r="U562" s="444"/>
      <c r="V562" s="444"/>
      <c r="W562" s="444"/>
      <c r="X562" s="444"/>
      <c r="Y562" s="444"/>
      <c r="Z562" s="438"/>
      <c r="AB562" s="497"/>
      <c r="AC562" s="497"/>
      <c r="AD562" s="497"/>
      <c r="AE562" s="497"/>
      <c r="AF562" s="497"/>
      <c r="AG562" s="497"/>
      <c r="AH562" s="497"/>
      <c r="AI562" s="497"/>
      <c r="AJ562" s="497"/>
      <c r="AK562" s="497"/>
      <c r="AL562" s="497"/>
      <c r="AM562" s="497"/>
      <c r="AN562" s="497"/>
      <c r="AO562" s="497"/>
      <c r="AP562" s="497"/>
      <c r="AQ562" s="497"/>
      <c r="AR562" s="497"/>
      <c r="AS562" s="497"/>
      <c r="AT562" s="497"/>
      <c r="AU562" s="497"/>
      <c r="AV562" s="497"/>
      <c r="AW562" s="497"/>
      <c r="AX562" s="497"/>
      <c r="AY562" s="497"/>
      <c r="AZ562" s="497"/>
      <c r="BA562" s="497"/>
      <c r="BB562" s="497"/>
      <c r="BC562" s="497"/>
      <c r="BD562" s="497"/>
      <c r="BE562" s="497"/>
      <c r="BF562" s="497"/>
      <c r="BG562" s="497"/>
      <c r="BH562" s="497"/>
      <c r="BI562" s="497"/>
      <c r="BJ562" s="497"/>
    </row>
    <row r="563" spans="1:62" s="498" customFormat="1" ht="12.75">
      <c r="A563" s="500" t="s">
        <v>91</v>
      </c>
      <c r="B563" s="438">
        <f t="shared" si="40"/>
        <v>11</v>
      </c>
      <c r="C563" s="438"/>
      <c r="D563" s="438"/>
      <c r="E563" s="438">
        <v>2</v>
      </c>
      <c r="F563" s="438" t="s">
        <v>501</v>
      </c>
      <c r="G563" s="438">
        <v>1</v>
      </c>
      <c r="H563" s="444" t="s">
        <v>333</v>
      </c>
      <c r="I563" s="444">
        <v>1</v>
      </c>
      <c r="J563" s="444" t="s">
        <v>339</v>
      </c>
      <c r="K563" s="444">
        <v>1</v>
      </c>
      <c r="L563" s="444"/>
      <c r="M563" s="444">
        <v>2</v>
      </c>
      <c r="N563" s="444" t="s">
        <v>502</v>
      </c>
      <c r="O563" s="444"/>
      <c r="P563" s="444"/>
      <c r="Q563" s="444"/>
      <c r="R563" s="444"/>
      <c r="S563" s="444"/>
      <c r="T563" s="444"/>
      <c r="U563" s="444">
        <v>1</v>
      </c>
      <c r="V563" s="444"/>
      <c r="W563" s="444">
        <v>2</v>
      </c>
      <c r="X563" s="444" t="s">
        <v>503</v>
      </c>
      <c r="Y563" s="444">
        <v>1</v>
      </c>
      <c r="Z563" s="438" t="s">
        <v>336</v>
      </c>
      <c r="AA563" s="514"/>
      <c r="AB563" s="513"/>
      <c r="AC563" s="513"/>
      <c r="AD563" s="513"/>
      <c r="AE563" s="513"/>
      <c r="AF563" s="513"/>
      <c r="AG563" s="513"/>
      <c r="AH563" s="513"/>
      <c r="AI563" s="513"/>
      <c r="AJ563" s="513"/>
      <c r="AK563" s="513"/>
      <c r="AL563" s="513"/>
      <c r="AM563" s="513"/>
      <c r="AN563" s="497"/>
      <c r="AO563" s="497"/>
      <c r="AP563" s="497"/>
      <c r="AQ563" s="497"/>
      <c r="AR563" s="497"/>
      <c r="AS563" s="497"/>
      <c r="AT563" s="497"/>
      <c r="AU563" s="497"/>
      <c r="AV563" s="497"/>
      <c r="AW563" s="497"/>
      <c r="AX563" s="497"/>
      <c r="AY563" s="497"/>
      <c r="AZ563" s="497"/>
      <c r="BA563" s="497"/>
      <c r="BB563" s="497"/>
      <c r="BC563" s="497"/>
      <c r="BD563" s="497"/>
      <c r="BE563" s="497"/>
      <c r="BF563" s="497"/>
      <c r="BG563" s="497"/>
      <c r="BH563" s="497"/>
      <c r="BI563" s="497"/>
      <c r="BJ563" s="497"/>
    </row>
    <row r="564" spans="1:62" s="498" customFormat="1" ht="12.75">
      <c r="A564" s="500" t="s">
        <v>408</v>
      </c>
      <c r="B564" s="438">
        <f t="shared" si="40"/>
        <v>0</v>
      </c>
      <c r="C564" s="470"/>
      <c r="D564" s="470"/>
      <c r="E564" s="470"/>
      <c r="F564" s="470"/>
      <c r="G564" s="470"/>
      <c r="H564" s="471"/>
      <c r="I564" s="471"/>
      <c r="J564" s="471"/>
      <c r="K564" s="471"/>
      <c r="L564" s="471"/>
      <c r="M564" s="471"/>
      <c r="N564" s="471"/>
      <c r="O564" s="471"/>
      <c r="P564" s="471"/>
      <c r="Q564" s="471"/>
      <c r="R564" s="471"/>
      <c r="S564" s="471"/>
      <c r="T564" s="471"/>
      <c r="U564" s="471"/>
      <c r="V564" s="471"/>
      <c r="W564" s="471"/>
      <c r="X564" s="471"/>
      <c r="Y564" s="471"/>
      <c r="Z564" s="470"/>
      <c r="AB564" s="497"/>
      <c r="AC564" s="497"/>
      <c r="AD564" s="497"/>
      <c r="AE564" s="497"/>
      <c r="AF564" s="497"/>
      <c r="AG564" s="497"/>
      <c r="AH564" s="497"/>
      <c r="AI564" s="497"/>
      <c r="AJ564" s="497"/>
      <c r="AK564" s="497"/>
      <c r="AL564" s="497"/>
      <c r="AM564" s="497"/>
      <c r="AN564" s="497"/>
      <c r="AO564" s="497"/>
      <c r="AP564" s="497"/>
      <c r="AQ564" s="497"/>
      <c r="AR564" s="497"/>
      <c r="AS564" s="497"/>
      <c r="AT564" s="497"/>
      <c r="AU564" s="497"/>
      <c r="AV564" s="497"/>
      <c r="AW564" s="497"/>
      <c r="AX564" s="497"/>
      <c r="AY564" s="497"/>
      <c r="AZ564" s="497"/>
      <c r="BA564" s="497"/>
      <c r="BB564" s="497"/>
      <c r="BC564" s="497"/>
      <c r="BD564" s="497"/>
      <c r="BE564" s="497"/>
      <c r="BF564" s="497"/>
      <c r="BG564" s="497"/>
      <c r="BH564" s="497"/>
      <c r="BI564" s="497"/>
      <c r="BJ564" s="497"/>
    </row>
    <row r="565" spans="1:62" s="498" customFormat="1" ht="12.75">
      <c r="A565" s="500" t="s">
        <v>409</v>
      </c>
      <c r="B565" s="438">
        <f t="shared" si="40"/>
        <v>0</v>
      </c>
      <c r="C565" s="438"/>
      <c r="D565" s="438"/>
      <c r="E565" s="438"/>
      <c r="F565" s="438"/>
      <c r="G565" s="438"/>
      <c r="H565" s="444"/>
      <c r="I565" s="444"/>
      <c r="J565" s="444"/>
      <c r="K565" s="444"/>
      <c r="L565" s="444"/>
      <c r="M565" s="444"/>
      <c r="N565" s="444"/>
      <c r="O565" s="444"/>
      <c r="P565" s="444"/>
      <c r="Q565" s="515"/>
      <c r="R565" s="444"/>
      <c r="S565" s="515"/>
      <c r="T565" s="444"/>
      <c r="U565" s="444"/>
      <c r="V565" s="444"/>
      <c r="W565" s="444"/>
      <c r="X565" s="444"/>
      <c r="Y565" s="444"/>
      <c r="Z565" s="438"/>
      <c r="AB565" s="497"/>
      <c r="AC565" s="497"/>
      <c r="AD565" s="497"/>
      <c r="AE565" s="497"/>
      <c r="AF565" s="497"/>
      <c r="AG565" s="497"/>
      <c r="AH565" s="497"/>
      <c r="AI565" s="497"/>
      <c r="AJ565" s="497"/>
      <c r="AK565" s="497"/>
      <c r="AL565" s="497"/>
      <c r="AM565" s="497"/>
      <c r="AN565" s="497"/>
      <c r="AO565" s="497"/>
      <c r="AP565" s="497"/>
      <c r="AQ565" s="497"/>
      <c r="AR565" s="497"/>
      <c r="AS565" s="497"/>
      <c r="AT565" s="497"/>
      <c r="AU565" s="497"/>
      <c r="AV565" s="497"/>
      <c r="AW565" s="497"/>
      <c r="AX565" s="497"/>
      <c r="AY565" s="497"/>
      <c r="AZ565" s="497"/>
      <c r="BA565" s="497"/>
      <c r="BB565" s="497"/>
      <c r="BC565" s="497"/>
      <c r="BD565" s="497"/>
      <c r="BE565" s="497"/>
      <c r="BF565" s="497"/>
      <c r="BG565" s="497"/>
      <c r="BH565" s="497"/>
      <c r="BI565" s="497"/>
      <c r="BJ565" s="497"/>
    </row>
    <row r="566" spans="1:62" s="498" customFormat="1" ht="12.75">
      <c r="A566" s="500" t="s">
        <v>94</v>
      </c>
      <c r="B566" s="438">
        <f t="shared" si="40"/>
        <v>0</v>
      </c>
      <c r="C566" s="438"/>
      <c r="D566" s="438"/>
      <c r="E566" s="438"/>
      <c r="F566" s="438"/>
      <c r="G566" s="438"/>
      <c r="H566" s="444"/>
      <c r="I566" s="444"/>
      <c r="J566" s="444"/>
      <c r="K566" s="444"/>
      <c r="L566" s="444"/>
      <c r="M566" s="444"/>
      <c r="N566" s="444"/>
      <c r="O566" s="444"/>
      <c r="P566" s="444"/>
      <c r="Q566" s="515"/>
      <c r="R566" s="444"/>
      <c r="S566" s="515"/>
      <c r="T566" s="444"/>
      <c r="U566" s="444"/>
      <c r="V566" s="444"/>
      <c r="W566" s="444"/>
      <c r="X566" s="444"/>
      <c r="Y566" s="444"/>
      <c r="Z566" s="438"/>
      <c r="AB566" s="497"/>
      <c r="AC566" s="497"/>
      <c r="AD566" s="497"/>
      <c r="AE566" s="497"/>
      <c r="AF566" s="497"/>
      <c r="AG566" s="497"/>
      <c r="AH566" s="497"/>
      <c r="AI566" s="497"/>
      <c r="AJ566" s="497"/>
      <c r="AK566" s="497"/>
      <c r="AL566" s="497"/>
      <c r="AM566" s="497"/>
      <c r="AN566" s="497"/>
      <c r="AO566" s="497"/>
      <c r="AP566" s="497"/>
      <c r="AQ566" s="497"/>
      <c r="AR566" s="497"/>
      <c r="AS566" s="497"/>
      <c r="AT566" s="497"/>
      <c r="AU566" s="497"/>
      <c r="AV566" s="497"/>
      <c r="AW566" s="497"/>
      <c r="AX566" s="497"/>
      <c r="AY566" s="497"/>
      <c r="AZ566" s="497"/>
      <c r="BA566" s="497"/>
      <c r="BB566" s="497"/>
      <c r="BC566" s="497"/>
      <c r="BD566" s="497"/>
      <c r="BE566" s="497"/>
      <c r="BF566" s="497"/>
      <c r="BG566" s="497"/>
      <c r="BH566" s="497"/>
      <c r="BI566" s="497"/>
      <c r="BJ566" s="497"/>
    </row>
    <row r="567" spans="1:62" s="498" customFormat="1" ht="12.75">
      <c r="A567" s="500" t="s">
        <v>95</v>
      </c>
      <c r="B567" s="438">
        <f t="shared" si="40"/>
        <v>0</v>
      </c>
      <c r="C567" s="438"/>
      <c r="D567" s="438"/>
      <c r="E567" s="438"/>
      <c r="F567" s="438"/>
      <c r="G567" s="438"/>
      <c r="H567" s="444"/>
      <c r="I567" s="444"/>
      <c r="J567" s="444"/>
      <c r="K567" s="444"/>
      <c r="L567" s="444"/>
      <c r="M567" s="444"/>
      <c r="N567" s="444"/>
      <c r="O567" s="444"/>
      <c r="P567" s="444"/>
      <c r="Q567" s="444"/>
      <c r="R567" s="444"/>
      <c r="S567" s="444"/>
      <c r="T567" s="444"/>
      <c r="U567" s="444"/>
      <c r="V567" s="444"/>
      <c r="W567" s="444"/>
      <c r="X567" s="444"/>
      <c r="Y567" s="444"/>
      <c r="Z567" s="438"/>
      <c r="AB567" s="497"/>
      <c r="AC567" s="497"/>
      <c r="AD567" s="497"/>
      <c r="AE567" s="497"/>
      <c r="AF567" s="497"/>
      <c r="AG567" s="497"/>
      <c r="AH567" s="497"/>
      <c r="AI567" s="497"/>
      <c r="AJ567" s="497"/>
      <c r="AK567" s="497"/>
      <c r="AL567" s="497"/>
      <c r="AM567" s="497"/>
      <c r="AN567" s="497"/>
      <c r="AO567" s="497"/>
      <c r="AP567" s="497"/>
      <c r="AQ567" s="497"/>
      <c r="AR567" s="497"/>
      <c r="AS567" s="497"/>
      <c r="AT567" s="497"/>
      <c r="AU567" s="497"/>
      <c r="AV567" s="497"/>
      <c r="AW567" s="497"/>
      <c r="AX567" s="497"/>
      <c r="AY567" s="497"/>
      <c r="AZ567" s="497"/>
      <c r="BA567" s="497"/>
      <c r="BB567" s="497"/>
      <c r="BC567" s="497"/>
      <c r="BD567" s="497"/>
      <c r="BE567" s="497"/>
      <c r="BF567" s="497"/>
      <c r="BG567" s="497"/>
      <c r="BH567" s="497"/>
      <c r="BI567" s="497"/>
      <c r="BJ567" s="497"/>
    </row>
    <row r="568" spans="1:62" s="498" customFormat="1" ht="12.75">
      <c r="A568" s="516" t="s">
        <v>171</v>
      </c>
      <c r="B568" s="438">
        <f t="shared" si="40"/>
        <v>0</v>
      </c>
      <c r="C568" s="438"/>
      <c r="D568" s="438"/>
      <c r="E568" s="438"/>
      <c r="F568" s="438"/>
      <c r="G568" s="438"/>
      <c r="H568" s="444"/>
      <c r="I568" s="444"/>
      <c r="J568" s="444"/>
      <c r="K568" s="444"/>
      <c r="L568" s="444"/>
      <c r="M568" s="444"/>
      <c r="N568" s="444"/>
      <c r="O568" s="444"/>
      <c r="P568" s="444"/>
      <c r="Q568" s="444"/>
      <c r="R568" s="444"/>
      <c r="S568" s="444"/>
      <c r="T568" s="444"/>
      <c r="U568" s="444"/>
      <c r="V568" s="444"/>
      <c r="W568" s="444"/>
      <c r="X568" s="444"/>
      <c r="Y568" s="444"/>
      <c r="Z568" s="438"/>
      <c r="AB568" s="497"/>
      <c r="AC568" s="497"/>
      <c r="AD568" s="497"/>
      <c r="AE568" s="497"/>
      <c r="AF568" s="497"/>
      <c r="AG568" s="497"/>
      <c r="AH568" s="497"/>
      <c r="AI568" s="497"/>
      <c r="AJ568" s="497"/>
      <c r="AK568" s="497"/>
      <c r="AL568" s="497"/>
      <c r="AM568" s="497"/>
      <c r="AN568" s="497"/>
      <c r="AO568" s="497"/>
      <c r="AP568" s="497"/>
      <c r="AQ568" s="497"/>
      <c r="AR568" s="497"/>
      <c r="AS568" s="497"/>
      <c r="AT568" s="497"/>
      <c r="AU568" s="497"/>
      <c r="AV568" s="497"/>
      <c r="AW568" s="497"/>
      <c r="AX568" s="497"/>
      <c r="AY568" s="497"/>
      <c r="AZ568" s="497"/>
      <c r="BA568" s="497"/>
      <c r="BB568" s="497"/>
      <c r="BC568" s="497"/>
      <c r="BD568" s="497"/>
      <c r="BE568" s="497"/>
      <c r="BF568" s="497"/>
      <c r="BG568" s="497"/>
      <c r="BH568" s="497"/>
      <c r="BI568" s="497"/>
      <c r="BJ568" s="497"/>
    </row>
    <row r="569" spans="1:62" s="498" customFormat="1" ht="13.5" thickBot="1">
      <c r="A569" s="517" t="s">
        <v>504</v>
      </c>
      <c r="B569" s="445">
        <f t="shared" si="40"/>
        <v>1</v>
      </c>
      <c r="C569" s="474"/>
      <c r="D569" s="474"/>
      <c r="E569" s="445"/>
      <c r="F569" s="474"/>
      <c r="G569" s="445"/>
      <c r="H569" s="475"/>
      <c r="I569" s="475"/>
      <c r="J569" s="475"/>
      <c r="K569" s="475"/>
      <c r="L569" s="475"/>
      <c r="M569" s="475"/>
      <c r="N569" s="475"/>
      <c r="O569" s="475">
        <v>1</v>
      </c>
      <c r="P569" s="515" t="s">
        <v>455</v>
      </c>
      <c r="Q569" s="515"/>
      <c r="R569" s="475"/>
      <c r="S569" s="515"/>
      <c r="T569" s="475"/>
      <c r="U569" s="475"/>
      <c r="V569" s="475"/>
      <c r="W569" s="475"/>
      <c r="X569" s="475"/>
      <c r="Y569" s="475"/>
      <c r="Z569" s="474"/>
      <c r="AB569" s="497"/>
      <c r="AC569" s="497"/>
      <c r="AD569" s="497"/>
      <c r="AE569" s="497"/>
      <c r="AF569" s="497"/>
      <c r="AG569" s="497"/>
      <c r="AH569" s="497"/>
      <c r="AI569" s="497"/>
      <c r="AJ569" s="497"/>
      <c r="AK569" s="497"/>
      <c r="AL569" s="497"/>
      <c r="AM569" s="497"/>
      <c r="AN569" s="497"/>
      <c r="AO569" s="497"/>
      <c r="AP569" s="497"/>
      <c r="AQ569" s="497"/>
      <c r="AR569" s="497"/>
      <c r="AS569" s="497"/>
      <c r="AT569" s="497"/>
      <c r="AU569" s="497"/>
      <c r="AV569" s="497"/>
      <c r="AW569" s="497"/>
      <c r="AX569" s="497"/>
      <c r="AY569" s="497"/>
      <c r="AZ569" s="497"/>
      <c r="BA569" s="497"/>
      <c r="BB569" s="497"/>
      <c r="BC569" s="497"/>
      <c r="BD569" s="497"/>
      <c r="BE569" s="497"/>
      <c r="BF569" s="497"/>
      <c r="BG569" s="497"/>
      <c r="BH569" s="497"/>
      <c r="BI569" s="497"/>
      <c r="BJ569" s="497"/>
    </row>
    <row r="570" spans="1:62" s="498" customFormat="1" ht="22.5" thickBot="1">
      <c r="A570" s="517" t="s">
        <v>180</v>
      </c>
      <c r="B570" s="518">
        <f t="shared" si="40"/>
        <v>1</v>
      </c>
      <c r="C570" s="478"/>
      <c r="D570" s="478"/>
      <c r="E570" s="478"/>
      <c r="F570" s="478"/>
      <c r="G570" s="478"/>
      <c r="H570" s="479"/>
      <c r="I570" s="479"/>
      <c r="J570" s="479"/>
      <c r="K570" s="479">
        <v>1</v>
      </c>
      <c r="L570" s="479" t="s">
        <v>486</v>
      </c>
      <c r="M570" s="479"/>
      <c r="N570" s="479"/>
      <c r="O570" s="479"/>
      <c r="P570" s="479"/>
      <c r="Q570" s="479"/>
      <c r="R570" s="479"/>
      <c r="S570" s="479"/>
      <c r="T570" s="479"/>
      <c r="U570" s="479"/>
      <c r="V570" s="479"/>
      <c r="W570" s="479"/>
      <c r="X570" s="479"/>
      <c r="Y570" s="479"/>
      <c r="Z570" s="478"/>
      <c r="AB570" s="497"/>
      <c r="AC570" s="497"/>
      <c r="AD570" s="497"/>
      <c r="AE570" s="497"/>
      <c r="AF570" s="497"/>
      <c r="AG570" s="497"/>
      <c r="AH570" s="497"/>
      <c r="AI570" s="497"/>
      <c r="AJ570" s="497"/>
      <c r="AK570" s="497"/>
      <c r="AL570" s="497"/>
      <c r="AM570" s="497"/>
      <c r="AN570" s="497"/>
      <c r="AO570" s="497"/>
      <c r="AP570" s="497"/>
      <c r="AQ570" s="497"/>
      <c r="AR570" s="497"/>
      <c r="AS570" s="497"/>
      <c r="AT570" s="497"/>
      <c r="AU570" s="497"/>
      <c r="AV570" s="497"/>
      <c r="AW570" s="497"/>
      <c r="AX570" s="497"/>
      <c r="AY570" s="497"/>
      <c r="AZ570" s="497"/>
      <c r="BA570" s="497"/>
      <c r="BB570" s="497"/>
      <c r="BC570" s="497"/>
      <c r="BD570" s="497"/>
      <c r="BE570" s="497"/>
      <c r="BF570" s="497"/>
      <c r="BG570" s="497"/>
      <c r="BH570" s="497"/>
      <c r="BI570" s="497"/>
      <c r="BJ570" s="497"/>
    </row>
    <row r="571" spans="1:62" s="82" customFormat="1" ht="9">
      <c r="A571" s="432" t="s">
        <v>428</v>
      </c>
      <c r="W571" s="82" t="s">
        <v>505</v>
      </c>
      <c r="AB571" s="240"/>
      <c r="AC571" s="240"/>
      <c r="AD571" s="240"/>
      <c r="AE571" s="240"/>
      <c r="AF571" s="240"/>
      <c r="AG571" s="240"/>
      <c r="AH571" s="240"/>
      <c r="AI571" s="240"/>
      <c r="AJ571" s="240"/>
      <c r="AK571" s="240"/>
      <c r="AL571" s="240"/>
      <c r="AM571" s="240"/>
      <c r="AN571" s="240"/>
      <c r="AO571" s="240"/>
      <c r="AP571" s="240"/>
      <c r="AQ571" s="240"/>
      <c r="AR571" s="240"/>
      <c r="AS571" s="240"/>
      <c r="AT571" s="240"/>
      <c r="AU571" s="240"/>
      <c r="AV571" s="240"/>
      <c r="AW571" s="240"/>
      <c r="AX571" s="240"/>
      <c r="AY571" s="240"/>
      <c r="AZ571" s="240"/>
      <c r="BA571" s="240"/>
      <c r="BB571" s="240"/>
      <c r="BC571" s="240"/>
      <c r="BD571" s="240"/>
      <c r="BE571" s="240"/>
      <c r="BF571" s="240"/>
      <c r="BG571" s="240"/>
      <c r="BH571" s="240"/>
      <c r="BI571" s="240"/>
      <c r="BJ571" s="240"/>
    </row>
    <row r="572" spans="1:62" s="82" customFormat="1" ht="9">
      <c r="A572" s="434" t="s">
        <v>429</v>
      </c>
      <c r="B572" s="434"/>
      <c r="D572" s="434"/>
      <c r="AB572" s="240"/>
      <c r="AC572" s="240"/>
      <c r="AD572" s="240"/>
      <c r="AE572" s="240"/>
      <c r="AF572" s="240"/>
      <c r="AG572" s="240"/>
      <c r="AH572" s="240"/>
      <c r="AI572" s="240"/>
      <c r="AJ572" s="240"/>
      <c r="AK572" s="240"/>
      <c r="AL572" s="240"/>
      <c r="AM572" s="240"/>
      <c r="AN572" s="240"/>
      <c r="AO572" s="240"/>
      <c r="AP572" s="240"/>
      <c r="AQ572" s="240"/>
      <c r="AR572" s="240"/>
      <c r="AS572" s="240"/>
      <c r="AT572" s="240"/>
      <c r="AU572" s="240"/>
      <c r="AV572" s="240"/>
      <c r="AW572" s="240"/>
      <c r="AX572" s="240"/>
      <c r="AY572" s="240"/>
      <c r="AZ572" s="240"/>
      <c r="BA572" s="240"/>
      <c r="BB572" s="240"/>
      <c r="BC572" s="240"/>
      <c r="BD572" s="240"/>
      <c r="BE572" s="240"/>
      <c r="BF572" s="240"/>
      <c r="BG572" s="240"/>
      <c r="BH572" s="240"/>
      <c r="BI572" s="240"/>
      <c r="BJ572" s="240"/>
    </row>
    <row r="573" spans="1:62" s="82" customFormat="1" ht="9">
      <c r="A573" s="83" t="s">
        <v>99</v>
      </c>
      <c r="B573" s="434" t="s">
        <v>97</v>
      </c>
      <c r="C573" s="434"/>
      <c r="D573" s="434" t="s">
        <v>506</v>
      </c>
      <c r="L573" s="83" t="s">
        <v>100</v>
      </c>
      <c r="P573" s="85" t="s">
        <v>507</v>
      </c>
      <c r="AB573" s="240"/>
      <c r="AC573" s="240"/>
      <c r="AD573" s="240"/>
      <c r="AE573" s="240"/>
      <c r="AF573" s="240"/>
      <c r="AG573" s="240"/>
      <c r="AH573" s="240"/>
      <c r="AI573" s="240"/>
      <c r="AJ573" s="240"/>
      <c r="AK573" s="240"/>
      <c r="AL573" s="240"/>
      <c r="AM573" s="240"/>
      <c r="AN573" s="240"/>
      <c r="AO573" s="240"/>
      <c r="AP573" s="240"/>
      <c r="AQ573" s="240"/>
      <c r="AR573" s="240"/>
      <c r="AS573" s="240"/>
      <c r="AT573" s="240"/>
      <c r="AU573" s="240"/>
      <c r="AV573" s="240"/>
      <c r="AW573" s="240"/>
      <c r="AX573" s="240"/>
      <c r="AY573" s="240"/>
      <c r="AZ573" s="240"/>
      <c r="BA573" s="240"/>
      <c r="BB573" s="240"/>
      <c r="BC573" s="240"/>
      <c r="BD573" s="240"/>
      <c r="BE573" s="240"/>
      <c r="BF573" s="240"/>
      <c r="BG573" s="240"/>
      <c r="BH573" s="240"/>
      <c r="BI573" s="240"/>
      <c r="BJ573" s="240"/>
    </row>
    <row r="574" spans="1:62" s="83" customFormat="1" ht="8.25">
      <c r="A574" s="83" t="s">
        <v>104</v>
      </c>
      <c r="B574" s="83" t="s">
        <v>381</v>
      </c>
      <c r="E574" s="83" t="s">
        <v>508</v>
      </c>
      <c r="I574" s="83" t="s">
        <v>106</v>
      </c>
      <c r="L574" s="83" t="s">
        <v>107</v>
      </c>
      <c r="P574" s="83" t="s">
        <v>108</v>
      </c>
      <c r="T574" s="83" t="s">
        <v>102</v>
      </c>
      <c r="W574" s="83" t="s">
        <v>103</v>
      </c>
      <c r="AB574" s="241"/>
      <c r="AC574" s="241"/>
      <c r="AD574" s="241"/>
      <c r="AE574" s="241"/>
      <c r="AF574" s="241"/>
      <c r="AG574" s="241"/>
      <c r="AH574" s="241"/>
      <c r="AI574" s="241"/>
      <c r="AJ574" s="241"/>
      <c r="AK574" s="241"/>
      <c r="AL574" s="241"/>
      <c r="AM574" s="241"/>
      <c r="AN574" s="241"/>
      <c r="AO574" s="241"/>
      <c r="AP574" s="241"/>
      <c r="AQ574" s="241"/>
      <c r="AR574" s="241"/>
      <c r="AS574" s="241"/>
      <c r="AT574" s="241"/>
      <c r="AU574" s="241"/>
      <c r="AV574" s="241"/>
      <c r="AW574" s="241"/>
      <c r="AX574" s="241"/>
      <c r="AY574" s="241"/>
      <c r="AZ574" s="241"/>
      <c r="BA574" s="241"/>
      <c r="BB574" s="241"/>
      <c r="BC574" s="241"/>
      <c r="BD574" s="241"/>
      <c r="BE574" s="241"/>
      <c r="BF574" s="241"/>
      <c r="BG574" s="241"/>
      <c r="BH574" s="241"/>
      <c r="BI574" s="241"/>
      <c r="BJ574" s="241"/>
    </row>
    <row r="575" spans="1:62" s="83" customFormat="1" ht="8.25">
      <c r="A575" s="83" t="s">
        <v>509</v>
      </c>
      <c r="B575" s="83" t="s">
        <v>112</v>
      </c>
      <c r="E575" s="83" t="s">
        <v>510</v>
      </c>
      <c r="I575" s="83" t="s">
        <v>511</v>
      </c>
      <c r="L575" s="83" t="s">
        <v>512</v>
      </c>
      <c r="P575" s="83" t="s">
        <v>513</v>
      </c>
      <c r="T575" s="83" t="s">
        <v>514</v>
      </c>
      <c r="X575" s="83" t="s">
        <v>110</v>
      </c>
      <c r="AB575" s="241"/>
      <c r="AC575" s="241"/>
      <c r="AD575" s="241"/>
      <c r="AE575" s="241"/>
      <c r="AF575" s="241"/>
      <c r="AG575" s="241"/>
      <c r="AH575" s="241"/>
      <c r="AI575" s="241"/>
      <c r="AJ575" s="241"/>
      <c r="AK575" s="241"/>
      <c r="AL575" s="241"/>
      <c r="AM575" s="241"/>
      <c r="AN575" s="241"/>
      <c r="AO575" s="241"/>
      <c r="AP575" s="241"/>
      <c r="AQ575" s="241"/>
      <c r="AR575" s="241"/>
      <c r="AS575" s="241"/>
      <c r="AT575" s="241"/>
      <c r="AU575" s="241"/>
      <c r="AV575" s="241"/>
      <c r="AW575" s="241"/>
      <c r="AX575" s="241"/>
      <c r="AY575" s="241"/>
      <c r="AZ575" s="241"/>
      <c r="BA575" s="241"/>
      <c r="BB575" s="241"/>
      <c r="BC575" s="241"/>
      <c r="BD575" s="241"/>
      <c r="BE575" s="241"/>
      <c r="BF575" s="241"/>
      <c r="BG575" s="241"/>
      <c r="BH575" s="241"/>
      <c r="BI575" s="241"/>
      <c r="BJ575" s="241"/>
    </row>
    <row r="576" spans="1:62" s="83" customFormat="1" ht="8.25">
      <c r="A576" s="83" t="s">
        <v>119</v>
      </c>
      <c r="B576" s="83" t="s">
        <v>120</v>
      </c>
      <c r="E576" s="83" t="s">
        <v>121</v>
      </c>
      <c r="I576" s="83" t="s">
        <v>122</v>
      </c>
      <c r="L576" s="86" t="s">
        <v>123</v>
      </c>
      <c r="P576" s="87" t="s">
        <v>124</v>
      </c>
      <c r="T576" s="83" t="s">
        <v>117</v>
      </c>
      <c r="X576" s="83" t="s">
        <v>118</v>
      </c>
      <c r="AB576" s="241"/>
      <c r="AC576" s="241"/>
      <c r="AD576" s="241"/>
      <c r="AE576" s="241"/>
      <c r="AF576" s="241"/>
      <c r="AG576" s="241"/>
      <c r="AH576" s="241"/>
      <c r="AI576" s="241"/>
      <c r="AJ576" s="241"/>
      <c r="AK576" s="241"/>
      <c r="AL576" s="241"/>
      <c r="AM576" s="241"/>
      <c r="AN576" s="241"/>
      <c r="AO576" s="241"/>
      <c r="AP576" s="241"/>
      <c r="AQ576" s="241"/>
      <c r="AR576" s="241"/>
      <c r="AS576" s="241"/>
      <c r="AT576" s="241"/>
      <c r="AU576" s="241"/>
      <c r="AV576" s="241"/>
      <c r="AW576" s="241"/>
      <c r="AX576" s="241"/>
      <c r="AY576" s="241"/>
      <c r="AZ576" s="241"/>
      <c r="BA576" s="241"/>
      <c r="BB576" s="241"/>
      <c r="BC576" s="241"/>
      <c r="BD576" s="241"/>
      <c r="BE576" s="241"/>
      <c r="BF576" s="241"/>
      <c r="BG576" s="241"/>
      <c r="BH576" s="241"/>
      <c r="BI576" s="241"/>
      <c r="BJ576" s="241"/>
    </row>
    <row r="577" spans="1:62" s="83" customFormat="1" ht="8.25">
      <c r="A577" s="83" t="s">
        <v>126</v>
      </c>
      <c r="B577" s="83" t="s">
        <v>127</v>
      </c>
      <c r="E577" s="83" t="s">
        <v>128</v>
      </c>
      <c r="I577" s="83" t="s">
        <v>129</v>
      </c>
      <c r="L577" s="83" t="s">
        <v>130</v>
      </c>
      <c r="P577" s="88" t="s">
        <v>131</v>
      </c>
      <c r="T577" s="83" t="s">
        <v>125</v>
      </c>
      <c r="X577" s="83" t="s">
        <v>382</v>
      </c>
      <c r="AB577" s="241"/>
      <c r="AC577" s="241"/>
      <c r="AD577" s="241"/>
      <c r="AE577" s="241"/>
      <c r="AF577" s="241"/>
      <c r="AG577" s="241"/>
      <c r="AH577" s="241"/>
      <c r="AI577" s="241"/>
      <c r="AJ577" s="241"/>
      <c r="AK577" s="241"/>
      <c r="AL577" s="241"/>
      <c r="AM577" s="241"/>
      <c r="AN577" s="241"/>
      <c r="AO577" s="241"/>
      <c r="AP577" s="241"/>
      <c r="AQ577" s="241"/>
      <c r="AR577" s="241"/>
      <c r="AS577" s="241"/>
      <c r="AT577" s="241"/>
      <c r="AU577" s="241"/>
      <c r="AV577" s="241"/>
      <c r="AW577" s="241"/>
      <c r="AX577" s="241"/>
      <c r="AY577" s="241"/>
      <c r="AZ577" s="241"/>
      <c r="BA577" s="241"/>
      <c r="BB577" s="241"/>
      <c r="BC577" s="241"/>
      <c r="BD577" s="241"/>
      <c r="BE577" s="241"/>
      <c r="BF577" s="241"/>
      <c r="BG577" s="241"/>
      <c r="BH577" s="241"/>
      <c r="BI577" s="241"/>
      <c r="BJ577" s="241"/>
    </row>
    <row r="578" spans="1:62" s="83" customFormat="1" ht="8.25">
      <c r="A578" s="83" t="s">
        <v>412</v>
      </c>
      <c r="B578" s="83" t="s">
        <v>134</v>
      </c>
      <c r="E578" s="83" t="s">
        <v>135</v>
      </c>
      <c r="I578" s="83" t="s">
        <v>136</v>
      </c>
      <c r="L578" s="83" t="s">
        <v>137</v>
      </c>
      <c r="P578" s="88" t="s">
        <v>430</v>
      </c>
      <c r="T578" s="87" t="s">
        <v>132</v>
      </c>
      <c r="X578" s="83" t="s">
        <v>133</v>
      </c>
      <c r="Y578" s="89"/>
      <c r="Z578" s="89"/>
      <c r="AB578" s="241"/>
      <c r="AC578" s="241"/>
      <c r="AD578" s="241"/>
      <c r="AE578" s="241"/>
      <c r="AF578" s="241"/>
      <c r="AG578" s="241"/>
      <c r="AH578" s="241"/>
      <c r="AI578" s="241"/>
      <c r="AJ578" s="241"/>
      <c r="AK578" s="241"/>
      <c r="AL578" s="241"/>
      <c r="AM578" s="241"/>
      <c r="AN578" s="241"/>
      <c r="AO578" s="241"/>
      <c r="AP578" s="241"/>
      <c r="AQ578" s="241"/>
      <c r="AR578" s="241"/>
      <c r="AS578" s="241"/>
      <c r="AT578" s="241"/>
      <c r="AU578" s="241"/>
      <c r="AV578" s="241"/>
      <c r="AW578" s="241"/>
      <c r="AX578" s="241"/>
      <c r="AY578" s="241"/>
      <c r="AZ578" s="241"/>
      <c r="BA578" s="241"/>
      <c r="BB578" s="241"/>
      <c r="BC578" s="241"/>
      <c r="BD578" s="241"/>
      <c r="BE578" s="241"/>
      <c r="BF578" s="241"/>
      <c r="BG578" s="241"/>
      <c r="BH578" s="241"/>
      <c r="BI578" s="241"/>
      <c r="BJ578" s="241"/>
    </row>
    <row r="579" spans="1:62" s="83" customFormat="1" ht="8.25">
      <c r="A579" s="83" t="s">
        <v>141</v>
      </c>
      <c r="B579" s="83" t="s">
        <v>142</v>
      </c>
      <c r="E579" s="83" t="s">
        <v>143</v>
      </c>
      <c r="I579" s="83" t="s">
        <v>144</v>
      </c>
      <c r="L579" s="83" t="s">
        <v>145</v>
      </c>
      <c r="P579" s="83" t="s">
        <v>146</v>
      </c>
      <c r="T579" s="85" t="s">
        <v>139</v>
      </c>
      <c r="X579" s="89" t="s">
        <v>140</v>
      </c>
      <c r="Y579" s="89"/>
      <c r="AB579" s="241"/>
      <c r="AC579" s="241"/>
      <c r="AD579" s="241"/>
      <c r="AE579" s="241"/>
      <c r="AF579" s="241"/>
      <c r="AG579" s="241"/>
      <c r="AH579" s="241"/>
      <c r="AI579" s="241"/>
      <c r="AJ579" s="241"/>
      <c r="AK579" s="241"/>
      <c r="AL579" s="241"/>
      <c r="AM579" s="241"/>
      <c r="AN579" s="241"/>
      <c r="AO579" s="241"/>
      <c r="AP579" s="241"/>
      <c r="AQ579" s="241"/>
      <c r="AR579" s="241"/>
      <c r="AS579" s="241"/>
      <c r="AT579" s="241"/>
      <c r="AU579" s="241"/>
      <c r="AV579" s="241"/>
      <c r="AW579" s="241"/>
      <c r="AX579" s="241"/>
      <c r="AY579" s="241"/>
      <c r="AZ579" s="241"/>
      <c r="BA579" s="241"/>
      <c r="BB579" s="241"/>
      <c r="BC579" s="241"/>
      <c r="BD579" s="241"/>
      <c r="BE579" s="241"/>
      <c r="BF579" s="241"/>
      <c r="BG579" s="241"/>
      <c r="BH579" s="241"/>
      <c r="BI579" s="241"/>
      <c r="BJ579" s="241"/>
    </row>
    <row r="580" spans="1:62" s="83" customFormat="1" ht="8.25">
      <c r="A580" s="83" t="s">
        <v>149</v>
      </c>
      <c r="B580" s="83" t="s">
        <v>150</v>
      </c>
      <c r="E580" s="83" t="s">
        <v>151</v>
      </c>
      <c r="I580" s="83" t="s">
        <v>152</v>
      </c>
      <c r="L580" s="83" t="s">
        <v>153</v>
      </c>
      <c r="P580" s="87" t="s">
        <v>154</v>
      </c>
      <c r="T580" s="83" t="s">
        <v>147</v>
      </c>
      <c r="Y580" s="90"/>
      <c r="Z580" s="89"/>
      <c r="AB580" s="241"/>
      <c r="AC580" s="241"/>
      <c r="AD580" s="241"/>
      <c r="AE580" s="241"/>
      <c r="AF580" s="241"/>
      <c r="AG580" s="241"/>
      <c r="AH580" s="241"/>
      <c r="AI580" s="241"/>
      <c r="AJ580" s="241"/>
      <c r="AK580" s="241"/>
      <c r="AL580" s="241"/>
      <c r="AM580" s="241"/>
      <c r="AN580" s="241"/>
      <c r="AO580" s="241"/>
      <c r="AP580" s="241"/>
      <c r="AQ580" s="241"/>
      <c r="AR580" s="241"/>
      <c r="AS580" s="241"/>
      <c r="AT580" s="241"/>
      <c r="AU580" s="241"/>
      <c r="AV580" s="241"/>
      <c r="AW580" s="241"/>
      <c r="AX580" s="241"/>
      <c r="AY580" s="241"/>
      <c r="AZ580" s="241"/>
      <c r="BA580" s="241"/>
      <c r="BB580" s="241"/>
      <c r="BC580" s="241"/>
      <c r="BD580" s="241"/>
      <c r="BE580" s="241"/>
      <c r="BF580" s="241"/>
      <c r="BG580" s="241"/>
      <c r="BH580" s="241"/>
      <c r="BI580" s="241"/>
      <c r="BJ580" s="241"/>
    </row>
    <row r="581" spans="1:62" s="83" customFormat="1" ht="8.25">
      <c r="A581" s="83" t="s">
        <v>157</v>
      </c>
      <c r="B581" s="83" t="s">
        <v>158</v>
      </c>
      <c r="E581" s="83" t="s">
        <v>159</v>
      </c>
      <c r="I581" s="83" t="s">
        <v>160</v>
      </c>
      <c r="L581" s="83" t="s">
        <v>431</v>
      </c>
      <c r="P581" s="91" t="s">
        <v>162</v>
      </c>
      <c r="T581" s="83" t="s">
        <v>155</v>
      </c>
      <c r="AB581" s="241"/>
      <c r="AC581" s="241"/>
      <c r="AD581" s="241"/>
      <c r="AE581" s="241"/>
      <c r="AF581" s="241"/>
      <c r="AG581" s="241"/>
      <c r="AH581" s="241"/>
      <c r="AI581" s="241"/>
      <c r="AJ581" s="241"/>
      <c r="AK581" s="241"/>
      <c r="AL581" s="241"/>
      <c r="AM581" s="241"/>
      <c r="AN581" s="241"/>
      <c r="AO581" s="241"/>
      <c r="AP581" s="241"/>
      <c r="AQ581" s="241"/>
      <c r="AR581" s="241"/>
      <c r="AS581" s="241"/>
      <c r="AT581" s="241"/>
      <c r="AU581" s="241"/>
      <c r="AV581" s="241"/>
      <c r="AW581" s="241"/>
      <c r="AX581" s="241"/>
      <c r="AY581" s="241"/>
      <c r="AZ581" s="241"/>
      <c r="BA581" s="241"/>
      <c r="BB581" s="241"/>
      <c r="BC581" s="241"/>
      <c r="BD581" s="241"/>
      <c r="BE581" s="241"/>
      <c r="BF581" s="241"/>
      <c r="BG581" s="241"/>
      <c r="BH581" s="241"/>
      <c r="BI581" s="241"/>
      <c r="BJ581" s="241"/>
    </row>
    <row r="582" spans="1:62" s="83" customFormat="1" ht="8.25">
      <c r="A582" s="83" t="s">
        <v>164</v>
      </c>
      <c r="B582" s="83" t="s">
        <v>165</v>
      </c>
      <c r="E582" s="83" t="s">
        <v>166</v>
      </c>
      <c r="I582" s="83" t="s">
        <v>167</v>
      </c>
      <c r="L582" s="83" t="s">
        <v>168</v>
      </c>
      <c r="O582" s="83" t="s">
        <v>432</v>
      </c>
      <c r="T582" s="83" t="s">
        <v>384</v>
      </c>
      <c r="X582" s="89"/>
      <c r="Y582" s="89"/>
      <c r="Z582" s="89"/>
      <c r="AB582" s="241"/>
      <c r="AC582" s="241"/>
      <c r="AD582" s="241"/>
      <c r="AE582" s="241"/>
      <c r="AF582" s="241"/>
      <c r="AG582" s="241"/>
      <c r="AH582" s="241"/>
      <c r="AI582" s="241"/>
      <c r="AJ582" s="241"/>
      <c r="AK582" s="241"/>
      <c r="AL582" s="241"/>
      <c r="AM582" s="241"/>
      <c r="AN582" s="241"/>
      <c r="AO582" s="241"/>
      <c r="AP582" s="241"/>
      <c r="AQ582" s="241"/>
      <c r="AR582" s="241"/>
      <c r="AS582" s="241"/>
      <c r="AT582" s="241"/>
      <c r="AU582" s="241"/>
      <c r="AV582" s="241"/>
      <c r="AW582" s="241"/>
      <c r="AX582" s="241"/>
      <c r="AY582" s="241"/>
      <c r="AZ582" s="241"/>
      <c r="BA582" s="241"/>
      <c r="BB582" s="241"/>
      <c r="BC582" s="241"/>
      <c r="BD582" s="241"/>
      <c r="BE582" s="241"/>
      <c r="BF582" s="241"/>
      <c r="BG582" s="241"/>
      <c r="BH582" s="241"/>
      <c r="BI582" s="241"/>
      <c r="BJ582" s="241"/>
    </row>
    <row r="583" spans="1:62" s="83" customFormat="1" ht="8.25">
      <c r="A583" s="341"/>
      <c r="AB583" s="241"/>
      <c r="AC583" s="241"/>
      <c r="AD583" s="241"/>
      <c r="AE583" s="241"/>
      <c r="AF583" s="241"/>
      <c r="AG583" s="241"/>
      <c r="AH583" s="241"/>
      <c r="AI583" s="241"/>
      <c r="AJ583" s="241"/>
      <c r="AK583" s="241"/>
      <c r="AL583" s="241"/>
      <c r="AM583" s="241"/>
      <c r="AN583" s="241"/>
      <c r="AO583" s="241"/>
      <c r="AP583" s="241"/>
      <c r="AQ583" s="241"/>
      <c r="AR583" s="241"/>
      <c r="AS583" s="241"/>
      <c r="AT583" s="241"/>
      <c r="AU583" s="241"/>
      <c r="AV583" s="241"/>
      <c r="AW583" s="241"/>
      <c r="AX583" s="241"/>
      <c r="AY583" s="241"/>
      <c r="AZ583" s="241"/>
      <c r="BA583" s="241"/>
      <c r="BB583" s="241"/>
      <c r="BC583" s="241"/>
      <c r="BD583" s="241"/>
      <c r="BE583" s="241"/>
      <c r="BF583" s="241"/>
      <c r="BG583" s="241"/>
      <c r="BH583" s="241"/>
      <c r="BI583" s="241"/>
      <c r="BJ583" s="241"/>
    </row>
    <row r="584" spans="1:62">
      <c r="A584" s="20" t="s">
        <v>46</v>
      </c>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c r="AA584" s="21"/>
    </row>
    <row r="585" spans="1:62" ht="15.75" thickBot="1">
      <c r="A585" s="20" t="s">
        <v>515</v>
      </c>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c r="AA585" s="21"/>
    </row>
    <row r="586" spans="1:62" ht="22.5">
      <c r="A586" s="27" t="s">
        <v>2</v>
      </c>
      <c r="B586" s="28" t="s">
        <v>11</v>
      </c>
      <c r="C586" s="29" t="s">
        <v>50</v>
      </c>
      <c r="D586" s="29"/>
      <c r="E586" s="29" t="s">
        <v>51</v>
      </c>
      <c r="F586" s="29"/>
      <c r="G586" s="29" t="s">
        <v>52</v>
      </c>
      <c r="H586" s="29"/>
      <c r="I586" s="29" t="s">
        <v>53</v>
      </c>
      <c r="J586" s="29"/>
      <c r="K586" s="29" t="s">
        <v>54</v>
      </c>
      <c r="L586" s="29"/>
      <c r="M586" s="29" t="s">
        <v>55</v>
      </c>
      <c r="N586" s="29"/>
      <c r="O586" s="29" t="s">
        <v>56</v>
      </c>
      <c r="P586" s="29"/>
      <c r="Q586" s="29" t="s">
        <v>57</v>
      </c>
      <c r="R586" s="29"/>
      <c r="S586" s="29" t="s">
        <v>58</v>
      </c>
      <c r="T586" s="29"/>
      <c r="U586" s="29" t="s">
        <v>59</v>
      </c>
      <c r="V586" s="29"/>
      <c r="W586" s="29" t="s">
        <v>60</v>
      </c>
      <c r="X586" s="29"/>
      <c r="Y586" s="29" t="s">
        <v>61</v>
      </c>
      <c r="Z586" s="483"/>
      <c r="AB586" s="232"/>
      <c r="AC586" s="232"/>
      <c r="AD586" s="233"/>
      <c r="AE586" s="233"/>
      <c r="AF586" s="233"/>
      <c r="AG586" s="233"/>
      <c r="AH586" s="233"/>
      <c r="AI586" s="232"/>
      <c r="AJ586" s="232"/>
      <c r="AK586" s="232"/>
      <c r="AL586" s="232"/>
      <c r="AM586" s="233"/>
    </row>
    <row r="587" spans="1:62" ht="15.75" thickBot="1">
      <c r="A587" s="31"/>
      <c r="B587" s="32"/>
      <c r="C587" s="33" t="s">
        <v>62</v>
      </c>
      <c r="D587" s="33" t="s">
        <v>63</v>
      </c>
      <c r="E587" s="33" t="s">
        <v>62</v>
      </c>
      <c r="F587" s="33" t="s">
        <v>63</v>
      </c>
      <c r="G587" s="33" t="s">
        <v>62</v>
      </c>
      <c r="H587" s="33" t="s">
        <v>63</v>
      </c>
      <c r="I587" s="33" t="s">
        <v>62</v>
      </c>
      <c r="J587" s="33" t="s">
        <v>63</v>
      </c>
      <c r="K587" s="33" t="s">
        <v>62</v>
      </c>
      <c r="L587" s="33" t="s">
        <v>63</v>
      </c>
      <c r="M587" s="33" t="s">
        <v>62</v>
      </c>
      <c r="N587" s="33" t="s">
        <v>63</v>
      </c>
      <c r="O587" s="33" t="s">
        <v>62</v>
      </c>
      <c r="P587" s="33" t="s">
        <v>63</v>
      </c>
      <c r="Q587" s="33" t="s">
        <v>62</v>
      </c>
      <c r="R587" s="33" t="s">
        <v>63</v>
      </c>
      <c r="S587" s="33" t="s">
        <v>62</v>
      </c>
      <c r="T587" s="33" t="s">
        <v>63</v>
      </c>
      <c r="U587" s="33" t="s">
        <v>62</v>
      </c>
      <c r="V587" s="33" t="s">
        <v>63</v>
      </c>
      <c r="W587" s="33" t="s">
        <v>62</v>
      </c>
      <c r="X587" s="33" t="s">
        <v>63</v>
      </c>
      <c r="Y587" s="34" t="s">
        <v>62</v>
      </c>
      <c r="Z587" s="484" t="s">
        <v>63</v>
      </c>
      <c r="AA587" s="36"/>
      <c r="AB587" s="234"/>
      <c r="AC587" s="232"/>
      <c r="AD587" s="233"/>
      <c r="AE587" s="233"/>
      <c r="AF587" s="233"/>
      <c r="AG587" s="233"/>
      <c r="AH587" s="233"/>
      <c r="AI587" s="232"/>
      <c r="AJ587" s="232"/>
      <c r="AK587" s="232"/>
      <c r="AL587" s="232"/>
      <c r="AM587" s="233"/>
    </row>
    <row r="588" spans="1:62">
      <c r="A588" s="519" t="s">
        <v>64</v>
      </c>
      <c r="B588" s="520">
        <f>SUM(B589,B604,B612,B631)</f>
        <v>92</v>
      </c>
      <c r="C588" s="520">
        <f>SUM(C589,C604,C612,C631)</f>
        <v>6</v>
      </c>
      <c r="D588" s="520"/>
      <c r="E588" s="520">
        <f>SUM(E589,E604,E612,E631)</f>
        <v>9</v>
      </c>
      <c r="F588" s="520"/>
      <c r="G588" s="520">
        <f>SUM(G589,G604,G612,G631)</f>
        <v>12</v>
      </c>
      <c r="H588" s="520"/>
      <c r="I588" s="520">
        <f>SUM(I589,I604,I612,I631)</f>
        <v>3</v>
      </c>
      <c r="J588" s="520"/>
      <c r="K588" s="520">
        <f>SUM(K589,K604,K612,K631)</f>
        <v>2</v>
      </c>
      <c r="L588" s="520"/>
      <c r="M588" s="520">
        <f>SUM(M589,M604,M612,M631)</f>
        <v>3</v>
      </c>
      <c r="N588" s="520"/>
      <c r="O588" s="520">
        <f>SUM(O589,O604,O612,O631)</f>
        <v>12</v>
      </c>
      <c r="P588" s="520"/>
      <c r="Q588" s="520">
        <f>SUM(Q589,Q604,Q612,Q631)</f>
        <v>8</v>
      </c>
      <c r="R588" s="520"/>
      <c r="S588" s="520">
        <f>SUM(S589,S604,S612,S631)</f>
        <v>9</v>
      </c>
      <c r="T588" s="520"/>
      <c r="U588" s="520">
        <f>SUM(U589,U604,U612,U631)</f>
        <v>6</v>
      </c>
      <c r="V588" s="520"/>
      <c r="W588" s="520">
        <f>SUM(W589,W604,W612,W631)</f>
        <v>10</v>
      </c>
      <c r="X588" s="520"/>
      <c r="Y588" s="520">
        <f>SUM(Y589,Y604,Y612,Y631)</f>
        <v>12</v>
      </c>
      <c r="Z588" s="521"/>
      <c r="AA588" s="40">
        <f>SUM(C588:Z588)</f>
        <v>92</v>
      </c>
      <c r="AB588" s="235"/>
      <c r="AC588" s="235"/>
      <c r="AD588" s="235"/>
      <c r="AE588" s="236"/>
      <c r="AF588" s="236"/>
      <c r="AG588" s="236"/>
      <c r="AH588" s="236"/>
      <c r="AI588" s="236"/>
      <c r="AJ588" s="236"/>
      <c r="AK588" s="236"/>
      <c r="AL588" s="236"/>
      <c r="AM588" s="236"/>
      <c r="AN588" s="236"/>
    </row>
    <row r="589" spans="1:62" ht="15.75" thickBot="1">
      <c r="A589" s="522" t="s">
        <v>454</v>
      </c>
      <c r="B589" s="523">
        <f t="shared" ref="B589:Z589" si="41">SUM(B590:B603)</f>
        <v>23</v>
      </c>
      <c r="C589" s="523">
        <f t="shared" si="41"/>
        <v>2</v>
      </c>
      <c r="D589" s="523">
        <f t="shared" si="41"/>
        <v>0</v>
      </c>
      <c r="E589" s="523">
        <f t="shared" si="41"/>
        <v>4</v>
      </c>
      <c r="F589" s="523">
        <f t="shared" si="41"/>
        <v>0</v>
      </c>
      <c r="G589" s="523">
        <f t="shared" si="41"/>
        <v>5</v>
      </c>
      <c r="H589" s="523">
        <f t="shared" si="41"/>
        <v>0</v>
      </c>
      <c r="I589" s="523">
        <f t="shared" si="41"/>
        <v>0</v>
      </c>
      <c r="J589" s="523">
        <f t="shared" si="41"/>
        <v>0</v>
      </c>
      <c r="K589" s="523">
        <f t="shared" si="41"/>
        <v>1</v>
      </c>
      <c r="L589" s="523">
        <f t="shared" si="41"/>
        <v>0</v>
      </c>
      <c r="M589" s="523">
        <f t="shared" si="41"/>
        <v>0</v>
      </c>
      <c r="N589" s="523">
        <f t="shared" si="41"/>
        <v>0</v>
      </c>
      <c r="O589" s="523">
        <f t="shared" si="41"/>
        <v>4</v>
      </c>
      <c r="P589" s="523">
        <f t="shared" si="41"/>
        <v>0</v>
      </c>
      <c r="Q589" s="523">
        <f t="shared" si="41"/>
        <v>2</v>
      </c>
      <c r="R589" s="523">
        <f t="shared" si="41"/>
        <v>0</v>
      </c>
      <c r="S589" s="523">
        <f t="shared" si="41"/>
        <v>1</v>
      </c>
      <c r="T589" s="523">
        <f t="shared" si="41"/>
        <v>0</v>
      </c>
      <c r="U589" s="523">
        <f t="shared" si="41"/>
        <v>1</v>
      </c>
      <c r="V589" s="523">
        <f t="shared" si="41"/>
        <v>0</v>
      </c>
      <c r="W589" s="523">
        <f t="shared" si="41"/>
        <v>2</v>
      </c>
      <c r="X589" s="523">
        <f t="shared" si="41"/>
        <v>0</v>
      </c>
      <c r="Y589" s="523">
        <f t="shared" si="41"/>
        <v>1</v>
      </c>
      <c r="Z589" s="524">
        <f t="shared" si="41"/>
        <v>0</v>
      </c>
      <c r="AA589" s="44">
        <f>SUM(C589:Z589)</f>
        <v>23</v>
      </c>
      <c r="AB589" s="237"/>
      <c r="AC589" s="237"/>
      <c r="AD589" s="237"/>
    </row>
    <row r="590" spans="1:62" s="528" customFormat="1" ht="21.75">
      <c r="A590" s="493" t="s">
        <v>516</v>
      </c>
      <c r="B590" s="438">
        <f t="shared" ref="B590:B603" si="42">SUM(C590:Z590)</f>
        <v>11</v>
      </c>
      <c r="C590" s="435">
        <v>1</v>
      </c>
      <c r="D590" s="435" t="s">
        <v>339</v>
      </c>
      <c r="E590" s="435">
        <v>2</v>
      </c>
      <c r="F590" s="435" t="s">
        <v>517</v>
      </c>
      <c r="G590" s="435">
        <v>5</v>
      </c>
      <c r="H590" s="435" t="s">
        <v>518</v>
      </c>
      <c r="I590" s="438"/>
      <c r="J590" s="435"/>
      <c r="K590" s="435"/>
      <c r="L590" s="435"/>
      <c r="M590" s="435"/>
      <c r="N590" s="435"/>
      <c r="O590" s="435">
        <v>2</v>
      </c>
      <c r="P590" s="435" t="s">
        <v>361</v>
      </c>
      <c r="Q590" s="435"/>
      <c r="R590" s="435"/>
      <c r="S590" s="435"/>
      <c r="T590" s="435"/>
      <c r="U590" s="435"/>
      <c r="V590" s="435"/>
      <c r="W590" s="435">
        <v>1</v>
      </c>
      <c r="X590" s="435" t="s">
        <v>339</v>
      </c>
      <c r="Y590" s="435"/>
      <c r="Z590" s="525"/>
      <c r="AA590" s="526"/>
      <c r="AB590" s="527"/>
      <c r="AC590" s="527"/>
      <c r="AD590" s="527"/>
      <c r="AE590" s="527"/>
      <c r="AF590" s="527"/>
      <c r="AG590" s="527"/>
      <c r="AH590" s="527"/>
      <c r="AI590" s="527"/>
      <c r="AJ590" s="527"/>
      <c r="AK590" s="527"/>
      <c r="AL590" s="527"/>
      <c r="AM590" s="527"/>
      <c r="AN590" s="527"/>
      <c r="AO590" s="527"/>
      <c r="AP590" s="527"/>
      <c r="AQ590" s="527"/>
      <c r="AR590" s="527"/>
      <c r="AS590" s="527"/>
      <c r="AT590" s="527"/>
      <c r="AU590" s="527"/>
      <c r="AV590" s="527"/>
      <c r="AW590" s="527"/>
      <c r="AX590" s="527"/>
      <c r="AY590" s="527"/>
      <c r="AZ590" s="527"/>
      <c r="BA590" s="527"/>
      <c r="BB590" s="527"/>
      <c r="BC590" s="527"/>
      <c r="BD590" s="527"/>
      <c r="BE590" s="527"/>
      <c r="BF590" s="527"/>
      <c r="BG590" s="527"/>
      <c r="BH590" s="527"/>
      <c r="BI590" s="527"/>
      <c r="BJ590" s="527"/>
    </row>
    <row r="591" spans="1:62" s="528" customFormat="1" ht="12.75">
      <c r="A591" s="500" t="s">
        <v>386</v>
      </c>
      <c r="B591" s="438">
        <f t="shared" si="42"/>
        <v>0</v>
      </c>
      <c r="C591" s="437"/>
      <c r="D591" s="437"/>
      <c r="E591" s="437"/>
      <c r="F591" s="437"/>
      <c r="G591" s="438"/>
      <c r="H591" s="437"/>
      <c r="I591" s="437"/>
      <c r="J591" s="437"/>
      <c r="K591" s="437"/>
      <c r="L591" s="437"/>
      <c r="M591" s="437"/>
      <c r="N591" s="437"/>
      <c r="O591" s="437"/>
      <c r="P591" s="437"/>
      <c r="Q591" s="438"/>
      <c r="R591" s="437"/>
      <c r="S591" s="438"/>
      <c r="T591" s="437"/>
      <c r="U591" s="437"/>
      <c r="V591" s="437"/>
      <c r="W591" s="437"/>
      <c r="X591" s="437"/>
      <c r="Y591" s="437"/>
      <c r="Z591" s="529"/>
      <c r="AB591" s="527"/>
      <c r="AC591" s="527"/>
      <c r="AD591" s="527"/>
      <c r="AE591" s="527"/>
      <c r="AF591" s="527"/>
      <c r="AG591" s="527"/>
      <c r="AH591" s="527"/>
      <c r="AI591" s="527"/>
      <c r="AJ591" s="527"/>
      <c r="AK591" s="527"/>
      <c r="AL591" s="527"/>
      <c r="AM591" s="527"/>
      <c r="AN591" s="527"/>
      <c r="AO591" s="527"/>
      <c r="AP591" s="527"/>
      <c r="AQ591" s="527"/>
      <c r="AR591" s="527"/>
      <c r="AS591" s="527"/>
      <c r="AT591" s="527"/>
      <c r="AU591" s="527"/>
      <c r="AV591" s="527"/>
      <c r="AW591" s="527"/>
      <c r="AX591" s="527"/>
      <c r="AY591" s="527"/>
      <c r="AZ591" s="527"/>
      <c r="BA591" s="527"/>
      <c r="BB591" s="527"/>
      <c r="BC591" s="527"/>
      <c r="BD591" s="527"/>
      <c r="BE591" s="527"/>
      <c r="BF591" s="527"/>
      <c r="BG591" s="527"/>
      <c r="BH591" s="527"/>
      <c r="BI591" s="527"/>
      <c r="BJ591" s="527"/>
    </row>
    <row r="592" spans="1:62" s="528" customFormat="1" ht="12.75">
      <c r="A592" s="500" t="s">
        <v>387</v>
      </c>
      <c r="B592" s="438">
        <f t="shared" si="42"/>
        <v>4</v>
      </c>
      <c r="C592" s="438">
        <v>1</v>
      </c>
      <c r="D592" s="438" t="s">
        <v>519</v>
      </c>
      <c r="E592" s="438">
        <v>1</v>
      </c>
      <c r="F592" s="438" t="s">
        <v>344</v>
      </c>
      <c r="G592" s="438"/>
      <c r="H592" s="438"/>
      <c r="I592" s="438"/>
      <c r="J592" s="438"/>
      <c r="K592" s="438"/>
      <c r="L592" s="438"/>
      <c r="M592" s="438"/>
      <c r="N592" s="438"/>
      <c r="O592" s="438">
        <v>1</v>
      </c>
      <c r="P592" s="438"/>
      <c r="Q592" s="438">
        <v>1</v>
      </c>
      <c r="R592" s="438" t="s">
        <v>344</v>
      </c>
      <c r="S592" s="438"/>
      <c r="T592" s="438"/>
      <c r="U592" s="438"/>
      <c r="V592" s="438"/>
      <c r="W592" s="438"/>
      <c r="X592" s="438"/>
      <c r="Y592" s="438"/>
      <c r="Z592" s="454"/>
      <c r="AB592" s="527"/>
      <c r="AC592" s="527"/>
      <c r="AD592" s="527"/>
      <c r="AE592" s="527"/>
      <c r="AF592" s="527"/>
      <c r="AG592" s="527"/>
      <c r="AH592" s="527"/>
      <c r="AI592" s="527"/>
      <c r="AJ592" s="527"/>
      <c r="AK592" s="527"/>
      <c r="AL592" s="527"/>
      <c r="AM592" s="527"/>
      <c r="AN592" s="527"/>
      <c r="AO592" s="527"/>
      <c r="AP592" s="527"/>
      <c r="AQ592" s="527"/>
      <c r="AR592" s="527"/>
      <c r="AS592" s="527"/>
      <c r="AT592" s="527"/>
      <c r="AU592" s="527"/>
      <c r="AV592" s="527"/>
      <c r="AW592" s="527"/>
      <c r="AX592" s="527"/>
      <c r="AY592" s="527"/>
      <c r="AZ592" s="527"/>
      <c r="BA592" s="527"/>
      <c r="BB592" s="527"/>
      <c r="BC592" s="527"/>
      <c r="BD592" s="527"/>
      <c r="BE592" s="527"/>
      <c r="BF592" s="527"/>
      <c r="BG592" s="527"/>
      <c r="BH592" s="527"/>
      <c r="BI592" s="527"/>
      <c r="BJ592" s="527"/>
    </row>
    <row r="593" spans="1:62" s="528" customFormat="1" ht="12.75">
      <c r="A593" s="500" t="s">
        <v>477</v>
      </c>
      <c r="B593" s="438">
        <f t="shared" si="42"/>
        <v>1</v>
      </c>
      <c r="C593" s="437"/>
      <c r="D593" s="437"/>
      <c r="E593" s="437"/>
      <c r="F593" s="437"/>
      <c r="G593" s="437"/>
      <c r="H593" s="437"/>
      <c r="I593" s="437"/>
      <c r="J593" s="437"/>
      <c r="K593" s="437"/>
      <c r="L593" s="437"/>
      <c r="M593" s="437"/>
      <c r="N593" s="437"/>
      <c r="O593" s="437"/>
      <c r="P593" s="437"/>
      <c r="Q593" s="438"/>
      <c r="R593" s="437"/>
      <c r="S593" s="438"/>
      <c r="T593" s="437"/>
      <c r="U593" s="437"/>
      <c r="V593" s="437"/>
      <c r="W593" s="437">
        <v>1</v>
      </c>
      <c r="X593" s="438" t="s">
        <v>336</v>
      </c>
      <c r="Y593" s="437"/>
      <c r="Z593" s="529"/>
      <c r="AB593" s="527"/>
      <c r="AC593" s="527"/>
      <c r="AD593" s="527"/>
      <c r="AE593" s="527"/>
      <c r="AF593" s="527"/>
      <c r="AG593" s="527"/>
      <c r="AH593" s="527"/>
      <c r="AI593" s="527"/>
      <c r="AJ593" s="527"/>
      <c r="AK593" s="527"/>
      <c r="AL593" s="527"/>
      <c r="AM593" s="527"/>
      <c r="AN593" s="527"/>
      <c r="AO593" s="527"/>
      <c r="AP593" s="527"/>
      <c r="AQ593" s="527"/>
      <c r="AR593" s="527"/>
      <c r="AS593" s="527"/>
      <c r="AT593" s="527"/>
      <c r="AU593" s="527"/>
      <c r="AV593" s="527"/>
      <c r="AW593" s="527"/>
      <c r="AX593" s="527"/>
      <c r="AY593" s="527"/>
      <c r="AZ593" s="527"/>
      <c r="BA593" s="527"/>
      <c r="BB593" s="527"/>
      <c r="BC593" s="527"/>
      <c r="BD593" s="527"/>
      <c r="BE593" s="527"/>
      <c r="BF593" s="527"/>
      <c r="BG593" s="527"/>
      <c r="BH593" s="527"/>
      <c r="BI593" s="527"/>
      <c r="BJ593" s="527"/>
    </row>
    <row r="594" spans="1:62" s="528" customFormat="1" ht="21.75">
      <c r="A594" s="500" t="s">
        <v>434</v>
      </c>
      <c r="B594" s="438">
        <f t="shared" si="42"/>
        <v>0</v>
      </c>
      <c r="C594" s="438"/>
      <c r="D594" s="438"/>
      <c r="E594" s="438"/>
      <c r="F594" s="438"/>
      <c r="G594" s="438"/>
      <c r="H594" s="438"/>
      <c r="I594" s="438"/>
      <c r="J594" s="438"/>
      <c r="K594" s="438"/>
      <c r="L594" s="438"/>
      <c r="M594" s="438"/>
      <c r="N594" s="438"/>
      <c r="O594" s="438"/>
      <c r="P594" s="438"/>
      <c r="Q594" s="438"/>
      <c r="R594" s="438"/>
      <c r="S594" s="438"/>
      <c r="T594" s="438"/>
      <c r="U594" s="438"/>
      <c r="V594" s="438"/>
      <c r="W594" s="438"/>
      <c r="X594" s="438"/>
      <c r="Y594" s="438"/>
      <c r="Z594" s="454"/>
      <c r="AB594" s="527"/>
      <c r="AC594" s="527"/>
      <c r="AD594" s="527"/>
      <c r="AE594" s="527"/>
      <c r="AF594" s="527"/>
      <c r="AG594" s="527"/>
      <c r="AH594" s="527"/>
      <c r="AI594" s="527"/>
      <c r="AJ594" s="527"/>
      <c r="AK594" s="527"/>
      <c r="AL594" s="527"/>
      <c r="AM594" s="527"/>
      <c r="AN594" s="527"/>
      <c r="AO594" s="527"/>
      <c r="AP594" s="527"/>
      <c r="AQ594" s="527"/>
      <c r="AR594" s="527"/>
      <c r="AS594" s="527"/>
      <c r="AT594" s="527"/>
      <c r="AU594" s="527"/>
      <c r="AV594" s="527"/>
      <c r="AW594" s="527"/>
      <c r="AX594" s="527"/>
      <c r="AY594" s="527"/>
      <c r="AZ594" s="527"/>
      <c r="BA594" s="527"/>
      <c r="BB594" s="527"/>
      <c r="BC594" s="527"/>
      <c r="BD594" s="527"/>
      <c r="BE594" s="527"/>
      <c r="BF594" s="527"/>
      <c r="BG594" s="527"/>
      <c r="BH594" s="527"/>
      <c r="BI594" s="527"/>
      <c r="BJ594" s="527"/>
    </row>
    <row r="595" spans="1:62" s="528" customFormat="1" ht="12.75">
      <c r="A595" s="500" t="s">
        <v>388</v>
      </c>
      <c r="B595" s="438">
        <f t="shared" si="42"/>
        <v>1</v>
      </c>
      <c r="C595" s="438"/>
      <c r="D595" s="438"/>
      <c r="E595" s="438"/>
      <c r="F595" s="438"/>
      <c r="G595" s="438"/>
      <c r="H595" s="438"/>
      <c r="I595" s="438"/>
      <c r="J595" s="438"/>
      <c r="K595" s="438">
        <v>1</v>
      </c>
      <c r="L595" s="438" t="s">
        <v>344</v>
      </c>
      <c r="M595" s="438"/>
      <c r="N595" s="438"/>
      <c r="O595" s="438"/>
      <c r="P595" s="438"/>
      <c r="Q595" s="438"/>
      <c r="R595" s="438"/>
      <c r="S595" s="438"/>
      <c r="T595" s="438"/>
      <c r="U595" s="438"/>
      <c r="V595" s="438"/>
      <c r="W595" s="438"/>
      <c r="X595" s="438"/>
      <c r="Y595" s="438"/>
      <c r="Z595" s="454"/>
      <c r="AB595" s="527"/>
      <c r="AC595" s="527"/>
      <c r="AD595" s="527"/>
      <c r="AE595" s="527"/>
      <c r="AF595" s="527"/>
      <c r="AG595" s="527"/>
      <c r="AH595" s="527"/>
      <c r="AI595" s="527"/>
      <c r="AJ595" s="527"/>
      <c r="AK595" s="527"/>
      <c r="AL595" s="527"/>
      <c r="AM595" s="527"/>
      <c r="AN595" s="527"/>
      <c r="AO595" s="527"/>
      <c r="AP595" s="527"/>
      <c r="AQ595" s="527"/>
      <c r="AR595" s="527"/>
      <c r="AS595" s="527"/>
      <c r="AT595" s="527"/>
      <c r="AU595" s="527"/>
      <c r="AV595" s="527"/>
      <c r="AW595" s="527"/>
      <c r="AX595" s="527"/>
      <c r="AY595" s="527"/>
      <c r="AZ595" s="527"/>
      <c r="BA595" s="527"/>
      <c r="BB595" s="527"/>
      <c r="BC595" s="527"/>
      <c r="BD595" s="527"/>
      <c r="BE595" s="527"/>
      <c r="BF595" s="527"/>
      <c r="BG595" s="527"/>
      <c r="BH595" s="527"/>
      <c r="BI595" s="527"/>
      <c r="BJ595" s="527"/>
    </row>
    <row r="596" spans="1:62" s="528" customFormat="1" ht="12.75">
      <c r="A596" s="500" t="s">
        <v>67</v>
      </c>
      <c r="B596" s="438">
        <f t="shared" si="42"/>
        <v>0</v>
      </c>
      <c r="C596" s="438"/>
      <c r="D596" s="438"/>
      <c r="E596" s="438"/>
      <c r="F596" s="438"/>
      <c r="G596" s="438"/>
      <c r="H596" s="438"/>
      <c r="I596" s="438"/>
      <c r="J596" s="438"/>
      <c r="K596" s="438"/>
      <c r="L596" s="438"/>
      <c r="M596" s="438"/>
      <c r="N596" s="438"/>
      <c r="O596" s="438"/>
      <c r="P596" s="438"/>
      <c r="Q596" s="438"/>
      <c r="R596" s="438"/>
      <c r="S596" s="438"/>
      <c r="T596" s="438"/>
      <c r="U596" s="438"/>
      <c r="V596" s="438"/>
      <c r="W596" s="438"/>
      <c r="X596" s="438"/>
      <c r="Y596" s="438"/>
      <c r="Z596" s="454"/>
      <c r="AB596" s="527"/>
      <c r="AC596" s="527"/>
      <c r="AD596" s="527"/>
      <c r="AE596" s="527"/>
      <c r="AF596" s="527"/>
      <c r="AG596" s="527"/>
      <c r="AH596" s="527"/>
      <c r="AI596" s="527"/>
      <c r="AJ596" s="527"/>
      <c r="AK596" s="527"/>
      <c r="AL596" s="527"/>
      <c r="AM596" s="527"/>
      <c r="AN596" s="527"/>
      <c r="AO596" s="527"/>
      <c r="AP596" s="527"/>
      <c r="AQ596" s="527"/>
      <c r="AR596" s="527"/>
      <c r="AS596" s="527"/>
      <c r="AT596" s="527"/>
      <c r="AU596" s="527"/>
      <c r="AV596" s="527"/>
      <c r="AW596" s="527"/>
      <c r="AX596" s="527"/>
      <c r="AY596" s="527"/>
      <c r="AZ596" s="527"/>
      <c r="BA596" s="527"/>
      <c r="BB596" s="527"/>
      <c r="BC596" s="527"/>
      <c r="BD596" s="527"/>
      <c r="BE596" s="527"/>
      <c r="BF596" s="527"/>
      <c r="BG596" s="527"/>
      <c r="BH596" s="527"/>
      <c r="BI596" s="527"/>
      <c r="BJ596" s="527"/>
    </row>
    <row r="597" spans="1:62" s="528" customFormat="1" ht="12.75">
      <c r="A597" s="500" t="s">
        <v>478</v>
      </c>
      <c r="B597" s="438">
        <f t="shared" si="42"/>
        <v>3</v>
      </c>
      <c r="C597" s="438"/>
      <c r="D597" s="441"/>
      <c r="E597" s="438"/>
      <c r="F597" s="441"/>
      <c r="G597" s="438"/>
      <c r="H597" s="441"/>
      <c r="I597" s="438"/>
      <c r="J597" s="441"/>
      <c r="K597" s="438"/>
      <c r="L597" s="441"/>
      <c r="M597" s="438"/>
      <c r="N597" s="441"/>
      <c r="O597" s="438">
        <v>1</v>
      </c>
      <c r="P597" s="441" t="s">
        <v>455</v>
      </c>
      <c r="Q597" s="438"/>
      <c r="R597" s="441"/>
      <c r="S597" s="438">
        <v>1</v>
      </c>
      <c r="T597" s="441"/>
      <c r="U597" s="438">
        <v>1</v>
      </c>
      <c r="V597" s="441"/>
      <c r="W597" s="438"/>
      <c r="X597" s="441"/>
      <c r="Y597" s="438"/>
      <c r="Z597" s="530"/>
      <c r="AB597" s="527"/>
      <c r="AC597" s="527"/>
      <c r="AD597" s="527"/>
      <c r="AE597" s="527"/>
      <c r="AF597" s="527"/>
      <c r="AG597" s="527"/>
      <c r="AH597" s="527"/>
      <c r="AI597" s="527"/>
      <c r="AJ597" s="527"/>
      <c r="AK597" s="527"/>
      <c r="AL597" s="527"/>
      <c r="AM597" s="527"/>
      <c r="AN597" s="527"/>
      <c r="AO597" s="527"/>
      <c r="AP597" s="527"/>
      <c r="AQ597" s="527"/>
      <c r="AR597" s="527"/>
      <c r="AS597" s="527"/>
      <c r="AT597" s="527"/>
      <c r="AU597" s="527"/>
      <c r="AV597" s="527"/>
      <c r="AW597" s="527"/>
      <c r="AX597" s="527"/>
      <c r="AY597" s="527"/>
      <c r="AZ597" s="527"/>
      <c r="BA597" s="527"/>
      <c r="BB597" s="527"/>
      <c r="BC597" s="527"/>
      <c r="BD597" s="527"/>
      <c r="BE597" s="527"/>
      <c r="BF597" s="527"/>
      <c r="BG597" s="527"/>
      <c r="BH597" s="527"/>
      <c r="BI597" s="527"/>
      <c r="BJ597" s="527"/>
    </row>
    <row r="598" spans="1:62" s="528" customFormat="1" ht="12.75">
      <c r="A598" s="500" t="s">
        <v>174</v>
      </c>
      <c r="B598" s="442">
        <f t="shared" si="42"/>
        <v>0</v>
      </c>
      <c r="C598" s="442"/>
      <c r="D598" s="442"/>
      <c r="E598" s="442"/>
      <c r="F598" s="442"/>
      <c r="G598" s="442"/>
      <c r="H598" s="442"/>
      <c r="I598" s="442"/>
      <c r="J598" s="442"/>
      <c r="K598" s="442"/>
      <c r="L598" s="442"/>
      <c r="M598" s="442"/>
      <c r="N598" s="442"/>
      <c r="O598" s="442"/>
      <c r="P598" s="442"/>
      <c r="Q598" s="435"/>
      <c r="R598" s="442"/>
      <c r="S598" s="435"/>
      <c r="T598" s="442"/>
      <c r="U598" s="442"/>
      <c r="V598" s="442"/>
      <c r="W598" s="442"/>
      <c r="X598" s="442"/>
      <c r="Y598" s="442"/>
      <c r="Z598" s="531"/>
      <c r="AB598" s="527"/>
      <c r="AC598" s="527"/>
      <c r="AD598" s="527"/>
      <c r="AE598" s="527"/>
      <c r="AF598" s="527"/>
      <c r="AG598" s="527"/>
      <c r="AH598" s="527"/>
      <c r="AI598" s="527"/>
      <c r="AJ598" s="527"/>
      <c r="AK598" s="527"/>
      <c r="AL598" s="527"/>
      <c r="AM598" s="527"/>
      <c r="AN598" s="527"/>
      <c r="AO598" s="527"/>
      <c r="AP598" s="527"/>
      <c r="AQ598" s="527"/>
      <c r="AR598" s="527"/>
      <c r="AS598" s="527"/>
      <c r="AT598" s="527"/>
      <c r="AU598" s="527"/>
      <c r="AV598" s="527"/>
      <c r="AW598" s="527"/>
      <c r="AX598" s="527"/>
      <c r="AY598" s="527"/>
      <c r="AZ598" s="527"/>
      <c r="BA598" s="527"/>
      <c r="BB598" s="527"/>
      <c r="BC598" s="527"/>
      <c r="BD598" s="527"/>
      <c r="BE598" s="527"/>
      <c r="BF598" s="527"/>
      <c r="BG598" s="527"/>
      <c r="BH598" s="527"/>
      <c r="BI598" s="527"/>
      <c r="BJ598" s="527"/>
    </row>
    <row r="599" spans="1:62" s="528" customFormat="1" ht="12.75">
      <c r="A599" s="500" t="s">
        <v>480</v>
      </c>
      <c r="B599" s="438">
        <f t="shared" si="42"/>
        <v>2</v>
      </c>
      <c r="C599" s="438"/>
      <c r="D599" s="438"/>
      <c r="E599" s="438">
        <v>1</v>
      </c>
      <c r="F599" s="438" t="s">
        <v>455</v>
      </c>
      <c r="G599" s="438"/>
      <c r="H599" s="438"/>
      <c r="I599" s="438"/>
      <c r="J599" s="438"/>
      <c r="K599" s="438"/>
      <c r="L599" s="438"/>
      <c r="M599" s="438"/>
      <c r="N599" s="438"/>
      <c r="O599" s="438"/>
      <c r="P599" s="438"/>
      <c r="Q599" s="438"/>
      <c r="R599" s="438"/>
      <c r="S599" s="438"/>
      <c r="T599" s="438"/>
      <c r="U599" s="438"/>
      <c r="V599" s="438"/>
      <c r="W599" s="438"/>
      <c r="X599" s="438"/>
      <c r="Y599" s="438">
        <v>1</v>
      </c>
      <c r="Z599" s="454"/>
      <c r="AB599" s="527"/>
      <c r="AC599" s="527"/>
      <c r="AD599" s="527"/>
      <c r="AE599" s="527"/>
      <c r="AF599" s="527"/>
      <c r="AG599" s="527"/>
      <c r="AH599" s="527"/>
      <c r="AI599" s="527"/>
      <c r="AJ599" s="527"/>
      <c r="AK599" s="527"/>
      <c r="AL599" s="527"/>
      <c r="AM599" s="527"/>
      <c r="AN599" s="527"/>
      <c r="AO599" s="527"/>
      <c r="AP599" s="527"/>
      <c r="AQ599" s="527"/>
      <c r="AR599" s="527"/>
      <c r="AS599" s="527"/>
      <c r="AT599" s="527"/>
      <c r="AU599" s="527"/>
      <c r="AV599" s="527"/>
      <c r="AW599" s="527"/>
      <c r="AX599" s="527"/>
      <c r="AY599" s="527"/>
      <c r="AZ599" s="527"/>
      <c r="BA599" s="527"/>
      <c r="BB599" s="527"/>
      <c r="BC599" s="527"/>
      <c r="BD599" s="527"/>
      <c r="BE599" s="527"/>
      <c r="BF599" s="527"/>
      <c r="BG599" s="527"/>
      <c r="BH599" s="527"/>
      <c r="BI599" s="527"/>
      <c r="BJ599" s="527"/>
    </row>
    <row r="600" spans="1:62" s="528" customFormat="1" ht="12.75">
      <c r="A600" s="502" t="s">
        <v>175</v>
      </c>
      <c r="B600" s="445">
        <f t="shared" si="42"/>
        <v>0</v>
      </c>
      <c r="C600" s="445"/>
      <c r="D600" s="445"/>
      <c r="E600" s="445"/>
      <c r="F600" s="445"/>
      <c r="G600" s="445"/>
      <c r="H600" s="445"/>
      <c r="I600" s="445"/>
      <c r="J600" s="445"/>
      <c r="K600" s="445"/>
      <c r="L600" s="445"/>
      <c r="M600" s="445"/>
      <c r="N600" s="445"/>
      <c r="O600" s="445"/>
      <c r="P600" s="445"/>
      <c r="Q600" s="445"/>
      <c r="R600" s="445"/>
      <c r="S600" s="445"/>
      <c r="T600" s="445"/>
      <c r="U600" s="445"/>
      <c r="V600" s="445"/>
      <c r="W600" s="445"/>
      <c r="X600" s="445"/>
      <c r="Y600" s="445"/>
      <c r="Z600" s="532"/>
      <c r="AB600" s="527"/>
      <c r="AC600" s="527"/>
      <c r="AD600" s="527"/>
      <c r="AE600" s="527"/>
      <c r="AF600" s="527"/>
      <c r="AG600" s="527"/>
      <c r="AH600" s="527"/>
      <c r="AI600" s="527"/>
      <c r="AJ600" s="527"/>
      <c r="AK600" s="527"/>
      <c r="AL600" s="527"/>
      <c r="AM600" s="527"/>
      <c r="AN600" s="527"/>
      <c r="AO600" s="527"/>
      <c r="AP600" s="527"/>
      <c r="AQ600" s="527"/>
      <c r="AR600" s="527"/>
      <c r="AS600" s="527"/>
      <c r="AT600" s="527"/>
      <c r="AU600" s="527"/>
      <c r="AV600" s="527"/>
      <c r="AW600" s="527"/>
      <c r="AX600" s="527"/>
      <c r="AY600" s="527"/>
      <c r="AZ600" s="527"/>
      <c r="BA600" s="527"/>
      <c r="BB600" s="527"/>
      <c r="BC600" s="527"/>
      <c r="BD600" s="527"/>
      <c r="BE600" s="527"/>
      <c r="BF600" s="527"/>
      <c r="BG600" s="527"/>
      <c r="BH600" s="527"/>
      <c r="BI600" s="527"/>
      <c r="BJ600" s="527"/>
    </row>
    <row r="601" spans="1:62" s="528" customFormat="1" ht="21.75">
      <c r="A601" s="502" t="s">
        <v>520</v>
      </c>
      <c r="B601" s="438">
        <f t="shared" si="42"/>
        <v>0</v>
      </c>
      <c r="C601" s="438"/>
      <c r="D601" s="438"/>
      <c r="E601" s="438"/>
      <c r="F601" s="438"/>
      <c r="G601" s="438"/>
      <c r="H601" s="438"/>
      <c r="I601" s="438"/>
      <c r="J601" s="438"/>
      <c r="K601" s="438"/>
      <c r="L601" s="438"/>
      <c r="M601" s="438"/>
      <c r="N601" s="438"/>
      <c r="O601" s="438"/>
      <c r="P601" s="438"/>
      <c r="Q601" s="438"/>
      <c r="R601" s="438"/>
      <c r="S601" s="438"/>
      <c r="T601" s="438"/>
      <c r="U601" s="438"/>
      <c r="V601" s="438"/>
      <c r="W601" s="438"/>
      <c r="X601" s="438"/>
      <c r="Y601" s="438"/>
      <c r="Z601" s="454"/>
      <c r="AB601" s="527"/>
      <c r="AC601" s="527"/>
      <c r="AD601" s="527"/>
      <c r="AE601" s="527"/>
      <c r="AF601" s="527"/>
      <c r="AG601" s="527"/>
      <c r="AH601" s="527"/>
      <c r="AI601" s="527"/>
      <c r="AJ601" s="527"/>
      <c r="AK601" s="527"/>
      <c r="AL601" s="527"/>
      <c r="AM601" s="527"/>
      <c r="AN601" s="527"/>
      <c r="AO601" s="527"/>
      <c r="AP601" s="527"/>
      <c r="AQ601" s="527"/>
      <c r="AR601" s="527"/>
      <c r="AS601" s="527"/>
      <c r="AT601" s="527"/>
      <c r="AU601" s="527"/>
      <c r="AV601" s="527"/>
      <c r="AW601" s="527"/>
      <c r="AX601" s="527"/>
      <c r="AY601" s="527"/>
      <c r="AZ601" s="527"/>
      <c r="BA601" s="527"/>
      <c r="BB601" s="527"/>
      <c r="BC601" s="527"/>
      <c r="BD601" s="527"/>
      <c r="BE601" s="527"/>
      <c r="BF601" s="527"/>
      <c r="BG601" s="527"/>
      <c r="BH601" s="527"/>
      <c r="BI601" s="527"/>
      <c r="BJ601" s="527"/>
    </row>
    <row r="602" spans="1:62" s="528" customFormat="1" ht="21.75">
      <c r="A602" s="503" t="s">
        <v>521</v>
      </c>
      <c r="B602" s="438">
        <f t="shared" si="42"/>
        <v>0</v>
      </c>
      <c r="C602" s="438"/>
      <c r="D602" s="438"/>
      <c r="E602" s="438"/>
      <c r="F602" s="438"/>
      <c r="G602" s="438"/>
      <c r="H602" s="438"/>
      <c r="I602" s="438"/>
      <c r="J602" s="438"/>
      <c r="K602" s="438"/>
      <c r="L602" s="438"/>
      <c r="M602" s="438"/>
      <c r="N602" s="438"/>
      <c r="O602" s="438"/>
      <c r="P602" s="438"/>
      <c r="Q602" s="438"/>
      <c r="R602" s="438"/>
      <c r="S602" s="438"/>
      <c r="T602" s="438"/>
      <c r="U602" s="438"/>
      <c r="V602" s="438"/>
      <c r="W602" s="438"/>
      <c r="X602" s="438"/>
      <c r="Y602" s="438"/>
      <c r="Z602" s="454"/>
      <c r="AB602" s="527"/>
      <c r="AC602" s="527"/>
      <c r="AD602" s="527"/>
      <c r="AE602" s="527"/>
      <c r="AF602" s="527"/>
      <c r="AG602" s="527"/>
      <c r="AH602" s="527"/>
      <c r="AI602" s="527"/>
      <c r="AJ602" s="527"/>
      <c r="AK602" s="527"/>
      <c r="AL602" s="527"/>
      <c r="AM602" s="527"/>
      <c r="AN602" s="527"/>
      <c r="AO602" s="527"/>
      <c r="AP602" s="527"/>
      <c r="AQ602" s="527"/>
      <c r="AR602" s="527"/>
      <c r="AS602" s="527"/>
      <c r="AT602" s="527"/>
      <c r="AU602" s="527"/>
      <c r="AV602" s="527"/>
      <c r="AW602" s="527"/>
      <c r="AX602" s="527"/>
      <c r="AY602" s="527"/>
      <c r="AZ602" s="527"/>
      <c r="BA602" s="527"/>
      <c r="BB602" s="527"/>
      <c r="BC602" s="527"/>
      <c r="BD602" s="527"/>
      <c r="BE602" s="527"/>
      <c r="BF602" s="527"/>
      <c r="BG602" s="527"/>
      <c r="BH602" s="527"/>
      <c r="BI602" s="527"/>
      <c r="BJ602" s="527"/>
    </row>
    <row r="603" spans="1:62" s="528" customFormat="1" ht="13.5" thickBot="1">
      <c r="A603" s="503" t="s">
        <v>71</v>
      </c>
      <c r="B603" s="438">
        <f t="shared" si="42"/>
        <v>1</v>
      </c>
      <c r="C603" s="438"/>
      <c r="D603" s="438"/>
      <c r="E603" s="438"/>
      <c r="F603" s="438"/>
      <c r="G603" s="438"/>
      <c r="H603" s="438"/>
      <c r="I603" s="438"/>
      <c r="J603" s="438"/>
      <c r="K603" s="438"/>
      <c r="L603" s="438"/>
      <c r="M603" s="438"/>
      <c r="N603" s="438"/>
      <c r="O603" s="438"/>
      <c r="P603" s="438"/>
      <c r="Q603" s="438">
        <v>1</v>
      </c>
      <c r="R603" s="438" t="s">
        <v>344</v>
      </c>
      <c r="S603" s="438"/>
      <c r="T603" s="438"/>
      <c r="U603" s="438"/>
      <c r="V603" s="438"/>
      <c r="W603" s="438"/>
      <c r="X603" s="438"/>
      <c r="Y603" s="438"/>
      <c r="Z603" s="454"/>
      <c r="AB603" s="527"/>
      <c r="AC603" s="527"/>
      <c r="AD603" s="527"/>
      <c r="AE603" s="527"/>
      <c r="AF603" s="527"/>
      <c r="AG603" s="527"/>
      <c r="AH603" s="527"/>
      <c r="AI603" s="527"/>
      <c r="AJ603" s="527"/>
      <c r="AK603" s="527"/>
      <c r="AL603" s="527"/>
      <c r="AM603" s="527"/>
      <c r="AN603" s="527"/>
      <c r="AO603" s="527"/>
      <c r="AP603" s="527"/>
      <c r="AQ603" s="527"/>
      <c r="AR603" s="527"/>
      <c r="AS603" s="527"/>
      <c r="AT603" s="527"/>
      <c r="AU603" s="527"/>
      <c r="AV603" s="527"/>
      <c r="AW603" s="527"/>
      <c r="AX603" s="527"/>
      <c r="AY603" s="527"/>
      <c r="AZ603" s="527"/>
      <c r="BA603" s="527"/>
      <c r="BB603" s="527"/>
      <c r="BC603" s="527"/>
      <c r="BD603" s="527"/>
      <c r="BE603" s="527"/>
      <c r="BF603" s="527"/>
      <c r="BG603" s="527"/>
      <c r="BH603" s="527"/>
      <c r="BI603" s="527"/>
      <c r="BJ603" s="527"/>
    </row>
    <row r="604" spans="1:62" s="528" customFormat="1" ht="13.5" thickBot="1">
      <c r="A604" s="504" t="s">
        <v>485</v>
      </c>
      <c r="B604" s="486">
        <f>SUM(B605:B611)</f>
        <v>25</v>
      </c>
      <c r="C604" s="486">
        <f>SUM(C605:C611)</f>
        <v>1</v>
      </c>
      <c r="D604" s="486"/>
      <c r="E604" s="486">
        <f>SUM(E605:E611)</f>
        <v>2</v>
      </c>
      <c r="F604" s="486"/>
      <c r="G604" s="486">
        <f>SUM(G605:G611)</f>
        <v>3</v>
      </c>
      <c r="H604" s="486"/>
      <c r="I604" s="486">
        <f>SUM(I605:I611)</f>
        <v>1</v>
      </c>
      <c r="J604" s="486"/>
      <c r="K604" s="486">
        <f>SUM(K605:K611)</f>
        <v>0</v>
      </c>
      <c r="L604" s="486"/>
      <c r="M604" s="486">
        <f>SUM(M605:M611)</f>
        <v>0</v>
      </c>
      <c r="N604" s="486"/>
      <c r="O604" s="486">
        <f>SUM(O605:O611)</f>
        <v>3</v>
      </c>
      <c r="P604" s="486"/>
      <c r="Q604" s="486">
        <f>SUM(Q605:Q611)</f>
        <v>4</v>
      </c>
      <c r="R604" s="486"/>
      <c r="S604" s="486">
        <f>SUM(S605:S611)</f>
        <v>2</v>
      </c>
      <c r="T604" s="486"/>
      <c r="U604" s="486">
        <f>SUM(U605:U611)</f>
        <v>1</v>
      </c>
      <c r="V604" s="486"/>
      <c r="W604" s="486">
        <f>SUM(W605:W611)</f>
        <v>2</v>
      </c>
      <c r="X604" s="486"/>
      <c r="Y604" s="486">
        <f>SUM(Y605:Y611)</f>
        <v>6</v>
      </c>
      <c r="Z604" s="533"/>
      <c r="AA604" s="534">
        <f>SUM(C604:Z604)</f>
        <v>25</v>
      </c>
      <c r="AB604" s="527"/>
      <c r="AC604" s="527"/>
      <c r="AD604" s="527"/>
      <c r="AE604" s="527"/>
      <c r="AF604" s="527"/>
      <c r="AG604" s="527"/>
      <c r="AH604" s="527"/>
      <c r="AI604" s="527"/>
      <c r="AJ604" s="527"/>
      <c r="AK604" s="527"/>
      <c r="AL604" s="527"/>
      <c r="AM604" s="527"/>
      <c r="AN604" s="527"/>
      <c r="AO604" s="527"/>
      <c r="AP604" s="527"/>
      <c r="AQ604" s="527"/>
      <c r="AR604" s="527"/>
      <c r="AS604" s="527"/>
      <c r="AT604" s="527"/>
      <c r="AU604" s="527"/>
      <c r="AV604" s="527"/>
      <c r="AW604" s="527"/>
      <c r="AX604" s="527"/>
      <c r="AY604" s="527"/>
      <c r="AZ604" s="527"/>
      <c r="BA604" s="527"/>
      <c r="BB604" s="527"/>
      <c r="BC604" s="527"/>
      <c r="BD604" s="527"/>
      <c r="BE604" s="527"/>
      <c r="BF604" s="527"/>
      <c r="BG604" s="527"/>
      <c r="BH604" s="527"/>
      <c r="BI604" s="527"/>
      <c r="BJ604" s="527"/>
    </row>
    <row r="605" spans="1:62" s="528" customFormat="1" ht="12.75">
      <c r="A605" s="493" t="s">
        <v>369</v>
      </c>
      <c r="B605" s="442">
        <f t="shared" ref="B605:B611" si="43">SUM(C605:Z605)</f>
        <v>4</v>
      </c>
      <c r="C605" s="442"/>
      <c r="D605" s="442"/>
      <c r="E605" s="442">
        <v>1</v>
      </c>
      <c r="F605" s="442" t="s">
        <v>344</v>
      </c>
      <c r="G605" s="442"/>
      <c r="H605" s="442"/>
      <c r="I605" s="442"/>
      <c r="J605" s="442"/>
      <c r="K605" s="442"/>
      <c r="L605" s="442"/>
      <c r="M605" s="442"/>
      <c r="N605" s="442"/>
      <c r="O605" s="442">
        <v>1</v>
      </c>
      <c r="P605" s="442" t="s">
        <v>486</v>
      </c>
      <c r="Q605" s="442">
        <v>1</v>
      </c>
      <c r="R605" s="442" t="s">
        <v>393</v>
      </c>
      <c r="S605" s="442"/>
      <c r="T605" s="442"/>
      <c r="U605" s="442"/>
      <c r="V605" s="442"/>
      <c r="W605" s="442"/>
      <c r="X605" s="442"/>
      <c r="Y605" s="442">
        <v>1</v>
      </c>
      <c r="Z605" s="531"/>
      <c r="AB605" s="527"/>
      <c r="AC605" s="527"/>
      <c r="AD605" s="527"/>
      <c r="AE605" s="527"/>
      <c r="AF605" s="527"/>
      <c r="AG605" s="527"/>
      <c r="AH605" s="527"/>
      <c r="AI605" s="527"/>
      <c r="AJ605" s="527"/>
      <c r="AK605" s="527"/>
      <c r="AL605" s="527"/>
      <c r="AM605" s="527"/>
      <c r="AN605" s="527"/>
      <c r="AO605" s="527"/>
      <c r="AP605" s="527"/>
      <c r="AQ605" s="527"/>
      <c r="AR605" s="527"/>
      <c r="AS605" s="527"/>
      <c r="AT605" s="527"/>
      <c r="AU605" s="527"/>
      <c r="AV605" s="527"/>
      <c r="AW605" s="527"/>
      <c r="AX605" s="527"/>
      <c r="AY605" s="527"/>
      <c r="AZ605" s="527"/>
      <c r="BA605" s="527"/>
      <c r="BB605" s="527"/>
      <c r="BC605" s="527"/>
      <c r="BD605" s="527"/>
      <c r="BE605" s="527"/>
      <c r="BF605" s="527"/>
      <c r="BG605" s="527"/>
      <c r="BH605" s="527"/>
      <c r="BI605" s="527"/>
      <c r="BJ605" s="527"/>
    </row>
    <row r="606" spans="1:62" s="528" customFormat="1" ht="12.75">
      <c r="A606" s="500" t="s">
        <v>487</v>
      </c>
      <c r="B606" s="438">
        <f t="shared" si="43"/>
        <v>2</v>
      </c>
      <c r="C606" s="435"/>
      <c r="D606" s="435"/>
      <c r="E606" s="435"/>
      <c r="F606" s="435"/>
      <c r="G606" s="435">
        <v>1</v>
      </c>
      <c r="H606" s="435" t="s">
        <v>339</v>
      </c>
      <c r="I606" s="435"/>
      <c r="J606" s="435"/>
      <c r="K606" s="435"/>
      <c r="L606" s="435"/>
      <c r="M606" s="435"/>
      <c r="N606" s="435"/>
      <c r="O606" s="435">
        <v>1</v>
      </c>
      <c r="P606" s="435" t="s">
        <v>455</v>
      </c>
      <c r="Q606" s="435"/>
      <c r="R606" s="435"/>
      <c r="S606" s="435"/>
      <c r="T606" s="435"/>
      <c r="U606" s="435"/>
      <c r="V606" s="435"/>
      <c r="W606" s="435"/>
      <c r="X606" s="435"/>
      <c r="Y606" s="435"/>
      <c r="Z606" s="525"/>
      <c r="AA606" s="534">
        <f>SUM(C605:Z611)</f>
        <v>25</v>
      </c>
      <c r="AB606" s="527"/>
      <c r="AC606" s="527"/>
      <c r="AD606" s="527"/>
      <c r="AE606" s="527"/>
      <c r="AF606" s="527"/>
      <c r="AG606" s="527"/>
      <c r="AH606" s="527"/>
      <c r="AI606" s="527"/>
      <c r="AJ606" s="527"/>
      <c r="AK606" s="527"/>
      <c r="AL606" s="527"/>
      <c r="AM606" s="527"/>
      <c r="AN606" s="527"/>
      <c r="AO606" s="527"/>
      <c r="AP606" s="527"/>
      <c r="AQ606" s="527"/>
      <c r="AR606" s="527"/>
      <c r="AS606" s="527"/>
      <c r="AT606" s="527"/>
      <c r="AU606" s="527"/>
      <c r="AV606" s="527"/>
      <c r="AW606" s="527"/>
      <c r="AX606" s="527"/>
      <c r="AY606" s="527"/>
      <c r="AZ606" s="527"/>
      <c r="BA606" s="527"/>
      <c r="BB606" s="527"/>
      <c r="BC606" s="527"/>
      <c r="BD606" s="527"/>
      <c r="BE606" s="527"/>
      <c r="BF606" s="527"/>
      <c r="BG606" s="527"/>
      <c r="BH606" s="527"/>
      <c r="BI606" s="527"/>
      <c r="BJ606" s="527"/>
    </row>
    <row r="607" spans="1:62" s="528" customFormat="1" ht="12.75">
      <c r="A607" s="500" t="s">
        <v>488</v>
      </c>
      <c r="B607" s="445">
        <f t="shared" si="43"/>
        <v>8</v>
      </c>
      <c r="C607" s="474">
        <v>1</v>
      </c>
      <c r="D607" s="445" t="s">
        <v>405</v>
      </c>
      <c r="E607" s="474"/>
      <c r="F607" s="445"/>
      <c r="G607" s="474"/>
      <c r="H607" s="445"/>
      <c r="I607" s="474">
        <v>1</v>
      </c>
      <c r="J607" s="445" t="s">
        <v>344</v>
      </c>
      <c r="K607" s="474"/>
      <c r="L607" s="445"/>
      <c r="M607" s="474"/>
      <c r="N607" s="445"/>
      <c r="O607" s="474">
        <v>1</v>
      </c>
      <c r="P607" s="445" t="s">
        <v>463</v>
      </c>
      <c r="Q607" s="445"/>
      <c r="R607" s="445"/>
      <c r="S607" s="445"/>
      <c r="T607" s="445"/>
      <c r="U607" s="474"/>
      <c r="V607" s="445"/>
      <c r="W607" s="474">
        <v>2</v>
      </c>
      <c r="X607" s="445" t="s">
        <v>426</v>
      </c>
      <c r="Y607" s="474">
        <v>3</v>
      </c>
      <c r="Z607" s="532"/>
      <c r="AB607" s="527"/>
      <c r="AC607" s="527"/>
      <c r="AD607" s="527"/>
      <c r="AE607" s="527"/>
      <c r="AF607" s="527"/>
      <c r="AG607" s="527"/>
      <c r="AH607" s="527"/>
      <c r="AI607" s="527"/>
      <c r="AJ607" s="527"/>
      <c r="AK607" s="527"/>
      <c r="AL607" s="527"/>
      <c r="AM607" s="527"/>
      <c r="AN607" s="527"/>
      <c r="AO607" s="527"/>
      <c r="AP607" s="527"/>
      <c r="AQ607" s="527"/>
      <c r="AR607" s="527"/>
      <c r="AS607" s="527"/>
      <c r="AT607" s="527"/>
      <c r="AU607" s="527"/>
      <c r="AV607" s="527"/>
      <c r="AW607" s="527"/>
      <c r="AX607" s="527"/>
      <c r="AY607" s="527"/>
      <c r="AZ607" s="527"/>
      <c r="BA607" s="527"/>
      <c r="BB607" s="527"/>
      <c r="BC607" s="527"/>
      <c r="BD607" s="527"/>
      <c r="BE607" s="527"/>
      <c r="BF607" s="527"/>
      <c r="BG607" s="527"/>
      <c r="BH607" s="527"/>
      <c r="BI607" s="527"/>
      <c r="BJ607" s="527"/>
    </row>
    <row r="608" spans="1:62" s="528" customFormat="1" ht="12.75">
      <c r="A608" s="500" t="s">
        <v>378</v>
      </c>
      <c r="B608" s="445">
        <f t="shared" si="43"/>
        <v>7</v>
      </c>
      <c r="C608" s="438"/>
      <c r="D608" s="438"/>
      <c r="E608" s="438">
        <v>1</v>
      </c>
      <c r="F608" s="438" t="s">
        <v>522</v>
      </c>
      <c r="G608" s="438">
        <v>2</v>
      </c>
      <c r="H608" s="438" t="s">
        <v>460</v>
      </c>
      <c r="I608" s="438"/>
      <c r="J608" s="438"/>
      <c r="K608" s="438"/>
      <c r="L608" s="438"/>
      <c r="M608" s="438"/>
      <c r="N608" s="438"/>
      <c r="O608" s="438"/>
      <c r="P608" s="438"/>
      <c r="Q608" s="438">
        <v>1</v>
      </c>
      <c r="R608" s="438"/>
      <c r="S608" s="438">
        <v>1</v>
      </c>
      <c r="T608" s="438" t="s">
        <v>339</v>
      </c>
      <c r="U608" s="438">
        <v>1</v>
      </c>
      <c r="V608" s="438"/>
      <c r="W608" s="438"/>
      <c r="X608" s="438"/>
      <c r="Y608" s="438">
        <v>1</v>
      </c>
      <c r="Z608" s="454" t="s">
        <v>336</v>
      </c>
      <c r="AB608" s="527"/>
      <c r="AC608" s="527"/>
      <c r="AD608" s="527"/>
      <c r="AE608" s="527"/>
      <c r="AF608" s="527"/>
      <c r="AG608" s="527"/>
      <c r="AH608" s="527"/>
      <c r="AI608" s="527"/>
      <c r="AJ608" s="527"/>
      <c r="AK608" s="527"/>
      <c r="AL608" s="527"/>
      <c r="AM608" s="527"/>
      <c r="AN608" s="527"/>
      <c r="AO608" s="527"/>
      <c r="AP608" s="527"/>
      <c r="AQ608" s="527"/>
      <c r="AR608" s="527"/>
      <c r="AS608" s="527"/>
      <c r="AT608" s="527"/>
      <c r="AU608" s="527"/>
      <c r="AV608" s="527"/>
      <c r="AW608" s="527"/>
      <c r="AX608" s="527"/>
      <c r="AY608" s="527"/>
      <c r="AZ608" s="527"/>
      <c r="BA608" s="527"/>
      <c r="BB608" s="527"/>
      <c r="BC608" s="527"/>
      <c r="BD608" s="527"/>
      <c r="BE608" s="527"/>
      <c r="BF608" s="527"/>
      <c r="BG608" s="527"/>
      <c r="BH608" s="527"/>
      <c r="BI608" s="527"/>
      <c r="BJ608" s="527"/>
    </row>
    <row r="609" spans="1:62" s="528" customFormat="1" ht="12.75">
      <c r="A609" s="500" t="s">
        <v>177</v>
      </c>
      <c r="B609" s="438">
        <f t="shared" si="43"/>
        <v>2</v>
      </c>
      <c r="C609" s="442"/>
      <c r="D609" s="442"/>
      <c r="E609" s="442"/>
      <c r="F609" s="442"/>
      <c r="G609" s="442"/>
      <c r="H609" s="442"/>
      <c r="I609" s="442"/>
      <c r="J609" s="442"/>
      <c r="K609" s="442"/>
      <c r="L609" s="442"/>
      <c r="M609" s="442"/>
      <c r="N609" s="442"/>
      <c r="O609" s="442"/>
      <c r="P609" s="442"/>
      <c r="Q609" s="435">
        <v>2</v>
      </c>
      <c r="R609" s="442" t="s">
        <v>522</v>
      </c>
      <c r="S609" s="435"/>
      <c r="T609" s="442"/>
      <c r="U609" s="442"/>
      <c r="V609" s="442"/>
      <c r="W609" s="442"/>
      <c r="X609" s="442"/>
      <c r="Y609" s="442"/>
      <c r="Z609" s="531"/>
      <c r="AB609" s="527"/>
      <c r="AC609" s="527"/>
      <c r="AD609" s="527"/>
      <c r="AE609" s="527"/>
      <c r="AF609" s="527"/>
      <c r="AG609" s="527"/>
      <c r="AH609" s="527"/>
      <c r="AI609" s="527"/>
      <c r="AJ609" s="527"/>
      <c r="AK609" s="527"/>
      <c r="AL609" s="527"/>
      <c r="AM609" s="527"/>
      <c r="AN609" s="527"/>
      <c r="AO609" s="527"/>
      <c r="AP609" s="527"/>
      <c r="AQ609" s="527"/>
      <c r="AR609" s="527"/>
      <c r="AS609" s="527"/>
      <c r="AT609" s="527"/>
      <c r="AU609" s="527"/>
      <c r="AV609" s="527"/>
      <c r="AW609" s="527"/>
      <c r="AX609" s="527"/>
      <c r="AY609" s="527"/>
      <c r="AZ609" s="527"/>
      <c r="BA609" s="527"/>
      <c r="BB609" s="527"/>
      <c r="BC609" s="527"/>
      <c r="BD609" s="527"/>
      <c r="BE609" s="527"/>
      <c r="BF609" s="527"/>
      <c r="BG609" s="527"/>
      <c r="BH609" s="527"/>
      <c r="BI609" s="527"/>
      <c r="BJ609" s="527"/>
    </row>
    <row r="610" spans="1:62" s="528" customFormat="1" ht="12.75">
      <c r="A610" s="507" t="s">
        <v>490</v>
      </c>
      <c r="B610" s="452">
        <f t="shared" si="43"/>
        <v>1</v>
      </c>
      <c r="C610" s="452"/>
      <c r="D610" s="452"/>
      <c r="E610" s="452"/>
      <c r="F610" s="452"/>
      <c r="G610" s="452"/>
      <c r="H610" s="452"/>
      <c r="I610" s="452"/>
      <c r="J610" s="452"/>
      <c r="K610" s="452"/>
      <c r="L610" s="452"/>
      <c r="M610" s="452"/>
      <c r="N610" s="452"/>
      <c r="O610" s="452"/>
      <c r="P610" s="452"/>
      <c r="Q610" s="452"/>
      <c r="R610" s="452"/>
      <c r="S610" s="452">
        <v>1</v>
      </c>
      <c r="T610" s="452" t="s">
        <v>344</v>
      </c>
      <c r="U610" s="452"/>
      <c r="V610" s="452"/>
      <c r="W610" s="452"/>
      <c r="X610" s="452"/>
      <c r="Y610" s="452"/>
      <c r="Z610" s="468"/>
      <c r="AB610" s="527"/>
      <c r="AC610" s="527"/>
      <c r="AD610" s="527"/>
      <c r="AE610" s="527"/>
      <c r="AF610" s="527"/>
      <c r="AG610" s="527"/>
      <c r="AH610" s="527"/>
      <c r="AI610" s="527"/>
      <c r="AJ610" s="527"/>
      <c r="AK610" s="527"/>
      <c r="AL610" s="527"/>
      <c r="AM610" s="527"/>
      <c r="AN610" s="527"/>
      <c r="AO610" s="527"/>
      <c r="AP610" s="527"/>
      <c r="AQ610" s="527"/>
      <c r="AR610" s="527"/>
      <c r="AS610" s="527"/>
      <c r="AT610" s="527"/>
      <c r="AU610" s="527"/>
      <c r="AV610" s="527"/>
      <c r="AW610" s="527"/>
      <c r="AX610" s="527"/>
      <c r="AY610" s="527"/>
      <c r="AZ610" s="527"/>
      <c r="BA610" s="527"/>
      <c r="BB610" s="527"/>
      <c r="BC610" s="527"/>
      <c r="BD610" s="527"/>
      <c r="BE610" s="527"/>
      <c r="BF610" s="527"/>
      <c r="BG610" s="527"/>
      <c r="BH610" s="527"/>
      <c r="BI610" s="527"/>
      <c r="BJ610" s="527"/>
    </row>
    <row r="611" spans="1:62" s="528" customFormat="1" ht="22.5" thickBot="1">
      <c r="A611" s="493" t="s">
        <v>491</v>
      </c>
      <c r="B611" s="435">
        <f t="shared" si="43"/>
        <v>1</v>
      </c>
      <c r="C611" s="442"/>
      <c r="D611" s="442"/>
      <c r="E611" s="442"/>
      <c r="F611" s="442"/>
      <c r="G611" s="442"/>
      <c r="H611" s="442"/>
      <c r="I611" s="442"/>
      <c r="J611" s="442"/>
      <c r="K611" s="442"/>
      <c r="L611" s="442"/>
      <c r="M611" s="442"/>
      <c r="N611" s="442"/>
      <c r="O611" s="442"/>
      <c r="P611" s="442"/>
      <c r="Q611" s="442"/>
      <c r="R611" s="442"/>
      <c r="S611" s="442"/>
      <c r="T611" s="442"/>
      <c r="U611" s="442"/>
      <c r="V611" s="442"/>
      <c r="W611" s="442"/>
      <c r="X611" s="442"/>
      <c r="Y611" s="442">
        <v>1</v>
      </c>
      <c r="Z611" s="531"/>
      <c r="AB611" s="527"/>
      <c r="AC611" s="527"/>
      <c r="AD611" s="527"/>
      <c r="AE611" s="527"/>
      <c r="AF611" s="527"/>
      <c r="AG611" s="527"/>
      <c r="AH611" s="527"/>
      <c r="AI611" s="527"/>
      <c r="AJ611" s="527"/>
      <c r="AK611" s="527"/>
      <c r="AL611" s="527"/>
      <c r="AM611" s="527"/>
      <c r="AN611" s="527"/>
      <c r="AO611" s="527"/>
      <c r="AP611" s="527"/>
      <c r="AQ611" s="527"/>
      <c r="AR611" s="527"/>
      <c r="AS611" s="527"/>
      <c r="AT611" s="527"/>
      <c r="AU611" s="527"/>
      <c r="AV611" s="527"/>
      <c r="AW611" s="527"/>
      <c r="AX611" s="527"/>
      <c r="AY611" s="527"/>
      <c r="AZ611" s="527"/>
      <c r="BA611" s="527"/>
      <c r="BB611" s="527"/>
      <c r="BC611" s="527"/>
      <c r="BD611" s="527"/>
      <c r="BE611" s="527"/>
      <c r="BF611" s="527"/>
      <c r="BG611" s="527"/>
      <c r="BH611" s="527"/>
      <c r="BI611" s="527"/>
      <c r="BJ611" s="527"/>
    </row>
    <row r="612" spans="1:62" s="528" customFormat="1" ht="13.5" thickBot="1">
      <c r="A612" s="504" t="s">
        <v>492</v>
      </c>
      <c r="B612" s="486">
        <f>SUM(B613:B630)</f>
        <v>28</v>
      </c>
      <c r="C612" s="486">
        <f>SUM(C613:C630)</f>
        <v>3</v>
      </c>
      <c r="D612" s="486"/>
      <c r="E612" s="486">
        <f>SUM(E613:E630)</f>
        <v>2</v>
      </c>
      <c r="F612" s="486"/>
      <c r="G612" s="486">
        <f>SUM(G613:G630)</f>
        <v>2</v>
      </c>
      <c r="H612" s="486"/>
      <c r="I612" s="486">
        <f>SUM(I613:I630)</f>
        <v>1</v>
      </c>
      <c r="J612" s="486"/>
      <c r="K612" s="486">
        <f>SUM(K613:K630)</f>
        <v>0</v>
      </c>
      <c r="L612" s="486"/>
      <c r="M612" s="486">
        <f>SUM(M613:M630)</f>
        <v>3</v>
      </c>
      <c r="N612" s="486"/>
      <c r="O612" s="486">
        <f>SUM(O613:O630)</f>
        <v>4</v>
      </c>
      <c r="P612" s="486"/>
      <c r="Q612" s="486">
        <f>SUM(Q613:Q630)</f>
        <v>1</v>
      </c>
      <c r="R612" s="486"/>
      <c r="S612" s="486">
        <f>SUM(S613:S630)</f>
        <v>3</v>
      </c>
      <c r="T612" s="486"/>
      <c r="U612" s="486">
        <f>SUM(U613:U630)</f>
        <v>2</v>
      </c>
      <c r="V612" s="486"/>
      <c r="W612" s="486">
        <f>SUM(W613:W630)</f>
        <v>5</v>
      </c>
      <c r="X612" s="486"/>
      <c r="Y612" s="486">
        <f>SUM(Y613:Y630)</f>
        <v>2</v>
      </c>
      <c r="Z612" s="533"/>
      <c r="AA612" s="534">
        <f>SUM(C612:Z612)</f>
        <v>28</v>
      </c>
      <c r="AB612" s="527"/>
      <c r="AC612" s="527"/>
      <c r="AD612" s="527"/>
      <c r="AE612" s="527"/>
      <c r="AF612" s="527"/>
      <c r="AG612" s="527"/>
      <c r="AH612" s="527"/>
      <c r="AI612" s="527"/>
      <c r="AJ612" s="527"/>
      <c r="AK612" s="527"/>
      <c r="AL612" s="527"/>
      <c r="AM612" s="527"/>
      <c r="AN612" s="527"/>
      <c r="AO612" s="527"/>
      <c r="AP612" s="527"/>
      <c r="AQ612" s="527"/>
      <c r="AR612" s="527"/>
      <c r="AS612" s="527"/>
      <c r="AT612" s="527"/>
      <c r="AU612" s="527"/>
      <c r="AV612" s="527"/>
      <c r="AW612" s="527"/>
      <c r="AX612" s="527"/>
      <c r="AY612" s="527"/>
      <c r="AZ612" s="527"/>
      <c r="BA612" s="527"/>
      <c r="BB612" s="527"/>
      <c r="BC612" s="527"/>
      <c r="BD612" s="527"/>
      <c r="BE612" s="527"/>
      <c r="BF612" s="527"/>
      <c r="BG612" s="527"/>
      <c r="BH612" s="527"/>
      <c r="BI612" s="527"/>
      <c r="BJ612" s="527"/>
    </row>
    <row r="613" spans="1:62" s="528" customFormat="1" ht="12.75">
      <c r="A613" s="493" t="s">
        <v>178</v>
      </c>
      <c r="B613" s="442">
        <f t="shared" ref="B613:B630" si="44">SUM(C613:Z613)</f>
        <v>3</v>
      </c>
      <c r="C613" s="442"/>
      <c r="D613" s="442"/>
      <c r="E613" s="442"/>
      <c r="F613" s="442"/>
      <c r="G613" s="442"/>
      <c r="H613" s="442"/>
      <c r="I613" s="442"/>
      <c r="J613" s="442"/>
      <c r="K613" s="442"/>
      <c r="L613" s="442"/>
      <c r="M613" s="442">
        <v>1</v>
      </c>
      <c r="N613" s="442"/>
      <c r="O613" s="442"/>
      <c r="P613" s="442"/>
      <c r="Q613" s="442"/>
      <c r="R613" s="442"/>
      <c r="S613" s="442"/>
      <c r="T613" s="442"/>
      <c r="U613" s="442"/>
      <c r="V613" s="442"/>
      <c r="W613" s="442">
        <v>2</v>
      </c>
      <c r="X613" s="442"/>
      <c r="Y613" s="442"/>
      <c r="Z613" s="531"/>
      <c r="AA613" s="534">
        <f>SUM(C613:Z630)</f>
        <v>28</v>
      </c>
      <c r="AB613" s="527"/>
      <c r="AC613" s="527"/>
      <c r="AD613" s="527"/>
      <c r="AE613" s="527"/>
      <c r="AF613" s="527"/>
      <c r="AG613" s="527"/>
      <c r="AH613" s="527"/>
      <c r="AI613" s="527"/>
      <c r="AJ613" s="527"/>
      <c r="AK613" s="527"/>
      <c r="AL613" s="527"/>
      <c r="AM613" s="527"/>
      <c r="AN613" s="527"/>
      <c r="AO613" s="527"/>
      <c r="AP613" s="527"/>
      <c r="AQ613" s="527"/>
      <c r="AR613" s="527"/>
      <c r="AS613" s="527"/>
      <c r="AT613" s="527"/>
      <c r="AU613" s="527"/>
      <c r="AV613" s="527"/>
      <c r="AW613" s="527"/>
      <c r="AX613" s="527"/>
      <c r="AY613" s="527"/>
      <c r="AZ613" s="527"/>
      <c r="BA613" s="527"/>
      <c r="BB613" s="527"/>
      <c r="BC613" s="527"/>
      <c r="BD613" s="527"/>
      <c r="BE613" s="527"/>
      <c r="BF613" s="527"/>
      <c r="BG613" s="527"/>
      <c r="BH613" s="527"/>
      <c r="BI613" s="527"/>
      <c r="BJ613" s="527"/>
    </row>
    <row r="614" spans="1:62" s="528" customFormat="1" ht="12.75">
      <c r="A614" s="500" t="s">
        <v>493</v>
      </c>
      <c r="B614" s="442">
        <f t="shared" si="44"/>
        <v>3</v>
      </c>
      <c r="C614" s="445"/>
      <c r="D614" s="445"/>
      <c r="E614" s="445">
        <v>1</v>
      </c>
      <c r="F614" s="445" t="s">
        <v>372</v>
      </c>
      <c r="G614" s="445"/>
      <c r="H614" s="445"/>
      <c r="I614" s="445"/>
      <c r="J614" s="445"/>
      <c r="K614" s="445"/>
      <c r="L614" s="445"/>
      <c r="M614" s="445"/>
      <c r="N614" s="445"/>
      <c r="O614" s="445">
        <v>1</v>
      </c>
      <c r="P614" s="445" t="s">
        <v>372</v>
      </c>
      <c r="Q614" s="445"/>
      <c r="R614" s="445"/>
      <c r="S614" s="445"/>
      <c r="T614" s="445"/>
      <c r="U614" s="445"/>
      <c r="V614" s="445"/>
      <c r="W614" s="445">
        <v>1</v>
      </c>
      <c r="X614" s="445"/>
      <c r="Y614" s="445"/>
      <c r="Z614" s="532"/>
      <c r="AB614" s="527"/>
      <c r="AC614" s="527"/>
      <c r="AD614" s="527"/>
      <c r="AE614" s="527"/>
      <c r="AF614" s="527"/>
      <c r="AG614" s="527"/>
      <c r="AH614" s="527"/>
      <c r="AI614" s="527"/>
      <c r="AJ614" s="527"/>
      <c r="AK614" s="527"/>
      <c r="AL614" s="527"/>
      <c r="AM614" s="527"/>
      <c r="AN614" s="527"/>
      <c r="AO614" s="527"/>
      <c r="AP614" s="527"/>
      <c r="AQ614" s="527"/>
      <c r="AR614" s="527"/>
      <c r="AS614" s="527"/>
      <c r="AT614" s="527"/>
      <c r="AU614" s="527"/>
      <c r="AV614" s="527"/>
      <c r="AW614" s="527"/>
      <c r="AX614" s="527"/>
      <c r="AY614" s="527"/>
      <c r="AZ614" s="527"/>
      <c r="BA614" s="527"/>
      <c r="BB614" s="527"/>
      <c r="BC614" s="527"/>
      <c r="BD614" s="527"/>
      <c r="BE614" s="527"/>
      <c r="BF614" s="527"/>
      <c r="BG614" s="527"/>
      <c r="BH614" s="527"/>
      <c r="BI614" s="527"/>
      <c r="BJ614" s="527"/>
    </row>
    <row r="615" spans="1:62" s="528" customFormat="1" ht="12.75">
      <c r="A615" s="500" t="s">
        <v>402</v>
      </c>
      <c r="B615" s="442">
        <f t="shared" si="44"/>
        <v>0</v>
      </c>
      <c r="C615" s="438"/>
      <c r="D615" s="438"/>
      <c r="E615" s="438"/>
      <c r="F615" s="438"/>
      <c r="G615" s="438"/>
      <c r="H615" s="438"/>
      <c r="I615" s="438"/>
      <c r="J615" s="438"/>
      <c r="K615" s="438"/>
      <c r="L615" s="438"/>
      <c r="M615" s="438"/>
      <c r="N615" s="438"/>
      <c r="O615" s="438"/>
      <c r="P615" s="438"/>
      <c r="Q615" s="438"/>
      <c r="R615" s="438"/>
      <c r="S615" s="438"/>
      <c r="T615" s="438"/>
      <c r="U615" s="438"/>
      <c r="V615" s="438"/>
      <c r="W615" s="438"/>
      <c r="X615" s="438"/>
      <c r="Y615" s="438"/>
      <c r="Z615" s="454"/>
      <c r="AB615" s="527"/>
      <c r="AC615" s="527"/>
      <c r="AD615" s="527"/>
      <c r="AE615" s="527"/>
      <c r="AF615" s="527"/>
      <c r="AG615" s="527"/>
      <c r="AH615" s="527"/>
      <c r="AI615" s="527"/>
      <c r="AJ615" s="527"/>
      <c r="AK615" s="527"/>
      <c r="AL615" s="527"/>
      <c r="AM615" s="527"/>
      <c r="AN615" s="527"/>
      <c r="AO615" s="527"/>
      <c r="AP615" s="527"/>
      <c r="AQ615" s="527"/>
      <c r="AR615" s="527"/>
      <c r="AS615" s="527"/>
      <c r="AT615" s="527"/>
      <c r="AU615" s="527"/>
      <c r="AV615" s="527"/>
      <c r="AW615" s="527"/>
      <c r="AX615" s="527"/>
      <c r="AY615" s="527"/>
      <c r="AZ615" s="527"/>
      <c r="BA615" s="527"/>
      <c r="BB615" s="527"/>
      <c r="BC615" s="527"/>
      <c r="BD615" s="527"/>
      <c r="BE615" s="527"/>
      <c r="BF615" s="527"/>
      <c r="BG615" s="527"/>
      <c r="BH615" s="527"/>
      <c r="BI615" s="527"/>
      <c r="BJ615" s="527"/>
    </row>
    <row r="616" spans="1:62" s="528" customFormat="1" ht="12.75">
      <c r="A616" s="500" t="s">
        <v>85</v>
      </c>
      <c r="B616" s="442">
        <f t="shared" si="44"/>
        <v>0</v>
      </c>
      <c r="C616" s="442"/>
      <c r="D616" s="442"/>
      <c r="E616" s="442"/>
      <c r="F616" s="442"/>
      <c r="G616" s="442"/>
      <c r="H616" s="442"/>
      <c r="I616" s="442"/>
      <c r="J616" s="442"/>
      <c r="K616" s="442"/>
      <c r="L616" s="442"/>
      <c r="M616" s="442"/>
      <c r="N616" s="442"/>
      <c r="O616" s="442"/>
      <c r="P616" s="442"/>
      <c r="Q616" s="442"/>
      <c r="R616" s="442"/>
      <c r="S616" s="442"/>
      <c r="T616" s="442"/>
      <c r="U616" s="442"/>
      <c r="V616" s="442"/>
      <c r="W616" s="442"/>
      <c r="X616" s="442"/>
      <c r="Y616" s="442"/>
      <c r="Z616" s="531"/>
      <c r="AB616" s="527"/>
      <c r="AC616" s="527"/>
      <c r="AD616" s="527"/>
      <c r="AE616" s="527"/>
      <c r="AF616" s="527"/>
      <c r="AG616" s="527"/>
      <c r="AH616" s="527"/>
      <c r="AI616" s="527"/>
      <c r="AJ616" s="527"/>
      <c r="AK616" s="527"/>
      <c r="AL616" s="527"/>
      <c r="AM616" s="527"/>
      <c r="AN616" s="527"/>
      <c r="AO616" s="527"/>
      <c r="AP616" s="527"/>
      <c r="AQ616" s="527"/>
      <c r="AR616" s="527"/>
      <c r="AS616" s="527"/>
      <c r="AT616" s="527"/>
      <c r="AU616" s="527"/>
      <c r="AV616" s="527"/>
      <c r="AW616" s="527"/>
      <c r="AX616" s="527"/>
      <c r="AY616" s="527"/>
      <c r="AZ616" s="527"/>
      <c r="BA616" s="527"/>
      <c r="BB616" s="527"/>
      <c r="BC616" s="527"/>
      <c r="BD616" s="527"/>
      <c r="BE616" s="527"/>
      <c r="BF616" s="527"/>
      <c r="BG616" s="527"/>
      <c r="BH616" s="527"/>
      <c r="BI616" s="527"/>
      <c r="BJ616" s="527"/>
    </row>
    <row r="617" spans="1:62" s="528" customFormat="1" ht="12.75">
      <c r="A617" s="500" t="s">
        <v>349</v>
      </c>
      <c r="B617" s="442">
        <f t="shared" si="44"/>
        <v>0</v>
      </c>
      <c r="C617" s="438"/>
      <c r="D617" s="438"/>
      <c r="E617" s="438"/>
      <c r="F617" s="438"/>
      <c r="G617" s="438"/>
      <c r="H617" s="438"/>
      <c r="I617" s="438"/>
      <c r="J617" s="438"/>
      <c r="K617" s="438"/>
      <c r="L617" s="438"/>
      <c r="M617" s="438"/>
      <c r="N617" s="438"/>
      <c r="O617" s="438"/>
      <c r="P617" s="438"/>
      <c r="Q617" s="438"/>
      <c r="R617" s="438"/>
      <c r="S617" s="438"/>
      <c r="T617" s="438"/>
      <c r="U617" s="438"/>
      <c r="V617" s="438"/>
      <c r="W617" s="438"/>
      <c r="X617" s="438"/>
      <c r="Y617" s="438"/>
      <c r="Z617" s="454"/>
      <c r="AB617" s="527"/>
      <c r="AC617" s="527"/>
      <c r="AD617" s="527"/>
      <c r="AE617" s="527"/>
      <c r="AF617" s="527"/>
      <c r="AG617" s="527"/>
      <c r="AH617" s="527"/>
      <c r="AI617" s="527"/>
      <c r="AJ617" s="527"/>
      <c r="AK617" s="527"/>
      <c r="AL617" s="527"/>
      <c r="AM617" s="527"/>
      <c r="AN617" s="527"/>
      <c r="AO617" s="527"/>
      <c r="AP617" s="527"/>
      <c r="AQ617" s="527"/>
      <c r="AR617" s="527"/>
      <c r="AS617" s="527"/>
      <c r="AT617" s="527"/>
      <c r="AU617" s="527"/>
      <c r="AV617" s="527"/>
      <c r="AW617" s="527"/>
      <c r="AX617" s="527"/>
      <c r="AY617" s="527"/>
      <c r="AZ617" s="527"/>
      <c r="BA617" s="527"/>
      <c r="BB617" s="527"/>
      <c r="BC617" s="527"/>
      <c r="BD617" s="527"/>
      <c r="BE617" s="527"/>
      <c r="BF617" s="527"/>
      <c r="BG617" s="527"/>
      <c r="BH617" s="527"/>
      <c r="BI617" s="527"/>
      <c r="BJ617" s="527"/>
    </row>
    <row r="618" spans="1:62" s="528" customFormat="1" ht="12.75">
      <c r="A618" s="500" t="s">
        <v>86</v>
      </c>
      <c r="B618" s="442">
        <f t="shared" si="44"/>
        <v>0</v>
      </c>
      <c r="C618" s="438"/>
      <c r="D618" s="438"/>
      <c r="E618" s="438"/>
      <c r="F618" s="438"/>
      <c r="G618" s="438"/>
      <c r="H618" s="438"/>
      <c r="I618" s="438"/>
      <c r="J618" s="438"/>
      <c r="K618" s="438"/>
      <c r="L618" s="438"/>
      <c r="M618" s="438"/>
      <c r="N618" s="438"/>
      <c r="O618" s="438"/>
      <c r="P618" s="438"/>
      <c r="Q618" s="438"/>
      <c r="R618" s="438"/>
      <c r="S618" s="438"/>
      <c r="T618" s="438"/>
      <c r="U618" s="438"/>
      <c r="V618" s="438"/>
      <c r="W618" s="438"/>
      <c r="X618" s="438"/>
      <c r="Y618" s="438"/>
      <c r="Z618" s="454"/>
      <c r="AB618" s="527"/>
      <c r="AC618" s="527"/>
      <c r="AD618" s="527"/>
      <c r="AE618" s="527"/>
      <c r="AF618" s="527"/>
      <c r="AG618" s="527"/>
      <c r="AH618" s="527"/>
      <c r="AI618" s="527"/>
      <c r="AJ618" s="527"/>
      <c r="AK618" s="527"/>
      <c r="AL618" s="527"/>
      <c r="AM618" s="527"/>
      <c r="AN618" s="527"/>
      <c r="AO618" s="527"/>
      <c r="AP618" s="527"/>
      <c r="AQ618" s="527"/>
      <c r="AR618" s="527"/>
      <c r="AS618" s="527"/>
      <c r="AT618" s="527"/>
      <c r="AU618" s="527"/>
      <c r="AV618" s="527"/>
      <c r="AW618" s="527"/>
      <c r="AX618" s="527"/>
      <c r="AY618" s="527"/>
      <c r="AZ618" s="527"/>
      <c r="BA618" s="527"/>
      <c r="BB618" s="527"/>
      <c r="BC618" s="527"/>
      <c r="BD618" s="527"/>
      <c r="BE618" s="527"/>
      <c r="BF618" s="527"/>
      <c r="BG618" s="527"/>
      <c r="BH618" s="527"/>
      <c r="BI618" s="527"/>
      <c r="BJ618" s="527"/>
    </row>
    <row r="619" spans="1:62" s="528" customFormat="1" ht="12.75">
      <c r="A619" s="500" t="s">
        <v>404</v>
      </c>
      <c r="B619" s="442">
        <f t="shared" si="44"/>
        <v>1</v>
      </c>
      <c r="C619" s="435"/>
      <c r="D619" s="435"/>
      <c r="E619" s="438">
        <v>1</v>
      </c>
      <c r="F619" s="435" t="s">
        <v>523</v>
      </c>
      <c r="G619" s="438"/>
      <c r="H619" s="435"/>
      <c r="I619" s="438"/>
      <c r="J619" s="435"/>
      <c r="K619" s="438"/>
      <c r="L619" s="435"/>
      <c r="M619" s="438"/>
      <c r="N619" s="435"/>
      <c r="O619" s="438"/>
      <c r="P619" s="435"/>
      <c r="Q619" s="438"/>
      <c r="R619" s="435"/>
      <c r="S619" s="438"/>
      <c r="T619" s="435"/>
      <c r="U619" s="435"/>
      <c r="V619" s="435"/>
      <c r="W619" s="435"/>
      <c r="X619" s="435"/>
      <c r="Y619" s="435"/>
      <c r="Z619" s="525"/>
      <c r="AB619" s="527"/>
      <c r="AC619" s="527"/>
      <c r="AD619" s="527"/>
      <c r="AE619" s="527"/>
      <c r="AF619" s="527"/>
      <c r="AG619" s="527"/>
      <c r="AH619" s="527"/>
      <c r="AI619" s="527"/>
      <c r="AJ619" s="527"/>
      <c r="AK619" s="527"/>
      <c r="AL619" s="527"/>
      <c r="AM619" s="527"/>
      <c r="AN619" s="527"/>
      <c r="AO619" s="527"/>
      <c r="AP619" s="527"/>
      <c r="AQ619" s="527"/>
      <c r="AR619" s="527"/>
      <c r="AS619" s="527"/>
      <c r="AT619" s="527"/>
      <c r="AU619" s="527"/>
      <c r="AV619" s="527"/>
      <c r="AW619" s="527"/>
      <c r="AX619" s="527"/>
      <c r="AY619" s="527"/>
      <c r="AZ619" s="527"/>
      <c r="BA619" s="527"/>
      <c r="BB619" s="527"/>
      <c r="BC619" s="527"/>
      <c r="BD619" s="527"/>
      <c r="BE619" s="527"/>
      <c r="BF619" s="527"/>
      <c r="BG619" s="527"/>
      <c r="BH619" s="527"/>
      <c r="BI619" s="527"/>
      <c r="BJ619" s="527"/>
    </row>
    <row r="620" spans="1:62" s="528" customFormat="1" ht="12.75">
      <c r="A620" s="500" t="s">
        <v>424</v>
      </c>
      <c r="B620" s="442">
        <f t="shared" si="44"/>
        <v>0</v>
      </c>
      <c r="C620" s="458"/>
      <c r="D620" s="458"/>
      <c r="E620" s="438"/>
      <c r="F620" s="458"/>
      <c r="G620" s="438"/>
      <c r="H620" s="458"/>
      <c r="I620" s="438"/>
      <c r="J620" s="458"/>
      <c r="K620" s="438"/>
      <c r="L620" s="458"/>
      <c r="M620" s="438"/>
      <c r="N620" s="458"/>
      <c r="O620" s="438"/>
      <c r="P620" s="458"/>
      <c r="Q620" s="438"/>
      <c r="R620" s="458"/>
      <c r="S620" s="438"/>
      <c r="T620" s="458"/>
      <c r="U620" s="458"/>
      <c r="V620" s="458"/>
      <c r="W620" s="458"/>
      <c r="X620" s="458"/>
      <c r="Y620" s="458"/>
      <c r="Z620" s="535"/>
      <c r="AB620" s="527"/>
      <c r="AC620" s="527"/>
      <c r="AD620" s="527"/>
      <c r="AE620" s="527"/>
      <c r="AF620" s="527"/>
      <c r="AG620" s="527"/>
      <c r="AH620" s="527"/>
      <c r="AI620" s="527"/>
      <c r="AJ620" s="527"/>
      <c r="AK620" s="527"/>
      <c r="AL620" s="527"/>
      <c r="AM620" s="527"/>
      <c r="AN620" s="527"/>
      <c r="AO620" s="527"/>
      <c r="AP620" s="527"/>
      <c r="AQ620" s="527"/>
      <c r="AR620" s="527"/>
      <c r="AS620" s="527"/>
      <c r="AT620" s="527"/>
      <c r="AU620" s="527"/>
      <c r="AV620" s="527"/>
      <c r="AW620" s="527"/>
      <c r="AX620" s="527"/>
      <c r="AY620" s="527"/>
      <c r="AZ620" s="527"/>
      <c r="BA620" s="527"/>
      <c r="BB620" s="527"/>
      <c r="BC620" s="527"/>
      <c r="BD620" s="527"/>
      <c r="BE620" s="527"/>
      <c r="BF620" s="527"/>
      <c r="BG620" s="527"/>
      <c r="BH620" s="527"/>
      <c r="BI620" s="527"/>
      <c r="BJ620" s="527"/>
    </row>
    <row r="621" spans="1:62" s="528" customFormat="1" ht="12.75">
      <c r="A621" s="500" t="s">
        <v>179</v>
      </c>
      <c r="B621" s="442">
        <f t="shared" si="44"/>
        <v>6</v>
      </c>
      <c r="C621" s="458">
        <v>1</v>
      </c>
      <c r="D621" s="458" t="s">
        <v>344</v>
      </c>
      <c r="E621" s="438"/>
      <c r="F621" s="458"/>
      <c r="G621" s="438">
        <v>1</v>
      </c>
      <c r="H621" s="458" t="s">
        <v>344</v>
      </c>
      <c r="I621" s="438"/>
      <c r="J621" s="458"/>
      <c r="K621" s="438"/>
      <c r="L621" s="458"/>
      <c r="M621" s="438"/>
      <c r="N621" s="458"/>
      <c r="O621" s="438">
        <v>1</v>
      </c>
      <c r="P621" s="458" t="s">
        <v>344</v>
      </c>
      <c r="Q621" s="438">
        <v>1</v>
      </c>
      <c r="R621" s="458" t="s">
        <v>405</v>
      </c>
      <c r="S621" s="438"/>
      <c r="T621" s="458"/>
      <c r="U621" s="92">
        <v>1</v>
      </c>
      <c r="V621" s="458"/>
      <c r="W621" s="458"/>
      <c r="X621" s="458"/>
      <c r="Y621" s="458">
        <v>1</v>
      </c>
      <c r="Z621" s="535" t="s">
        <v>331</v>
      </c>
      <c r="AB621" s="527"/>
      <c r="AC621" s="527"/>
      <c r="AD621" s="527"/>
      <c r="AE621" s="527"/>
      <c r="AF621" s="527"/>
      <c r="AG621" s="527"/>
      <c r="AH621" s="527"/>
      <c r="AI621" s="527"/>
      <c r="AJ621" s="527"/>
      <c r="AK621" s="527"/>
      <c r="AL621" s="527"/>
      <c r="AM621" s="527"/>
      <c r="AN621" s="527"/>
      <c r="AO621" s="527"/>
      <c r="AP621" s="527"/>
      <c r="AQ621" s="527"/>
      <c r="AR621" s="527"/>
      <c r="AS621" s="527"/>
      <c r="AT621" s="527"/>
      <c r="AU621" s="527"/>
      <c r="AV621" s="527"/>
      <c r="AW621" s="527"/>
      <c r="AX621" s="527"/>
      <c r="AY621" s="527"/>
      <c r="AZ621" s="527"/>
      <c r="BA621" s="527"/>
      <c r="BB621" s="527"/>
      <c r="BC621" s="527"/>
      <c r="BD621" s="527"/>
      <c r="BE621" s="527"/>
      <c r="BF621" s="527"/>
      <c r="BG621" s="527"/>
      <c r="BH621" s="527"/>
      <c r="BI621" s="527"/>
      <c r="BJ621" s="527"/>
    </row>
    <row r="622" spans="1:62" s="528" customFormat="1" ht="12.75">
      <c r="A622" s="507" t="s">
        <v>88</v>
      </c>
      <c r="B622" s="536">
        <f t="shared" si="44"/>
        <v>1</v>
      </c>
      <c r="C622" s="452"/>
      <c r="D622" s="452"/>
      <c r="E622" s="452"/>
      <c r="F622" s="452"/>
      <c r="G622" s="452"/>
      <c r="H622" s="452"/>
      <c r="I622" s="452"/>
      <c r="J622" s="452"/>
      <c r="K622" s="452"/>
      <c r="L622" s="452"/>
      <c r="M622" s="452">
        <v>1</v>
      </c>
      <c r="N622" s="452"/>
      <c r="O622" s="452"/>
      <c r="P622" s="452"/>
      <c r="Q622" s="452"/>
      <c r="R622" s="452"/>
      <c r="S622" s="452"/>
      <c r="T622" s="452"/>
      <c r="U622" s="452"/>
      <c r="V622" s="452"/>
      <c r="W622" s="452"/>
      <c r="X622" s="452"/>
      <c r="Y622" s="452"/>
      <c r="Z622" s="468"/>
      <c r="AB622" s="527"/>
      <c r="AC622" s="527"/>
      <c r="AD622" s="527"/>
      <c r="AE622" s="527"/>
      <c r="AF622" s="527"/>
      <c r="AG622" s="527"/>
      <c r="AH622" s="527"/>
      <c r="AI622" s="527"/>
      <c r="AJ622" s="527"/>
      <c r="AK622" s="527"/>
      <c r="AL622" s="527"/>
      <c r="AM622" s="527"/>
      <c r="AN622" s="527"/>
      <c r="AO622" s="527"/>
      <c r="AP622" s="527"/>
      <c r="AQ622" s="527"/>
      <c r="AR622" s="527"/>
      <c r="AS622" s="527"/>
      <c r="AT622" s="527"/>
      <c r="AU622" s="527"/>
      <c r="AV622" s="527"/>
      <c r="AW622" s="527"/>
      <c r="AX622" s="527"/>
      <c r="AY622" s="527"/>
      <c r="AZ622" s="527"/>
      <c r="BA622" s="527"/>
      <c r="BB622" s="527"/>
      <c r="BC622" s="527"/>
      <c r="BD622" s="527"/>
      <c r="BE622" s="527"/>
      <c r="BF622" s="527"/>
      <c r="BG622" s="527"/>
      <c r="BH622" s="527"/>
      <c r="BI622" s="527"/>
      <c r="BJ622" s="527"/>
    </row>
    <row r="623" spans="1:62" s="528" customFormat="1" ht="12.75">
      <c r="A623" s="507" t="s">
        <v>406</v>
      </c>
      <c r="B623" s="536">
        <f t="shared" si="44"/>
        <v>0</v>
      </c>
      <c r="C623" s="452"/>
      <c r="D623" s="452"/>
      <c r="E623" s="452"/>
      <c r="F623" s="452"/>
      <c r="G623" s="452"/>
      <c r="H623" s="452"/>
      <c r="I623" s="452"/>
      <c r="J623" s="452"/>
      <c r="K623" s="452"/>
      <c r="L623" s="452"/>
      <c r="M623" s="452"/>
      <c r="N623" s="452"/>
      <c r="O623" s="452"/>
      <c r="P623" s="452"/>
      <c r="Q623" s="452"/>
      <c r="R623" s="452"/>
      <c r="S623" s="452"/>
      <c r="T623" s="452"/>
      <c r="U623" s="452"/>
      <c r="V623" s="452"/>
      <c r="W623" s="452"/>
      <c r="X623" s="452"/>
      <c r="Y623" s="452"/>
      <c r="Z623" s="468"/>
      <c r="AB623" s="527"/>
      <c r="AC623" s="527"/>
      <c r="AD623" s="527"/>
      <c r="AE623" s="527"/>
      <c r="AF623" s="527"/>
      <c r="AG623" s="527"/>
      <c r="AH623" s="527"/>
      <c r="AI623" s="527"/>
      <c r="AJ623" s="527"/>
      <c r="AK623" s="527"/>
      <c r="AL623" s="527"/>
      <c r="AM623" s="527"/>
      <c r="AN623" s="527"/>
      <c r="AO623" s="527"/>
      <c r="AP623" s="527"/>
      <c r="AQ623" s="527"/>
      <c r="AR623" s="527"/>
      <c r="AS623" s="527"/>
      <c r="AT623" s="527"/>
      <c r="AU623" s="527"/>
      <c r="AV623" s="527"/>
      <c r="AW623" s="527"/>
      <c r="AX623" s="527"/>
      <c r="AY623" s="527"/>
      <c r="AZ623" s="527"/>
      <c r="BA623" s="527"/>
      <c r="BB623" s="527"/>
      <c r="BC623" s="527"/>
      <c r="BD623" s="527"/>
      <c r="BE623" s="527"/>
      <c r="BF623" s="527"/>
      <c r="BG623" s="527"/>
      <c r="BH623" s="527"/>
      <c r="BI623" s="527"/>
      <c r="BJ623" s="527"/>
    </row>
    <row r="624" spans="1:62" s="528" customFormat="1" ht="12.75">
      <c r="A624" s="500" t="s">
        <v>76</v>
      </c>
      <c r="B624" s="442">
        <f t="shared" si="44"/>
        <v>0</v>
      </c>
      <c r="C624" s="438"/>
      <c r="D624" s="438"/>
      <c r="E624" s="438"/>
      <c r="F624" s="438"/>
      <c r="G624" s="438"/>
      <c r="H624" s="438"/>
      <c r="I624" s="438"/>
      <c r="J624" s="438"/>
      <c r="K624" s="438"/>
      <c r="L624" s="438"/>
      <c r="M624" s="438"/>
      <c r="N624" s="438"/>
      <c r="O624" s="438"/>
      <c r="P624" s="438"/>
      <c r="Q624" s="438"/>
      <c r="R624" s="438"/>
      <c r="S624" s="438"/>
      <c r="T624" s="438"/>
      <c r="U624" s="438"/>
      <c r="V624" s="438"/>
      <c r="W624" s="438"/>
      <c r="X624" s="438"/>
      <c r="Y624" s="438"/>
      <c r="Z624" s="454"/>
      <c r="AB624" s="527"/>
      <c r="AC624" s="527"/>
      <c r="AD624" s="527"/>
      <c r="AE624" s="527"/>
      <c r="AF624" s="527"/>
      <c r="AG624" s="527"/>
      <c r="AH624" s="527"/>
      <c r="AI624" s="527"/>
      <c r="AJ624" s="527"/>
      <c r="AK624" s="527"/>
      <c r="AL624" s="527"/>
      <c r="AM624" s="527"/>
      <c r="AN624" s="527"/>
      <c r="AO624" s="527"/>
      <c r="AP624" s="527"/>
      <c r="AQ624" s="527"/>
      <c r="AR624" s="527"/>
      <c r="AS624" s="527"/>
      <c r="AT624" s="527"/>
      <c r="AU624" s="527"/>
      <c r="AV624" s="527"/>
      <c r="AW624" s="527"/>
      <c r="AX624" s="527"/>
      <c r="AY624" s="527"/>
      <c r="AZ624" s="527"/>
      <c r="BA624" s="527"/>
      <c r="BB624" s="527"/>
      <c r="BC624" s="527"/>
      <c r="BD624" s="527"/>
      <c r="BE624" s="527"/>
      <c r="BF624" s="527"/>
      <c r="BG624" s="527"/>
      <c r="BH624" s="527"/>
      <c r="BI624" s="527"/>
      <c r="BJ624" s="527"/>
    </row>
    <row r="625" spans="1:62" s="528" customFormat="1" ht="12.75">
      <c r="A625" s="500" t="s">
        <v>77</v>
      </c>
      <c r="B625" s="438">
        <f t="shared" si="44"/>
        <v>3</v>
      </c>
      <c r="C625" s="455"/>
      <c r="D625" s="455"/>
      <c r="E625" s="438"/>
      <c r="F625" s="455"/>
      <c r="G625" s="438"/>
      <c r="H625" s="455"/>
      <c r="I625" s="438"/>
      <c r="J625" s="455"/>
      <c r="K625" s="438"/>
      <c r="L625" s="455"/>
      <c r="M625" s="438"/>
      <c r="N625" s="455"/>
      <c r="O625" s="438">
        <v>1</v>
      </c>
      <c r="P625" s="455" t="s">
        <v>345</v>
      </c>
      <c r="Q625" s="438"/>
      <c r="R625" s="455"/>
      <c r="S625" s="438">
        <v>1</v>
      </c>
      <c r="T625" s="455" t="s">
        <v>337</v>
      </c>
      <c r="U625" s="455"/>
      <c r="V625" s="455"/>
      <c r="W625" s="455">
        <v>1</v>
      </c>
      <c r="X625" s="455" t="s">
        <v>345</v>
      </c>
      <c r="Y625" s="455"/>
      <c r="Z625" s="456"/>
      <c r="AB625" s="527"/>
      <c r="AC625" s="527"/>
      <c r="AD625" s="527"/>
      <c r="AE625" s="527"/>
      <c r="AF625" s="527"/>
      <c r="AG625" s="527"/>
      <c r="AH625" s="527"/>
      <c r="AI625" s="527"/>
      <c r="AJ625" s="527"/>
      <c r="AK625" s="527"/>
      <c r="AL625" s="527"/>
      <c r="AM625" s="527"/>
      <c r="AN625" s="527"/>
      <c r="AO625" s="527"/>
      <c r="AP625" s="527"/>
      <c r="AQ625" s="527"/>
      <c r="AR625" s="527"/>
      <c r="AS625" s="527"/>
      <c r="AT625" s="527"/>
      <c r="AU625" s="527"/>
      <c r="AV625" s="527"/>
      <c r="AW625" s="527"/>
      <c r="AX625" s="527"/>
      <c r="AY625" s="527"/>
      <c r="AZ625" s="527"/>
      <c r="BA625" s="527"/>
      <c r="BB625" s="527"/>
      <c r="BC625" s="527"/>
      <c r="BD625" s="527"/>
      <c r="BE625" s="527"/>
      <c r="BF625" s="527"/>
      <c r="BG625" s="527"/>
      <c r="BH625" s="527"/>
      <c r="BI625" s="527"/>
      <c r="BJ625" s="527"/>
    </row>
    <row r="626" spans="1:62" s="528" customFormat="1" ht="12.75">
      <c r="A626" s="500" t="s">
        <v>78</v>
      </c>
      <c r="B626" s="438">
        <f t="shared" si="44"/>
        <v>1</v>
      </c>
      <c r="C626" s="455"/>
      <c r="D626" s="455"/>
      <c r="E626" s="438"/>
      <c r="F626" s="455"/>
      <c r="G626" s="438"/>
      <c r="H626" s="455"/>
      <c r="I626" s="445"/>
      <c r="J626" s="455"/>
      <c r="K626" s="445"/>
      <c r="L626" s="455"/>
      <c r="M626" s="445"/>
      <c r="N626" s="455"/>
      <c r="O626" s="445"/>
      <c r="P626" s="455"/>
      <c r="Q626" s="438"/>
      <c r="R626" s="455"/>
      <c r="S626" s="438">
        <v>1</v>
      </c>
      <c r="T626" s="455" t="s">
        <v>345</v>
      </c>
      <c r="U626" s="455"/>
      <c r="V626" s="455"/>
      <c r="W626" s="455"/>
      <c r="X626" s="455"/>
      <c r="Y626" s="455"/>
      <c r="Z626" s="456"/>
      <c r="AB626" s="527"/>
      <c r="AC626" s="527"/>
      <c r="AD626" s="527"/>
      <c r="AE626" s="527"/>
      <c r="AF626" s="527"/>
      <c r="AG626" s="527"/>
      <c r="AH626" s="527"/>
      <c r="AI626" s="527"/>
      <c r="AJ626" s="527"/>
      <c r="AK626" s="527"/>
      <c r="AL626" s="527"/>
      <c r="AM626" s="527"/>
      <c r="AN626" s="527"/>
      <c r="AO626" s="527"/>
      <c r="AP626" s="527"/>
      <c r="AQ626" s="527"/>
      <c r="AR626" s="527"/>
      <c r="AS626" s="527"/>
      <c r="AT626" s="527"/>
      <c r="AU626" s="527"/>
      <c r="AV626" s="527"/>
      <c r="AW626" s="527"/>
      <c r="AX626" s="527"/>
      <c r="AY626" s="527"/>
      <c r="AZ626" s="527"/>
      <c r="BA626" s="527"/>
      <c r="BB626" s="527"/>
      <c r="BC626" s="527"/>
      <c r="BD626" s="527"/>
      <c r="BE626" s="527"/>
      <c r="BF626" s="527"/>
      <c r="BG626" s="527"/>
      <c r="BH626" s="527"/>
      <c r="BI626" s="527"/>
      <c r="BJ626" s="527"/>
    </row>
    <row r="627" spans="1:62" s="528" customFormat="1" ht="12.75">
      <c r="A627" s="500" t="s">
        <v>79</v>
      </c>
      <c r="B627" s="438">
        <f t="shared" si="44"/>
        <v>1</v>
      </c>
      <c r="C627" s="457"/>
      <c r="D627" s="457"/>
      <c r="E627" s="435"/>
      <c r="F627" s="457"/>
      <c r="G627" s="435"/>
      <c r="H627" s="457"/>
      <c r="I627" s="445"/>
      <c r="J627" s="457"/>
      <c r="K627" s="445"/>
      <c r="L627" s="457"/>
      <c r="M627" s="445"/>
      <c r="N627" s="457"/>
      <c r="O627" s="445"/>
      <c r="P627" s="457"/>
      <c r="Q627" s="438"/>
      <c r="R627" s="457"/>
      <c r="S627" s="438"/>
      <c r="T627" s="457"/>
      <c r="U627" s="458"/>
      <c r="V627" s="457"/>
      <c r="W627" s="458">
        <v>1</v>
      </c>
      <c r="X627" s="457" t="s">
        <v>393</v>
      </c>
      <c r="Y627" s="458"/>
      <c r="Z627" s="537"/>
      <c r="AB627" s="527"/>
      <c r="AC627" s="527"/>
      <c r="AD627" s="527"/>
      <c r="AE627" s="527"/>
      <c r="AF627" s="527"/>
      <c r="AG627" s="527"/>
      <c r="AH627" s="527"/>
      <c r="AI627" s="527"/>
      <c r="AJ627" s="527"/>
      <c r="AK627" s="527"/>
      <c r="AL627" s="527"/>
      <c r="AM627" s="527"/>
      <c r="AN627" s="527"/>
      <c r="AO627" s="527"/>
      <c r="AP627" s="527"/>
      <c r="AQ627" s="527"/>
      <c r="AR627" s="527"/>
      <c r="AS627" s="527"/>
      <c r="AT627" s="527"/>
      <c r="AU627" s="527"/>
      <c r="AV627" s="527"/>
      <c r="AW627" s="527"/>
      <c r="AX627" s="527"/>
      <c r="AY627" s="527"/>
      <c r="AZ627" s="527"/>
      <c r="BA627" s="527"/>
      <c r="BB627" s="527"/>
      <c r="BC627" s="527"/>
      <c r="BD627" s="527"/>
      <c r="BE627" s="527"/>
      <c r="BF627" s="527"/>
      <c r="BG627" s="527"/>
      <c r="BH627" s="527"/>
      <c r="BI627" s="527"/>
      <c r="BJ627" s="527"/>
    </row>
    <row r="628" spans="1:62" s="528" customFormat="1" ht="12.75">
      <c r="A628" s="500" t="s">
        <v>496</v>
      </c>
      <c r="B628" s="442">
        <f t="shared" si="44"/>
        <v>1</v>
      </c>
      <c r="C628" s="445"/>
      <c r="D628" s="445"/>
      <c r="E628" s="445"/>
      <c r="F628" s="445"/>
      <c r="G628" s="445"/>
      <c r="H628" s="445"/>
      <c r="I628" s="445">
        <v>1</v>
      </c>
      <c r="J628" s="445" t="s">
        <v>344</v>
      </c>
      <c r="K628" s="445"/>
      <c r="L628" s="445"/>
      <c r="M628" s="445"/>
      <c r="N628" s="445"/>
      <c r="O628" s="445"/>
      <c r="P628" s="445"/>
      <c r="Q628" s="438"/>
      <c r="R628" s="445"/>
      <c r="S628" s="438"/>
      <c r="T628" s="445"/>
      <c r="U628" s="445"/>
      <c r="V628" s="445"/>
      <c r="W628" s="445"/>
      <c r="X628" s="445"/>
      <c r="Y628" s="445"/>
      <c r="Z628" s="532"/>
      <c r="AB628" s="527"/>
      <c r="AC628" s="527"/>
      <c r="AD628" s="527"/>
      <c r="AE628" s="527"/>
      <c r="AF628" s="527"/>
      <c r="AG628" s="527"/>
      <c r="AH628" s="527"/>
      <c r="AI628" s="527"/>
      <c r="AJ628" s="527"/>
      <c r="AK628" s="527"/>
      <c r="AL628" s="527"/>
      <c r="AM628" s="527"/>
      <c r="AN628" s="527"/>
      <c r="AO628" s="527"/>
      <c r="AP628" s="527"/>
      <c r="AQ628" s="527"/>
      <c r="AR628" s="527"/>
      <c r="AS628" s="527"/>
      <c r="AT628" s="527"/>
      <c r="AU628" s="527"/>
      <c r="AV628" s="527"/>
      <c r="AW628" s="527"/>
      <c r="AX628" s="527"/>
      <c r="AY628" s="527"/>
      <c r="AZ628" s="527"/>
      <c r="BA628" s="527"/>
      <c r="BB628" s="527"/>
      <c r="BC628" s="527"/>
      <c r="BD628" s="527"/>
      <c r="BE628" s="527"/>
      <c r="BF628" s="527"/>
      <c r="BG628" s="527"/>
      <c r="BH628" s="527"/>
      <c r="BI628" s="527"/>
      <c r="BJ628" s="527"/>
    </row>
    <row r="629" spans="1:62" s="528" customFormat="1" ht="12.75">
      <c r="A629" s="500" t="s">
        <v>467</v>
      </c>
      <c r="B629" s="438">
        <f t="shared" si="44"/>
        <v>0</v>
      </c>
      <c r="C629" s="438"/>
      <c r="D629" s="438"/>
      <c r="E629" s="438"/>
      <c r="F629" s="438"/>
      <c r="G629" s="438"/>
      <c r="H629" s="438"/>
      <c r="I629" s="438"/>
      <c r="J629" s="438"/>
      <c r="K629" s="438"/>
      <c r="L629" s="438"/>
      <c r="M629" s="438"/>
      <c r="N629" s="438"/>
      <c r="O629" s="438"/>
      <c r="P629" s="438"/>
      <c r="Q629" s="438"/>
      <c r="R629" s="438"/>
      <c r="S629" s="438"/>
      <c r="T629" s="438"/>
      <c r="U629" s="438"/>
      <c r="V629" s="438"/>
      <c r="W629" s="438"/>
      <c r="X629" s="438"/>
      <c r="Y629" s="438"/>
      <c r="Z629" s="454"/>
      <c r="AB629" s="527"/>
      <c r="AC629" s="527"/>
      <c r="AD629" s="527"/>
      <c r="AE629" s="527"/>
      <c r="AF629" s="527"/>
      <c r="AG629" s="527"/>
      <c r="AH629" s="527"/>
      <c r="AI629" s="527"/>
      <c r="AJ629" s="527"/>
      <c r="AK629" s="527"/>
      <c r="AL629" s="527"/>
      <c r="AM629" s="527"/>
      <c r="AN629" s="527"/>
      <c r="AO629" s="527"/>
      <c r="AP629" s="527"/>
      <c r="AQ629" s="527"/>
      <c r="AR629" s="527"/>
      <c r="AS629" s="527"/>
      <c r="AT629" s="527"/>
      <c r="AU629" s="527"/>
      <c r="AV629" s="527"/>
      <c r="AW629" s="527"/>
      <c r="AX629" s="527"/>
      <c r="AY629" s="527"/>
      <c r="AZ629" s="527"/>
      <c r="BA629" s="527"/>
      <c r="BB629" s="527"/>
      <c r="BC629" s="527"/>
      <c r="BD629" s="527"/>
      <c r="BE629" s="527"/>
      <c r="BF629" s="527"/>
      <c r="BG629" s="527"/>
      <c r="BH629" s="527"/>
      <c r="BI629" s="527"/>
      <c r="BJ629" s="527"/>
    </row>
    <row r="630" spans="1:62" s="528" customFormat="1" ht="13.5" thickBot="1">
      <c r="A630" s="502" t="s">
        <v>497</v>
      </c>
      <c r="B630" s="442">
        <f t="shared" si="44"/>
        <v>8</v>
      </c>
      <c r="C630" s="489">
        <v>2</v>
      </c>
      <c r="D630" s="490"/>
      <c r="E630" s="489"/>
      <c r="F630" s="490"/>
      <c r="G630" s="489">
        <v>1</v>
      </c>
      <c r="H630" s="490" t="s">
        <v>455</v>
      </c>
      <c r="I630" s="489"/>
      <c r="J630" s="490"/>
      <c r="K630" s="489"/>
      <c r="L630" s="490"/>
      <c r="M630" s="489">
        <v>1</v>
      </c>
      <c r="N630" s="490"/>
      <c r="O630" s="489">
        <v>1</v>
      </c>
      <c r="P630" s="490"/>
      <c r="Q630" s="489"/>
      <c r="R630" s="490"/>
      <c r="S630" s="489">
        <v>1</v>
      </c>
      <c r="T630" s="490"/>
      <c r="U630" s="489">
        <v>1</v>
      </c>
      <c r="V630" s="490"/>
      <c r="W630" s="489"/>
      <c r="X630" s="490"/>
      <c r="Y630" s="489">
        <v>1</v>
      </c>
      <c r="Z630" s="538" t="s">
        <v>365</v>
      </c>
      <c r="AB630" s="527"/>
      <c r="AC630" s="527"/>
      <c r="AD630" s="527"/>
      <c r="AE630" s="527"/>
      <c r="AF630" s="527"/>
      <c r="AG630" s="527"/>
      <c r="AH630" s="527"/>
      <c r="AI630" s="527"/>
      <c r="AJ630" s="527"/>
      <c r="AK630" s="527"/>
      <c r="AL630" s="527"/>
      <c r="AM630" s="527"/>
      <c r="AN630" s="527"/>
      <c r="AO630" s="527"/>
      <c r="AP630" s="527"/>
      <c r="AQ630" s="527"/>
      <c r="AR630" s="527"/>
      <c r="AS630" s="527"/>
      <c r="AT630" s="527"/>
      <c r="AU630" s="527"/>
      <c r="AV630" s="527"/>
      <c r="AW630" s="527"/>
      <c r="AX630" s="527"/>
      <c r="AY630" s="527"/>
      <c r="AZ630" s="527"/>
      <c r="BA630" s="527"/>
      <c r="BB630" s="527"/>
      <c r="BC630" s="527"/>
      <c r="BD630" s="527"/>
      <c r="BE630" s="527"/>
      <c r="BF630" s="527"/>
      <c r="BG630" s="527"/>
      <c r="BH630" s="527"/>
      <c r="BI630" s="527"/>
      <c r="BJ630" s="527"/>
    </row>
    <row r="631" spans="1:62" s="528" customFormat="1" ht="13.5" thickBot="1">
      <c r="A631" s="504" t="s">
        <v>499</v>
      </c>
      <c r="B631" s="486">
        <f>SUM(B632:B641)</f>
        <v>16</v>
      </c>
      <c r="C631" s="486">
        <f>SUM(C632:C641)</f>
        <v>0</v>
      </c>
      <c r="D631" s="486"/>
      <c r="E631" s="486">
        <f>SUM(E632:E641)</f>
        <v>1</v>
      </c>
      <c r="F631" s="486"/>
      <c r="G631" s="486">
        <f>SUM(G632:G641)</f>
        <v>2</v>
      </c>
      <c r="H631" s="486"/>
      <c r="I631" s="486">
        <f>SUM(I632:I641)</f>
        <v>1</v>
      </c>
      <c r="J631" s="486"/>
      <c r="K631" s="486">
        <f>SUM(K632:K641)</f>
        <v>1</v>
      </c>
      <c r="L631" s="486"/>
      <c r="M631" s="486">
        <f>SUM(M632:M641)</f>
        <v>0</v>
      </c>
      <c r="N631" s="486"/>
      <c r="O631" s="486">
        <f>SUM(O632:O641)</f>
        <v>1</v>
      </c>
      <c r="P631" s="486"/>
      <c r="Q631" s="486">
        <f>SUM(Q632:Q641)</f>
        <v>1</v>
      </c>
      <c r="R631" s="486"/>
      <c r="S631" s="486">
        <f>SUM(S632:S641)</f>
        <v>3</v>
      </c>
      <c r="T631" s="486"/>
      <c r="U631" s="486">
        <f>SUM(U632:U641)</f>
        <v>2</v>
      </c>
      <c r="V631" s="486"/>
      <c r="W631" s="486">
        <f>SUM(W632:W641)</f>
        <v>1</v>
      </c>
      <c r="X631" s="486"/>
      <c r="Y631" s="486">
        <f>SUM(Y632:Y641)</f>
        <v>3</v>
      </c>
      <c r="Z631" s="533"/>
      <c r="AA631" s="534">
        <f>SUM(C631:Z631)</f>
        <v>16</v>
      </c>
      <c r="AB631" s="527"/>
      <c r="AC631" s="527"/>
      <c r="AD631" s="527"/>
      <c r="AE631" s="527"/>
      <c r="AF631" s="527"/>
      <c r="AG631" s="527"/>
      <c r="AH631" s="527"/>
      <c r="AI631" s="527"/>
      <c r="AJ631" s="527"/>
      <c r="AK631" s="527"/>
      <c r="AL631" s="527"/>
      <c r="AM631" s="527"/>
      <c r="AN631" s="527"/>
      <c r="AO631" s="527"/>
      <c r="AP631" s="527"/>
      <c r="AQ631" s="527"/>
      <c r="AR631" s="527"/>
      <c r="AS631" s="527"/>
      <c r="AT631" s="527"/>
      <c r="AU631" s="527"/>
      <c r="AV631" s="527"/>
      <c r="AW631" s="527"/>
      <c r="AX631" s="527"/>
      <c r="AY631" s="527"/>
      <c r="AZ631" s="527"/>
      <c r="BA631" s="527"/>
      <c r="BB631" s="527"/>
      <c r="BC631" s="527"/>
      <c r="BD631" s="527"/>
      <c r="BE631" s="527"/>
      <c r="BF631" s="527"/>
      <c r="BG631" s="527"/>
      <c r="BH631" s="527"/>
      <c r="BI631" s="527"/>
      <c r="BJ631" s="527"/>
    </row>
    <row r="632" spans="1:62" s="528" customFormat="1" ht="12.75">
      <c r="A632" s="493" t="s">
        <v>89</v>
      </c>
      <c r="B632" s="442">
        <f t="shared" ref="B632:B641" si="45">SUM(C632:Z632)</f>
        <v>1</v>
      </c>
      <c r="C632" s="442"/>
      <c r="D632" s="442"/>
      <c r="E632" s="442"/>
      <c r="F632" s="442"/>
      <c r="G632" s="442"/>
      <c r="H632" s="442"/>
      <c r="I632" s="442"/>
      <c r="J632" s="442"/>
      <c r="K632" s="442"/>
      <c r="L632" s="442"/>
      <c r="M632" s="442"/>
      <c r="N632" s="442"/>
      <c r="O632" s="442"/>
      <c r="P632" s="442"/>
      <c r="Q632" s="442"/>
      <c r="R632" s="442"/>
      <c r="S632" s="442"/>
      <c r="T632" s="442"/>
      <c r="U632" s="442"/>
      <c r="V632" s="442"/>
      <c r="W632" s="442"/>
      <c r="X632" s="442"/>
      <c r="Y632" s="442">
        <v>1</v>
      </c>
      <c r="Z632" s="531"/>
      <c r="AA632" s="75">
        <f>SUM(C632:Z641)</f>
        <v>16</v>
      </c>
      <c r="AB632" s="527"/>
      <c r="AC632" s="238"/>
      <c r="AD632" s="238"/>
      <c r="AE632" s="238"/>
      <c r="AF632" s="238"/>
      <c r="AG632" s="238"/>
      <c r="AH632" s="238"/>
      <c r="AI632" s="238"/>
      <c r="AJ632" s="238"/>
      <c r="AK632" s="238"/>
      <c r="AL632" s="238"/>
      <c r="AM632" s="238"/>
      <c r="AN632" s="527"/>
      <c r="AO632" s="527"/>
      <c r="AP632" s="527"/>
      <c r="AQ632" s="527"/>
      <c r="AR632" s="527"/>
      <c r="AS632" s="527"/>
      <c r="AT632" s="527"/>
      <c r="AU632" s="527"/>
      <c r="AV632" s="527"/>
      <c r="AW632" s="527"/>
      <c r="AX632" s="527"/>
      <c r="AY632" s="527"/>
      <c r="AZ632" s="527"/>
      <c r="BA632" s="527"/>
      <c r="BB632" s="527"/>
      <c r="BC632" s="527"/>
      <c r="BD632" s="527"/>
      <c r="BE632" s="527"/>
      <c r="BF632" s="527"/>
      <c r="BG632" s="527"/>
      <c r="BH632" s="527"/>
      <c r="BI632" s="527"/>
      <c r="BJ632" s="527"/>
    </row>
    <row r="633" spans="1:62" s="528" customFormat="1" ht="12.75">
      <c r="A633" s="500" t="s">
        <v>500</v>
      </c>
      <c r="B633" s="445">
        <f t="shared" si="45"/>
        <v>0</v>
      </c>
      <c r="C633" s="438"/>
      <c r="D633" s="438"/>
      <c r="E633" s="438"/>
      <c r="F633" s="438"/>
      <c r="G633" s="438"/>
      <c r="H633" s="438"/>
      <c r="I633" s="438"/>
      <c r="J633" s="438"/>
      <c r="K633" s="438"/>
      <c r="L633" s="438"/>
      <c r="M633" s="438"/>
      <c r="N633" s="438"/>
      <c r="O633" s="438"/>
      <c r="P633" s="438"/>
      <c r="Q633" s="438"/>
      <c r="R633" s="438"/>
      <c r="S633" s="438"/>
      <c r="T633" s="438"/>
      <c r="U633" s="438"/>
      <c r="V633" s="438"/>
      <c r="W633" s="438"/>
      <c r="X633" s="438"/>
      <c r="Y633" s="438"/>
      <c r="Z633" s="454"/>
      <c r="AB633" s="527"/>
      <c r="AC633" s="527"/>
      <c r="AD633" s="527"/>
      <c r="AE633" s="527"/>
      <c r="AF633" s="527"/>
      <c r="AG633" s="527"/>
      <c r="AH633" s="527"/>
      <c r="AI633" s="527"/>
      <c r="AJ633" s="527"/>
      <c r="AK633" s="527"/>
      <c r="AL633" s="527"/>
      <c r="AM633" s="527"/>
      <c r="AN633" s="527"/>
      <c r="AO633" s="527"/>
      <c r="AP633" s="527"/>
      <c r="AQ633" s="527"/>
      <c r="AR633" s="527"/>
      <c r="AS633" s="527"/>
      <c r="AT633" s="527"/>
      <c r="AU633" s="527"/>
      <c r="AV633" s="527"/>
      <c r="AW633" s="527"/>
      <c r="AX633" s="527"/>
      <c r="AY633" s="527"/>
      <c r="AZ633" s="527"/>
      <c r="BA633" s="527"/>
      <c r="BB633" s="527"/>
      <c r="BC633" s="527"/>
      <c r="BD633" s="527"/>
      <c r="BE633" s="527"/>
      <c r="BF633" s="527"/>
      <c r="BG633" s="527"/>
      <c r="BH633" s="527"/>
      <c r="BI633" s="527"/>
      <c r="BJ633" s="527"/>
    </row>
    <row r="634" spans="1:62" s="528" customFormat="1" ht="12.75">
      <c r="A634" s="500" t="s">
        <v>91</v>
      </c>
      <c r="B634" s="438">
        <f t="shared" si="45"/>
        <v>10</v>
      </c>
      <c r="C634" s="438"/>
      <c r="D634" s="438"/>
      <c r="E634" s="438"/>
      <c r="F634" s="438"/>
      <c r="G634" s="438">
        <v>1</v>
      </c>
      <c r="H634" s="438" t="s">
        <v>344</v>
      </c>
      <c r="I634" s="438">
        <v>1</v>
      </c>
      <c r="J634" s="438"/>
      <c r="K634" s="438">
        <v>1</v>
      </c>
      <c r="L634" s="438" t="s">
        <v>524</v>
      </c>
      <c r="M634" s="438"/>
      <c r="N634" s="438"/>
      <c r="O634" s="438">
        <v>1</v>
      </c>
      <c r="P634" s="438" t="s">
        <v>525</v>
      </c>
      <c r="Q634" s="438">
        <v>1</v>
      </c>
      <c r="R634" s="438" t="s">
        <v>339</v>
      </c>
      <c r="S634" s="438">
        <v>2</v>
      </c>
      <c r="T634" s="438" t="s">
        <v>526</v>
      </c>
      <c r="U634" s="438">
        <v>1</v>
      </c>
      <c r="V634" s="438"/>
      <c r="W634" s="438"/>
      <c r="X634" s="438"/>
      <c r="Y634" s="438">
        <v>2</v>
      </c>
      <c r="Z634" s="454" t="s">
        <v>527</v>
      </c>
      <c r="AA634" s="77"/>
      <c r="AB634" s="238"/>
      <c r="AC634" s="238"/>
      <c r="AD634" s="238"/>
      <c r="AE634" s="238"/>
      <c r="AF634" s="238"/>
      <c r="AG634" s="238"/>
      <c r="AH634" s="238"/>
      <c r="AI634" s="238"/>
      <c r="AJ634" s="238"/>
      <c r="AK634" s="238"/>
      <c r="AL634" s="238"/>
      <c r="AM634" s="238"/>
      <c r="AN634" s="527"/>
      <c r="AO634" s="527"/>
      <c r="AP634" s="527"/>
      <c r="AQ634" s="527"/>
      <c r="AR634" s="527"/>
      <c r="AS634" s="527"/>
      <c r="AT634" s="527"/>
      <c r="AU634" s="527"/>
      <c r="AV634" s="527"/>
      <c r="AW634" s="527"/>
      <c r="AX634" s="527"/>
      <c r="AY634" s="527"/>
      <c r="AZ634" s="527"/>
      <c r="BA634" s="527"/>
      <c r="BB634" s="527"/>
      <c r="BC634" s="527"/>
      <c r="BD634" s="527"/>
      <c r="BE634" s="527"/>
      <c r="BF634" s="527"/>
      <c r="BG634" s="527"/>
      <c r="BH634" s="527"/>
      <c r="BI634" s="527"/>
      <c r="BJ634" s="527"/>
    </row>
    <row r="635" spans="1:62" s="528" customFormat="1" ht="12.75">
      <c r="A635" s="500" t="s">
        <v>408</v>
      </c>
      <c r="B635" s="438">
        <f t="shared" si="45"/>
        <v>0</v>
      </c>
      <c r="C635" s="470"/>
      <c r="D635" s="470"/>
      <c r="E635" s="470"/>
      <c r="F635" s="470"/>
      <c r="G635" s="470"/>
      <c r="H635" s="470"/>
      <c r="I635" s="470"/>
      <c r="J635" s="470"/>
      <c r="K635" s="470"/>
      <c r="L635" s="470"/>
      <c r="M635" s="470"/>
      <c r="N635" s="470"/>
      <c r="O635" s="470"/>
      <c r="P635" s="470"/>
      <c r="Q635" s="470"/>
      <c r="R635" s="470"/>
      <c r="S635" s="470"/>
      <c r="T635" s="470"/>
      <c r="U635" s="470"/>
      <c r="V635" s="470"/>
      <c r="W635" s="470"/>
      <c r="X635" s="470"/>
      <c r="Y635" s="470"/>
      <c r="Z635" s="539"/>
      <c r="AB635" s="527"/>
      <c r="AC635" s="527"/>
      <c r="AD635" s="527"/>
      <c r="AE635" s="527"/>
      <c r="AF635" s="527"/>
      <c r="AG635" s="527"/>
      <c r="AH635" s="527"/>
      <c r="AI635" s="527"/>
      <c r="AJ635" s="527"/>
      <c r="AK635" s="527"/>
      <c r="AL635" s="527"/>
      <c r="AM635" s="527"/>
      <c r="AN635" s="527"/>
      <c r="AO635" s="527"/>
      <c r="AP635" s="527"/>
      <c r="AQ635" s="527"/>
      <c r="AR635" s="527"/>
      <c r="AS635" s="527"/>
      <c r="AT635" s="527"/>
      <c r="AU635" s="527"/>
      <c r="AV635" s="527"/>
      <c r="AW635" s="527"/>
      <c r="AX635" s="527"/>
      <c r="AY635" s="527"/>
      <c r="AZ635" s="527"/>
      <c r="BA635" s="527"/>
      <c r="BB635" s="527"/>
      <c r="BC635" s="527"/>
      <c r="BD635" s="527"/>
      <c r="BE635" s="527"/>
      <c r="BF635" s="527"/>
      <c r="BG635" s="527"/>
      <c r="BH635" s="527"/>
      <c r="BI635" s="527"/>
      <c r="BJ635" s="527"/>
    </row>
    <row r="636" spans="1:62" s="528" customFormat="1" ht="12.75">
      <c r="A636" s="500" t="s">
        <v>409</v>
      </c>
      <c r="B636" s="438">
        <f t="shared" si="45"/>
        <v>0</v>
      </c>
      <c r="C636" s="438"/>
      <c r="D636" s="438"/>
      <c r="E636" s="438"/>
      <c r="F636" s="438"/>
      <c r="G636" s="438"/>
      <c r="H636" s="438"/>
      <c r="I636" s="438"/>
      <c r="J636" s="438"/>
      <c r="K636" s="438"/>
      <c r="L636" s="438"/>
      <c r="M636" s="438"/>
      <c r="N636" s="438"/>
      <c r="O636" s="438"/>
      <c r="P636" s="438"/>
      <c r="Q636" s="445"/>
      <c r="R636" s="438"/>
      <c r="S636" s="445"/>
      <c r="T636" s="438"/>
      <c r="U636" s="438"/>
      <c r="V636" s="438"/>
      <c r="W636" s="438"/>
      <c r="X636" s="438"/>
      <c r="Y636" s="438"/>
      <c r="Z636" s="454"/>
      <c r="AB636" s="527"/>
      <c r="AC636" s="527"/>
      <c r="AD636" s="527"/>
      <c r="AE636" s="527"/>
      <c r="AF636" s="527"/>
      <c r="AG636" s="527"/>
      <c r="AH636" s="527"/>
      <c r="AI636" s="527"/>
      <c r="AJ636" s="527"/>
      <c r="AK636" s="527"/>
      <c r="AL636" s="527"/>
      <c r="AM636" s="527"/>
      <c r="AN636" s="527"/>
      <c r="AO636" s="527"/>
      <c r="AP636" s="527"/>
      <c r="AQ636" s="527"/>
      <c r="AR636" s="527"/>
      <c r="AS636" s="527"/>
      <c r="AT636" s="527"/>
      <c r="AU636" s="527"/>
      <c r="AV636" s="527"/>
      <c r="AW636" s="527"/>
      <c r="AX636" s="527"/>
      <c r="AY636" s="527"/>
      <c r="AZ636" s="527"/>
      <c r="BA636" s="527"/>
      <c r="BB636" s="527"/>
      <c r="BC636" s="527"/>
      <c r="BD636" s="527"/>
      <c r="BE636" s="527"/>
      <c r="BF636" s="527"/>
      <c r="BG636" s="527"/>
      <c r="BH636" s="527"/>
      <c r="BI636" s="527"/>
      <c r="BJ636" s="527"/>
    </row>
    <row r="637" spans="1:62" s="528" customFormat="1" ht="12.75">
      <c r="A637" s="500" t="s">
        <v>94</v>
      </c>
      <c r="B637" s="438">
        <f t="shared" si="45"/>
        <v>0</v>
      </c>
      <c r="C637" s="438"/>
      <c r="D637" s="438"/>
      <c r="E637" s="438"/>
      <c r="F637" s="438"/>
      <c r="G637" s="438"/>
      <c r="H637" s="438"/>
      <c r="I637" s="438"/>
      <c r="J637" s="438"/>
      <c r="K637" s="438"/>
      <c r="L637" s="438"/>
      <c r="M637" s="438"/>
      <c r="N637" s="438"/>
      <c r="O637" s="438"/>
      <c r="P637" s="438"/>
      <c r="Q637" s="445"/>
      <c r="R637" s="438"/>
      <c r="S637" s="445"/>
      <c r="T637" s="438"/>
      <c r="U637" s="438"/>
      <c r="V637" s="438"/>
      <c r="W637" s="438"/>
      <c r="X637" s="438"/>
      <c r="Y637" s="438"/>
      <c r="Z637" s="454"/>
      <c r="AB637" s="527"/>
      <c r="AC637" s="527"/>
      <c r="AD637" s="527"/>
      <c r="AE637" s="527"/>
      <c r="AF637" s="527"/>
      <c r="AG637" s="527"/>
      <c r="AH637" s="527"/>
      <c r="AI637" s="527"/>
      <c r="AJ637" s="527"/>
      <c r="AK637" s="527"/>
      <c r="AL637" s="527"/>
      <c r="AM637" s="527"/>
      <c r="AN637" s="527"/>
      <c r="AO637" s="527"/>
      <c r="AP637" s="527"/>
      <c r="AQ637" s="527"/>
      <c r="AR637" s="527"/>
      <c r="AS637" s="527"/>
      <c r="AT637" s="527"/>
      <c r="AU637" s="527"/>
      <c r="AV637" s="527"/>
      <c r="AW637" s="527"/>
      <c r="AX637" s="527"/>
      <c r="AY637" s="527"/>
      <c r="AZ637" s="527"/>
      <c r="BA637" s="527"/>
      <c r="BB637" s="527"/>
      <c r="BC637" s="527"/>
      <c r="BD637" s="527"/>
      <c r="BE637" s="527"/>
      <c r="BF637" s="527"/>
      <c r="BG637" s="527"/>
      <c r="BH637" s="527"/>
      <c r="BI637" s="527"/>
      <c r="BJ637" s="527"/>
    </row>
    <row r="638" spans="1:62" s="528" customFormat="1" ht="12.75">
      <c r="A638" s="500" t="s">
        <v>95</v>
      </c>
      <c r="B638" s="438">
        <f t="shared" si="45"/>
        <v>0</v>
      </c>
      <c r="C638" s="438"/>
      <c r="D638" s="438"/>
      <c r="E638" s="438"/>
      <c r="F638" s="438"/>
      <c r="G638" s="438"/>
      <c r="H638" s="438"/>
      <c r="I638" s="438"/>
      <c r="J638" s="438"/>
      <c r="K638" s="438"/>
      <c r="L638" s="438"/>
      <c r="M638" s="438"/>
      <c r="N638" s="438"/>
      <c r="O638" s="438"/>
      <c r="P638" s="438"/>
      <c r="Q638" s="438"/>
      <c r="R638" s="438"/>
      <c r="S638" s="438"/>
      <c r="T638" s="438"/>
      <c r="U638" s="438"/>
      <c r="V638" s="438"/>
      <c r="W638" s="438"/>
      <c r="X638" s="438"/>
      <c r="Y638" s="438"/>
      <c r="Z638" s="454"/>
      <c r="AB638" s="527"/>
      <c r="AC638" s="527"/>
      <c r="AD638" s="527"/>
      <c r="AE638" s="527"/>
      <c r="AF638" s="527"/>
      <c r="AG638" s="527"/>
      <c r="AH638" s="527"/>
      <c r="AI638" s="527"/>
      <c r="AJ638" s="527"/>
      <c r="AK638" s="527"/>
      <c r="AL638" s="527"/>
      <c r="AM638" s="527"/>
      <c r="AN638" s="527"/>
      <c r="AO638" s="527"/>
      <c r="AP638" s="527"/>
      <c r="AQ638" s="527"/>
      <c r="AR638" s="527"/>
      <c r="AS638" s="527"/>
      <c r="AT638" s="527"/>
      <c r="AU638" s="527"/>
      <c r="AV638" s="527"/>
      <c r="AW638" s="527"/>
      <c r="AX638" s="527"/>
      <c r="AY638" s="527"/>
      <c r="AZ638" s="527"/>
      <c r="BA638" s="527"/>
      <c r="BB638" s="527"/>
      <c r="BC638" s="527"/>
      <c r="BD638" s="527"/>
      <c r="BE638" s="527"/>
      <c r="BF638" s="527"/>
      <c r="BG638" s="527"/>
      <c r="BH638" s="527"/>
      <c r="BI638" s="527"/>
      <c r="BJ638" s="527"/>
    </row>
    <row r="639" spans="1:62" s="528" customFormat="1" ht="12.75">
      <c r="A639" s="516" t="s">
        <v>171</v>
      </c>
      <c r="B639" s="438">
        <f t="shared" si="45"/>
        <v>2</v>
      </c>
      <c r="C639" s="438"/>
      <c r="D639" s="438"/>
      <c r="E639" s="438">
        <v>1</v>
      </c>
      <c r="F639" s="438" t="s">
        <v>398</v>
      </c>
      <c r="G639" s="438">
        <v>1</v>
      </c>
      <c r="H639" s="438" t="s">
        <v>392</v>
      </c>
      <c r="I639" s="438"/>
      <c r="J639" s="438"/>
      <c r="K639" s="438"/>
      <c r="L639" s="438"/>
      <c r="M639" s="438"/>
      <c r="N639" s="438"/>
      <c r="O639" s="438"/>
      <c r="P639" s="438"/>
      <c r="Q639" s="438"/>
      <c r="R639" s="438"/>
      <c r="S639" s="438"/>
      <c r="T639" s="438"/>
      <c r="U639" s="438"/>
      <c r="V639" s="438"/>
      <c r="W639" s="438"/>
      <c r="X639" s="438"/>
      <c r="Y639" s="438"/>
      <c r="Z639" s="454"/>
      <c r="AB639" s="527"/>
      <c r="AC639" s="527"/>
      <c r="AD639" s="527"/>
      <c r="AE639" s="527"/>
      <c r="AF639" s="527"/>
      <c r="AG639" s="527"/>
      <c r="AH639" s="527"/>
      <c r="AI639" s="527"/>
      <c r="AJ639" s="527"/>
      <c r="AK639" s="527"/>
      <c r="AL639" s="527"/>
      <c r="AM639" s="527"/>
      <c r="AN639" s="527"/>
      <c r="AO639" s="527"/>
      <c r="AP639" s="527"/>
      <c r="AQ639" s="527"/>
      <c r="AR639" s="527"/>
      <c r="AS639" s="527"/>
      <c r="AT639" s="527"/>
      <c r="AU639" s="527"/>
      <c r="AV639" s="527"/>
      <c r="AW639" s="527"/>
      <c r="AX639" s="527"/>
      <c r="AY639" s="527"/>
      <c r="AZ639" s="527"/>
      <c r="BA639" s="527"/>
      <c r="BB639" s="527"/>
      <c r="BC639" s="527"/>
      <c r="BD639" s="527"/>
      <c r="BE639" s="527"/>
      <c r="BF639" s="527"/>
      <c r="BG639" s="527"/>
      <c r="BH639" s="527"/>
      <c r="BI639" s="527"/>
      <c r="BJ639" s="527"/>
    </row>
    <row r="640" spans="1:62" s="528" customFormat="1" ht="12.75">
      <c r="A640" s="502" t="s">
        <v>504</v>
      </c>
      <c r="B640" s="445">
        <f t="shared" si="45"/>
        <v>1</v>
      </c>
      <c r="C640" s="474"/>
      <c r="D640" s="474"/>
      <c r="E640" s="445"/>
      <c r="F640" s="474"/>
      <c r="G640" s="445"/>
      <c r="H640" s="474"/>
      <c r="I640" s="474"/>
      <c r="J640" s="474"/>
      <c r="K640" s="474"/>
      <c r="L640" s="474"/>
      <c r="M640" s="474"/>
      <c r="N640" s="474"/>
      <c r="O640" s="474"/>
      <c r="P640" s="474"/>
      <c r="Q640" s="445"/>
      <c r="R640" s="474"/>
      <c r="S640" s="445">
        <v>1</v>
      </c>
      <c r="T640" s="445" t="s">
        <v>329</v>
      </c>
      <c r="U640" s="474"/>
      <c r="V640" s="474"/>
      <c r="W640" s="474"/>
      <c r="X640" s="474"/>
      <c r="Y640" s="474"/>
      <c r="Z640" s="540"/>
      <c r="AB640" s="527"/>
      <c r="AC640" s="527"/>
      <c r="AD640" s="527"/>
      <c r="AE640" s="527"/>
      <c r="AF640" s="527"/>
      <c r="AG640" s="527"/>
      <c r="AH640" s="527"/>
      <c r="AI640" s="527"/>
      <c r="AJ640" s="527"/>
      <c r="AK640" s="527"/>
      <c r="AL640" s="527"/>
      <c r="AM640" s="527"/>
      <c r="AN640" s="527"/>
      <c r="AO640" s="527"/>
      <c r="AP640" s="527"/>
      <c r="AQ640" s="527"/>
      <c r="AR640" s="527"/>
      <c r="AS640" s="527"/>
      <c r="AT640" s="527"/>
      <c r="AU640" s="527"/>
      <c r="AV640" s="527"/>
      <c r="AW640" s="527"/>
      <c r="AX640" s="527"/>
      <c r="AY640" s="527"/>
      <c r="AZ640" s="527"/>
      <c r="BA640" s="527"/>
      <c r="BB640" s="527"/>
      <c r="BC640" s="527"/>
      <c r="BD640" s="527"/>
      <c r="BE640" s="527"/>
      <c r="BF640" s="527"/>
      <c r="BG640" s="527"/>
      <c r="BH640" s="527"/>
      <c r="BI640" s="527"/>
      <c r="BJ640" s="527"/>
    </row>
    <row r="641" spans="1:62" s="528" customFormat="1" ht="22.5" thickBot="1">
      <c r="A641" s="517" t="s">
        <v>180</v>
      </c>
      <c r="B641" s="518">
        <f t="shared" si="45"/>
        <v>2</v>
      </c>
      <c r="C641" s="478"/>
      <c r="D641" s="478"/>
      <c r="E641" s="478"/>
      <c r="F641" s="478"/>
      <c r="G641" s="478"/>
      <c r="H641" s="478"/>
      <c r="I641" s="478"/>
      <c r="J641" s="478"/>
      <c r="K641" s="478"/>
      <c r="L641" s="478"/>
      <c r="M641" s="478"/>
      <c r="N641" s="478"/>
      <c r="O641" s="478"/>
      <c r="P641" s="478"/>
      <c r="Q641" s="478"/>
      <c r="R641" s="478"/>
      <c r="S641" s="478"/>
      <c r="T641" s="478"/>
      <c r="U641" s="478">
        <v>1</v>
      </c>
      <c r="V641" s="478"/>
      <c r="W641" s="478">
        <v>1</v>
      </c>
      <c r="X641" s="478"/>
      <c r="Y641" s="478"/>
      <c r="Z641" s="541"/>
      <c r="AB641" s="527"/>
      <c r="AC641" s="527"/>
      <c r="AD641" s="527"/>
      <c r="AE641" s="527"/>
      <c r="AF641" s="527"/>
      <c r="AG641" s="527"/>
      <c r="AH641" s="527"/>
      <c r="AI641" s="527"/>
      <c r="AJ641" s="527"/>
      <c r="AK641" s="527"/>
      <c r="AL641" s="527"/>
      <c r="AM641" s="527"/>
      <c r="AN641" s="527"/>
      <c r="AO641" s="527"/>
      <c r="AP641" s="527"/>
      <c r="AQ641" s="527"/>
      <c r="AR641" s="527"/>
      <c r="AS641" s="527"/>
      <c r="AT641" s="527"/>
      <c r="AU641" s="527"/>
      <c r="AV641" s="527"/>
      <c r="AW641" s="527"/>
      <c r="AX641" s="527"/>
      <c r="AY641" s="527"/>
      <c r="AZ641" s="527"/>
      <c r="BA641" s="527"/>
      <c r="BB641" s="527"/>
      <c r="BC641" s="527"/>
      <c r="BD641" s="527"/>
      <c r="BE641" s="527"/>
      <c r="BF641" s="527"/>
      <c r="BG641" s="527"/>
      <c r="BH641" s="527"/>
      <c r="BI641" s="527"/>
      <c r="BJ641" s="527"/>
    </row>
    <row r="642" spans="1:62" s="82" customFormat="1" ht="9">
      <c r="A642" s="432" t="s">
        <v>428</v>
      </c>
      <c r="AB642" s="240"/>
      <c r="AC642" s="240"/>
      <c r="AD642" s="240"/>
      <c r="AE642" s="240"/>
      <c r="AF642" s="240"/>
      <c r="AG642" s="240"/>
      <c r="AH642" s="240"/>
      <c r="AI642" s="240"/>
      <c r="AJ642" s="240"/>
      <c r="AK642" s="240"/>
      <c r="AL642" s="240"/>
      <c r="AM642" s="240"/>
      <c r="AN642" s="240"/>
      <c r="AO642" s="240"/>
      <c r="AP642" s="240"/>
      <c r="AQ642" s="240"/>
      <c r="AR642" s="240"/>
      <c r="AS642" s="240"/>
      <c r="AT642" s="240"/>
      <c r="AU642" s="240"/>
      <c r="AV642" s="240"/>
      <c r="AW642" s="240"/>
      <c r="AX642" s="240"/>
      <c r="AY642" s="240"/>
      <c r="AZ642" s="240"/>
      <c r="BA642" s="240"/>
      <c r="BB642" s="240"/>
      <c r="BC642" s="240"/>
      <c r="BD642" s="240"/>
      <c r="BE642" s="240"/>
      <c r="BF642" s="240"/>
      <c r="BG642" s="240"/>
      <c r="BH642" s="240"/>
      <c r="BI642" s="240"/>
      <c r="BJ642" s="240"/>
    </row>
    <row r="643" spans="1:62" s="82" customFormat="1" ht="9">
      <c r="A643" s="434" t="s">
        <v>429</v>
      </c>
      <c r="AB643" s="240"/>
      <c r="AC643" s="240"/>
      <c r="AD643" s="240"/>
      <c r="AE643" s="240"/>
      <c r="AF643" s="240"/>
      <c r="AG643" s="240"/>
      <c r="AH643" s="240"/>
      <c r="AI643" s="240"/>
      <c r="AJ643" s="240"/>
      <c r="AK643" s="240"/>
      <c r="AL643" s="240"/>
      <c r="AM643" s="240"/>
      <c r="AN643" s="240"/>
      <c r="AO643" s="240"/>
      <c r="AP643" s="240"/>
      <c r="AQ643" s="240"/>
      <c r="AR643" s="240"/>
      <c r="AS643" s="240"/>
      <c r="AT643" s="240"/>
      <c r="AU643" s="240"/>
      <c r="AV643" s="240"/>
      <c r="AW643" s="240"/>
      <c r="AX643" s="240"/>
      <c r="AY643" s="240"/>
      <c r="AZ643" s="240"/>
      <c r="BA643" s="240"/>
      <c r="BB643" s="240"/>
      <c r="BC643" s="240"/>
      <c r="BD643" s="240"/>
      <c r="BE643" s="240"/>
      <c r="BF643" s="240"/>
      <c r="BG643" s="240"/>
      <c r="BH643" s="240"/>
      <c r="BI643" s="240"/>
      <c r="BJ643" s="240"/>
    </row>
    <row r="644" spans="1:62" s="82" customFormat="1" ht="9">
      <c r="B644" s="434" t="s">
        <v>97</v>
      </c>
      <c r="C644" s="434"/>
      <c r="D644" s="434" t="s">
        <v>506</v>
      </c>
      <c r="AB644" s="240"/>
      <c r="AC644" s="240"/>
      <c r="AD644" s="240"/>
      <c r="AE644" s="240"/>
      <c r="AF644" s="240"/>
      <c r="AG644" s="240"/>
      <c r="AH644" s="240"/>
      <c r="AI644" s="240"/>
      <c r="AJ644" s="240"/>
      <c r="AK644" s="240"/>
      <c r="AL644" s="240"/>
      <c r="AM644" s="240"/>
      <c r="AN644" s="240"/>
      <c r="AO644" s="240"/>
      <c r="AP644" s="240"/>
      <c r="AQ644" s="240"/>
      <c r="AR644" s="240"/>
      <c r="AS644" s="240"/>
      <c r="AT644" s="240"/>
      <c r="AU644" s="240"/>
      <c r="AV644" s="240"/>
      <c r="AW644" s="240"/>
      <c r="AX644" s="240"/>
      <c r="AY644" s="240"/>
      <c r="AZ644" s="240"/>
      <c r="BA644" s="240"/>
      <c r="BB644" s="240"/>
      <c r="BC644" s="240"/>
      <c r="BD644" s="240"/>
      <c r="BE644" s="240"/>
      <c r="BF644" s="240"/>
      <c r="BG644" s="240"/>
      <c r="BH644" s="240"/>
      <c r="BI644" s="240"/>
      <c r="BJ644" s="240"/>
    </row>
    <row r="645" spans="1:62" s="83" customFormat="1" ht="8.25">
      <c r="A645" s="83" t="s">
        <v>99</v>
      </c>
      <c r="B645" s="84"/>
      <c r="C645" s="84"/>
      <c r="D645" s="84"/>
      <c r="L645" s="83" t="s">
        <v>100</v>
      </c>
      <c r="P645" s="85" t="s">
        <v>507</v>
      </c>
      <c r="T645" s="83" t="s">
        <v>102</v>
      </c>
      <c r="W645" s="83" t="s">
        <v>103</v>
      </c>
      <c r="AB645" s="241"/>
      <c r="AC645" s="241"/>
      <c r="AD645" s="241"/>
      <c r="AE645" s="241"/>
      <c r="AF645" s="241"/>
      <c r="AG645" s="241"/>
      <c r="AH645" s="241"/>
      <c r="AI645" s="241"/>
      <c r="AJ645" s="241"/>
      <c r="AK645" s="241"/>
      <c r="AL645" s="241"/>
      <c r="AM645" s="241"/>
      <c r="AN645" s="241"/>
      <c r="AO645" s="241"/>
      <c r="AP645" s="241"/>
      <c r="AQ645" s="241"/>
      <c r="AR645" s="241"/>
      <c r="AS645" s="241"/>
      <c r="AT645" s="241"/>
      <c r="AU645" s="241"/>
      <c r="AV645" s="241"/>
      <c r="AW645" s="241"/>
      <c r="AX645" s="241"/>
      <c r="AY645" s="241"/>
      <c r="AZ645" s="241"/>
      <c r="BA645" s="241"/>
      <c r="BB645" s="241"/>
      <c r="BC645" s="241"/>
      <c r="BD645" s="241"/>
      <c r="BE645" s="241"/>
      <c r="BF645" s="241"/>
      <c r="BG645" s="241"/>
      <c r="BH645" s="241"/>
      <c r="BI645" s="241"/>
      <c r="BJ645" s="241"/>
    </row>
    <row r="646" spans="1:62" s="83" customFormat="1" ht="8.25">
      <c r="A646" s="83" t="s">
        <v>104</v>
      </c>
      <c r="B646" s="83" t="s">
        <v>381</v>
      </c>
      <c r="E646" s="83" t="s">
        <v>508</v>
      </c>
      <c r="I646" s="83" t="s">
        <v>106</v>
      </c>
      <c r="L646" s="83" t="s">
        <v>107</v>
      </c>
      <c r="P646" s="83" t="s">
        <v>108</v>
      </c>
      <c r="T646" s="83" t="s">
        <v>514</v>
      </c>
      <c r="X646" s="83" t="s">
        <v>110</v>
      </c>
      <c r="AB646" s="241"/>
      <c r="AC646" s="241"/>
      <c r="AD646" s="241"/>
      <c r="AE646" s="241"/>
      <c r="AF646" s="241"/>
      <c r="AG646" s="241"/>
      <c r="AH646" s="241"/>
      <c r="AI646" s="241"/>
      <c r="AJ646" s="241"/>
      <c r="AK646" s="241"/>
      <c r="AL646" s="241"/>
      <c r="AM646" s="241"/>
      <c r="AN646" s="241"/>
      <c r="AO646" s="241"/>
      <c r="AP646" s="241"/>
      <c r="AQ646" s="241"/>
      <c r="AR646" s="241"/>
      <c r="AS646" s="241"/>
      <c r="AT646" s="241"/>
      <c r="AU646" s="241"/>
      <c r="AV646" s="241"/>
      <c r="AW646" s="241"/>
      <c r="AX646" s="241"/>
      <c r="AY646" s="241"/>
      <c r="AZ646" s="241"/>
      <c r="BA646" s="241"/>
      <c r="BB646" s="241"/>
      <c r="BC646" s="241"/>
      <c r="BD646" s="241"/>
      <c r="BE646" s="241"/>
      <c r="BF646" s="241"/>
      <c r="BG646" s="241"/>
      <c r="BH646" s="241"/>
      <c r="BI646" s="241"/>
      <c r="BJ646" s="241"/>
    </row>
    <row r="647" spans="1:62" s="83" customFormat="1" ht="8.25">
      <c r="A647" s="83" t="s">
        <v>509</v>
      </c>
      <c r="B647" s="83" t="s">
        <v>112</v>
      </c>
      <c r="E647" s="83" t="s">
        <v>510</v>
      </c>
      <c r="I647" s="83" t="s">
        <v>511</v>
      </c>
      <c r="L647" s="83" t="s">
        <v>512</v>
      </c>
      <c r="P647" s="83" t="s">
        <v>513</v>
      </c>
      <c r="T647" s="83" t="s">
        <v>117</v>
      </c>
      <c r="X647" s="83" t="s">
        <v>118</v>
      </c>
      <c r="AB647" s="241"/>
      <c r="AC647" s="241"/>
      <c r="AD647" s="241"/>
      <c r="AE647" s="241"/>
      <c r="AF647" s="241"/>
      <c r="AG647" s="241"/>
      <c r="AH647" s="241"/>
      <c r="AI647" s="241"/>
      <c r="AJ647" s="241"/>
      <c r="AK647" s="241"/>
      <c r="AL647" s="241"/>
      <c r="AM647" s="241"/>
      <c r="AN647" s="241"/>
      <c r="AO647" s="241"/>
      <c r="AP647" s="241"/>
      <c r="AQ647" s="241"/>
      <c r="AR647" s="241"/>
      <c r="AS647" s="241"/>
      <c r="AT647" s="241"/>
      <c r="AU647" s="241"/>
      <c r="AV647" s="241"/>
      <c r="AW647" s="241"/>
      <c r="AX647" s="241"/>
      <c r="AY647" s="241"/>
      <c r="AZ647" s="241"/>
      <c r="BA647" s="241"/>
      <c r="BB647" s="241"/>
      <c r="BC647" s="241"/>
      <c r="BD647" s="241"/>
      <c r="BE647" s="241"/>
      <c r="BF647" s="241"/>
      <c r="BG647" s="241"/>
      <c r="BH647" s="241"/>
      <c r="BI647" s="241"/>
      <c r="BJ647" s="241"/>
    </row>
    <row r="648" spans="1:62" s="83" customFormat="1" ht="8.25">
      <c r="A648" s="83" t="s">
        <v>119</v>
      </c>
      <c r="B648" s="83" t="s">
        <v>120</v>
      </c>
      <c r="E648" s="83" t="s">
        <v>121</v>
      </c>
      <c r="I648" s="83" t="s">
        <v>122</v>
      </c>
      <c r="L648" s="86" t="s">
        <v>123</v>
      </c>
      <c r="P648" s="87" t="s">
        <v>124</v>
      </c>
      <c r="T648" s="83" t="s">
        <v>125</v>
      </c>
      <c r="X648" s="83" t="s">
        <v>382</v>
      </c>
      <c r="AB648" s="241"/>
      <c r="AC648" s="241"/>
      <c r="AD648" s="241"/>
      <c r="AE648" s="241"/>
      <c r="AF648" s="241"/>
      <c r="AG648" s="241"/>
      <c r="AH648" s="241"/>
      <c r="AI648" s="241"/>
      <c r="AJ648" s="241"/>
      <c r="AK648" s="241"/>
      <c r="AL648" s="241"/>
      <c r="AM648" s="241"/>
      <c r="AN648" s="241"/>
      <c r="AO648" s="241"/>
      <c r="AP648" s="241"/>
      <c r="AQ648" s="241"/>
      <c r="AR648" s="241"/>
      <c r="AS648" s="241"/>
      <c r="AT648" s="241"/>
      <c r="AU648" s="241"/>
      <c r="AV648" s="241"/>
      <c r="AW648" s="241"/>
      <c r="AX648" s="241"/>
      <c r="AY648" s="241"/>
      <c r="AZ648" s="241"/>
      <c r="BA648" s="241"/>
      <c r="BB648" s="241"/>
      <c r="BC648" s="241"/>
      <c r="BD648" s="241"/>
      <c r="BE648" s="241"/>
      <c r="BF648" s="241"/>
      <c r="BG648" s="241"/>
      <c r="BH648" s="241"/>
      <c r="BI648" s="241"/>
      <c r="BJ648" s="241"/>
    </row>
    <row r="649" spans="1:62" s="83" customFormat="1" ht="8.25">
      <c r="A649" s="83" t="s">
        <v>126</v>
      </c>
      <c r="B649" s="83" t="s">
        <v>127</v>
      </c>
      <c r="E649" s="83" t="s">
        <v>128</v>
      </c>
      <c r="I649" s="83" t="s">
        <v>129</v>
      </c>
      <c r="L649" s="83" t="s">
        <v>130</v>
      </c>
      <c r="P649" s="88" t="s">
        <v>131</v>
      </c>
      <c r="T649" s="87" t="s">
        <v>132</v>
      </c>
      <c r="X649" s="83" t="s">
        <v>133</v>
      </c>
      <c r="Y649" s="89"/>
      <c r="Z649" s="89"/>
      <c r="AB649" s="241"/>
      <c r="AC649" s="241"/>
      <c r="AD649" s="241"/>
      <c r="AE649" s="241"/>
      <c r="AF649" s="241"/>
      <c r="AG649" s="241"/>
      <c r="AH649" s="241"/>
      <c r="AI649" s="241"/>
      <c r="AJ649" s="241"/>
      <c r="AK649" s="241"/>
      <c r="AL649" s="241"/>
      <c r="AM649" s="241"/>
      <c r="AN649" s="241"/>
      <c r="AO649" s="241"/>
      <c r="AP649" s="241"/>
      <c r="AQ649" s="241"/>
      <c r="AR649" s="241"/>
      <c r="AS649" s="241"/>
      <c r="AT649" s="241"/>
      <c r="AU649" s="241"/>
      <c r="AV649" s="241"/>
      <c r="AW649" s="241"/>
      <c r="AX649" s="241"/>
      <c r="AY649" s="241"/>
      <c r="AZ649" s="241"/>
      <c r="BA649" s="241"/>
      <c r="BB649" s="241"/>
      <c r="BC649" s="241"/>
      <c r="BD649" s="241"/>
      <c r="BE649" s="241"/>
      <c r="BF649" s="241"/>
      <c r="BG649" s="241"/>
      <c r="BH649" s="241"/>
      <c r="BI649" s="241"/>
      <c r="BJ649" s="241"/>
    </row>
    <row r="650" spans="1:62" s="83" customFormat="1" ht="8.25">
      <c r="A650" s="83" t="s">
        <v>412</v>
      </c>
      <c r="B650" s="83" t="s">
        <v>134</v>
      </c>
      <c r="E650" s="83" t="s">
        <v>135</v>
      </c>
      <c r="I650" s="83" t="s">
        <v>136</v>
      </c>
      <c r="L650" s="83" t="s">
        <v>137</v>
      </c>
      <c r="P650" s="88" t="s">
        <v>430</v>
      </c>
      <c r="T650" s="85" t="s">
        <v>139</v>
      </c>
      <c r="X650" s="89" t="s">
        <v>140</v>
      </c>
      <c r="Y650" s="89"/>
      <c r="AB650" s="241"/>
      <c r="AC650" s="241"/>
      <c r="AD650" s="241"/>
      <c r="AE650" s="241"/>
      <c r="AF650" s="241"/>
      <c r="AG650" s="241"/>
      <c r="AH650" s="241"/>
      <c r="AI650" s="241"/>
      <c r="AJ650" s="241"/>
      <c r="AK650" s="241"/>
      <c r="AL650" s="241"/>
      <c r="AM650" s="241"/>
      <c r="AN650" s="241"/>
      <c r="AO650" s="241"/>
      <c r="AP650" s="241"/>
      <c r="AQ650" s="241"/>
      <c r="AR650" s="241"/>
      <c r="AS650" s="241"/>
      <c r="AT650" s="241"/>
      <c r="AU650" s="241"/>
      <c r="AV650" s="241"/>
      <c r="AW650" s="241"/>
      <c r="AX650" s="241"/>
      <c r="AY650" s="241"/>
      <c r="AZ650" s="241"/>
      <c r="BA650" s="241"/>
      <c r="BB650" s="241"/>
      <c r="BC650" s="241"/>
      <c r="BD650" s="241"/>
      <c r="BE650" s="241"/>
      <c r="BF650" s="241"/>
      <c r="BG650" s="241"/>
      <c r="BH650" s="241"/>
      <c r="BI650" s="241"/>
      <c r="BJ650" s="241"/>
    </row>
    <row r="651" spans="1:62" s="83" customFormat="1" ht="8.25">
      <c r="A651" s="83" t="s">
        <v>141</v>
      </c>
      <c r="B651" s="83" t="s">
        <v>142</v>
      </c>
      <c r="E651" s="83" t="s">
        <v>143</v>
      </c>
      <c r="I651" s="83" t="s">
        <v>144</v>
      </c>
      <c r="L651" s="83" t="s">
        <v>145</v>
      </c>
      <c r="P651" s="83" t="s">
        <v>146</v>
      </c>
      <c r="T651" s="83" t="s">
        <v>147</v>
      </c>
      <c r="Y651" s="90"/>
      <c r="Z651" s="89"/>
      <c r="AB651" s="241"/>
      <c r="AC651" s="241"/>
      <c r="AD651" s="241"/>
      <c r="AE651" s="241"/>
      <c r="AF651" s="241"/>
      <c r="AG651" s="241"/>
      <c r="AH651" s="241"/>
      <c r="AI651" s="241"/>
      <c r="AJ651" s="241"/>
      <c r="AK651" s="241"/>
      <c r="AL651" s="241"/>
      <c r="AM651" s="241"/>
      <c r="AN651" s="241"/>
      <c r="AO651" s="241"/>
      <c r="AP651" s="241"/>
      <c r="AQ651" s="241"/>
      <c r="AR651" s="241"/>
      <c r="AS651" s="241"/>
      <c r="AT651" s="241"/>
      <c r="AU651" s="241"/>
      <c r="AV651" s="241"/>
      <c r="AW651" s="241"/>
      <c r="AX651" s="241"/>
      <c r="AY651" s="241"/>
      <c r="AZ651" s="241"/>
      <c r="BA651" s="241"/>
      <c r="BB651" s="241"/>
      <c r="BC651" s="241"/>
      <c r="BD651" s="241"/>
      <c r="BE651" s="241"/>
      <c r="BF651" s="241"/>
      <c r="BG651" s="241"/>
      <c r="BH651" s="241"/>
      <c r="BI651" s="241"/>
      <c r="BJ651" s="241"/>
    </row>
    <row r="652" spans="1:62" s="83" customFormat="1" ht="8.25">
      <c r="A652" s="83" t="s">
        <v>149</v>
      </c>
      <c r="B652" s="83" t="s">
        <v>150</v>
      </c>
      <c r="E652" s="83" t="s">
        <v>151</v>
      </c>
      <c r="I652" s="83" t="s">
        <v>152</v>
      </c>
      <c r="L652" s="83" t="s">
        <v>153</v>
      </c>
      <c r="P652" s="87" t="s">
        <v>154</v>
      </c>
      <c r="T652" s="83" t="s">
        <v>155</v>
      </c>
      <c r="AB652" s="241"/>
      <c r="AC652" s="241"/>
      <c r="AD652" s="241"/>
      <c r="AE652" s="241"/>
      <c r="AF652" s="241"/>
      <c r="AG652" s="241"/>
      <c r="AH652" s="241"/>
      <c r="AI652" s="241"/>
      <c r="AJ652" s="241"/>
      <c r="AK652" s="241"/>
      <c r="AL652" s="241"/>
      <c r="AM652" s="241"/>
      <c r="AN652" s="241"/>
      <c r="AO652" s="241"/>
      <c r="AP652" s="241"/>
      <c r="AQ652" s="241"/>
      <c r="AR652" s="241"/>
      <c r="AS652" s="241"/>
      <c r="AT652" s="241"/>
      <c r="AU652" s="241"/>
      <c r="AV652" s="241"/>
      <c r="AW652" s="241"/>
      <c r="AX652" s="241"/>
      <c r="AY652" s="241"/>
      <c r="AZ652" s="241"/>
      <c r="BA652" s="241"/>
      <c r="BB652" s="241"/>
      <c r="BC652" s="241"/>
      <c r="BD652" s="241"/>
      <c r="BE652" s="241"/>
      <c r="BF652" s="241"/>
      <c r="BG652" s="241"/>
      <c r="BH652" s="241"/>
      <c r="BI652" s="241"/>
      <c r="BJ652" s="241"/>
    </row>
    <row r="653" spans="1:62" s="83" customFormat="1" ht="8.25">
      <c r="A653" s="83" t="s">
        <v>157</v>
      </c>
      <c r="B653" s="83" t="s">
        <v>158</v>
      </c>
      <c r="E653" s="83" t="s">
        <v>159</v>
      </c>
      <c r="I653" s="83" t="s">
        <v>160</v>
      </c>
      <c r="L653" s="83" t="s">
        <v>431</v>
      </c>
      <c r="P653" s="91" t="s">
        <v>162</v>
      </c>
      <c r="T653" s="83" t="s">
        <v>384</v>
      </c>
      <c r="X653" s="89"/>
      <c r="Y653" s="89"/>
      <c r="Z653" s="89"/>
      <c r="AB653" s="241"/>
      <c r="AC653" s="241"/>
      <c r="AD653" s="241"/>
      <c r="AE653" s="241"/>
      <c r="AF653" s="241"/>
      <c r="AG653" s="241"/>
      <c r="AH653" s="241"/>
      <c r="AI653" s="241"/>
      <c r="AJ653" s="241"/>
      <c r="AK653" s="241"/>
      <c r="AL653" s="241"/>
      <c r="AM653" s="241"/>
      <c r="AN653" s="241"/>
      <c r="AO653" s="241"/>
      <c r="AP653" s="241"/>
      <c r="AQ653" s="241"/>
      <c r="AR653" s="241"/>
      <c r="AS653" s="241"/>
      <c r="AT653" s="241"/>
      <c r="AU653" s="241"/>
      <c r="AV653" s="241"/>
      <c r="AW653" s="241"/>
      <c r="AX653" s="241"/>
      <c r="AY653" s="241"/>
      <c r="AZ653" s="241"/>
      <c r="BA653" s="241"/>
      <c r="BB653" s="241"/>
      <c r="BC653" s="241"/>
      <c r="BD653" s="241"/>
      <c r="BE653" s="241"/>
      <c r="BF653" s="241"/>
      <c r="BG653" s="241"/>
      <c r="BH653" s="241"/>
      <c r="BI653" s="241"/>
      <c r="BJ653" s="241"/>
    </row>
    <row r="654" spans="1:62" s="83" customFormat="1" ht="8.25">
      <c r="A654" s="83" t="s">
        <v>164</v>
      </c>
      <c r="B654" s="83" t="s">
        <v>165</v>
      </c>
      <c r="E654" s="83" t="s">
        <v>166</v>
      </c>
      <c r="I654" s="83" t="s">
        <v>167</v>
      </c>
      <c r="L654" s="83" t="s">
        <v>168</v>
      </c>
      <c r="O654" s="83" t="s">
        <v>432</v>
      </c>
      <c r="AB654" s="241"/>
      <c r="AC654" s="241"/>
      <c r="AD654" s="241"/>
      <c r="AE654" s="241"/>
      <c r="AF654" s="241"/>
      <c r="AG654" s="241"/>
      <c r="AH654" s="241"/>
      <c r="AI654" s="241"/>
      <c r="AJ654" s="241"/>
      <c r="AK654" s="241"/>
      <c r="AL654" s="241"/>
      <c r="AM654" s="241"/>
      <c r="AN654" s="241"/>
      <c r="AO654" s="241"/>
      <c r="AP654" s="241"/>
      <c r="AQ654" s="241"/>
      <c r="AR654" s="241"/>
      <c r="AS654" s="241"/>
      <c r="AT654" s="241"/>
      <c r="AU654" s="241"/>
      <c r="AV654" s="241"/>
      <c r="AW654" s="241"/>
      <c r="AX654" s="241"/>
      <c r="AY654" s="241"/>
      <c r="AZ654" s="241"/>
      <c r="BA654" s="241"/>
      <c r="BB654" s="241"/>
      <c r="BC654" s="241"/>
      <c r="BD654" s="241"/>
      <c r="BE654" s="241"/>
      <c r="BF654" s="241"/>
      <c r="BG654" s="241"/>
      <c r="BH654" s="241"/>
      <c r="BI654" s="241"/>
      <c r="BJ654" s="241"/>
    </row>
    <row r="655" spans="1:62">
      <c r="A655" s="20" t="s">
        <v>46</v>
      </c>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c r="AA655" s="21"/>
    </row>
    <row r="656" spans="1:62">
      <c r="A656" s="20" t="s">
        <v>528</v>
      </c>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c r="AA656" s="21"/>
    </row>
    <row r="657" spans="1:40" ht="15.75" thickBot="1">
      <c r="A657" s="23"/>
      <c r="B657" s="23"/>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row>
    <row r="658" spans="1:40" ht="22.5">
      <c r="A658" s="27" t="s">
        <v>2</v>
      </c>
      <c r="B658" s="28" t="s">
        <v>11</v>
      </c>
      <c r="C658" s="29" t="s">
        <v>50</v>
      </c>
      <c r="D658" s="29"/>
      <c r="E658" s="29" t="s">
        <v>51</v>
      </c>
      <c r="F658" s="29"/>
      <c r="G658" s="29" t="s">
        <v>52</v>
      </c>
      <c r="H658" s="29"/>
      <c r="I658" s="29" t="s">
        <v>53</v>
      </c>
      <c r="J658" s="29"/>
      <c r="K658" s="29" t="s">
        <v>54</v>
      </c>
      <c r="L658" s="29"/>
      <c r="M658" s="29" t="s">
        <v>55</v>
      </c>
      <c r="N658" s="29"/>
      <c r="O658" s="29" t="s">
        <v>56</v>
      </c>
      <c r="P658" s="29"/>
      <c r="Q658" s="29" t="s">
        <v>57</v>
      </c>
      <c r="R658" s="29"/>
      <c r="S658" s="29" t="s">
        <v>58</v>
      </c>
      <c r="T658" s="29"/>
      <c r="U658" s="29" t="s">
        <v>59</v>
      </c>
      <c r="V658" s="29"/>
      <c r="W658" s="29" t="s">
        <v>60</v>
      </c>
      <c r="X658" s="29"/>
      <c r="Y658" s="29" t="s">
        <v>61</v>
      </c>
      <c r="Z658" s="483"/>
      <c r="AB658" s="232"/>
      <c r="AC658" s="232"/>
      <c r="AD658" s="233"/>
      <c r="AE658" s="233"/>
      <c r="AF658" s="233"/>
      <c r="AG658" s="233"/>
      <c r="AH658" s="233"/>
      <c r="AI658" s="232"/>
      <c r="AJ658" s="232"/>
      <c r="AK658" s="232"/>
      <c r="AL658" s="232"/>
      <c r="AM658" s="233"/>
    </row>
    <row r="659" spans="1:40" ht="15.75" thickBot="1">
      <c r="A659" s="31"/>
      <c r="B659" s="32"/>
      <c r="C659" s="33" t="s">
        <v>62</v>
      </c>
      <c r="D659" s="33" t="s">
        <v>63</v>
      </c>
      <c r="E659" s="33" t="s">
        <v>62</v>
      </c>
      <c r="F659" s="33" t="s">
        <v>63</v>
      </c>
      <c r="G659" s="33" t="s">
        <v>62</v>
      </c>
      <c r="H659" s="33" t="s">
        <v>63</v>
      </c>
      <c r="I659" s="33" t="s">
        <v>62</v>
      </c>
      <c r="J659" s="33" t="s">
        <v>63</v>
      </c>
      <c r="K659" s="33" t="s">
        <v>62</v>
      </c>
      <c r="L659" s="33" t="s">
        <v>63</v>
      </c>
      <c r="M659" s="33" t="s">
        <v>62</v>
      </c>
      <c r="N659" s="33" t="s">
        <v>63</v>
      </c>
      <c r="O659" s="33" t="s">
        <v>62</v>
      </c>
      <c r="P659" s="33" t="s">
        <v>63</v>
      </c>
      <c r="Q659" s="33" t="s">
        <v>62</v>
      </c>
      <c r="R659" s="33" t="s">
        <v>63</v>
      </c>
      <c r="S659" s="33" t="s">
        <v>62</v>
      </c>
      <c r="T659" s="33" t="s">
        <v>63</v>
      </c>
      <c r="U659" s="33" t="s">
        <v>62</v>
      </c>
      <c r="V659" s="33" t="s">
        <v>63</v>
      </c>
      <c r="W659" s="33" t="s">
        <v>62</v>
      </c>
      <c r="X659" s="33" t="s">
        <v>63</v>
      </c>
      <c r="Y659" s="34" t="s">
        <v>62</v>
      </c>
      <c r="Z659" s="484" t="s">
        <v>63</v>
      </c>
      <c r="AA659" s="36"/>
      <c r="AB659" s="234"/>
      <c r="AC659" s="232"/>
      <c r="AD659" s="233"/>
      <c r="AE659" s="233"/>
      <c r="AF659" s="233"/>
      <c r="AG659" s="233"/>
      <c r="AH659" s="233"/>
      <c r="AI659" s="232"/>
      <c r="AJ659" s="232"/>
      <c r="AK659" s="232"/>
      <c r="AL659" s="232"/>
      <c r="AM659" s="233"/>
    </row>
    <row r="660" spans="1:40">
      <c r="A660" s="542" t="s">
        <v>64</v>
      </c>
      <c r="B660" s="520">
        <f>SUM(B661,B676,B683,B701,B711)</f>
        <v>80</v>
      </c>
      <c r="C660" s="520">
        <f>SUM(C661,C676,C683,C701,C711)</f>
        <v>5</v>
      </c>
      <c r="D660" s="520"/>
      <c r="E660" s="520">
        <f>SUM(E661,E676,E683,E701,E711)</f>
        <v>8</v>
      </c>
      <c r="F660" s="520"/>
      <c r="G660" s="520">
        <f>SUM(G661,G676,G683,G701,G711)</f>
        <v>9</v>
      </c>
      <c r="H660" s="520"/>
      <c r="I660" s="520">
        <f>SUM(I661,I676,I683,I701,I711)</f>
        <v>3</v>
      </c>
      <c r="J660" s="520"/>
      <c r="K660" s="520">
        <f>SUM(K661,K676,K683,K701,K711)</f>
        <v>8</v>
      </c>
      <c r="L660" s="520"/>
      <c r="M660" s="520">
        <f>SUM(M661,M676,M683,M701,M711)</f>
        <v>4</v>
      </c>
      <c r="N660" s="520"/>
      <c r="O660" s="520">
        <f>SUM(O661,O676,O683,O701,O711)</f>
        <v>1</v>
      </c>
      <c r="P660" s="520"/>
      <c r="Q660" s="520">
        <f>SUM(Q661,Q676,Q683,Q701,Q711)</f>
        <v>8</v>
      </c>
      <c r="R660" s="520"/>
      <c r="S660" s="520">
        <f>SUM(S661,S676,S683,S701,S711)</f>
        <v>6</v>
      </c>
      <c r="T660" s="520"/>
      <c r="U660" s="520">
        <f>SUM(U661,U676,U683,U701,U711)</f>
        <v>3</v>
      </c>
      <c r="V660" s="520"/>
      <c r="W660" s="520">
        <f>SUM(W661,W676,W683,W701,W711)</f>
        <v>20</v>
      </c>
      <c r="X660" s="520"/>
      <c r="Y660" s="520">
        <f>SUM(Y661,Y676,Y683,Y701,Y711)</f>
        <v>5</v>
      </c>
      <c r="Z660" s="521"/>
      <c r="AA660" s="40">
        <f>SUM(C660:Z660)</f>
        <v>80</v>
      </c>
      <c r="AB660" s="235"/>
      <c r="AC660" s="235"/>
      <c r="AD660" s="235"/>
      <c r="AE660" s="236"/>
      <c r="AF660" s="236"/>
      <c r="AG660" s="236"/>
      <c r="AH660" s="236"/>
      <c r="AI660" s="236"/>
      <c r="AJ660" s="236"/>
      <c r="AK660" s="236"/>
      <c r="AL660" s="236"/>
      <c r="AM660" s="236"/>
      <c r="AN660" s="236"/>
    </row>
    <row r="661" spans="1:40" ht="15.75" thickBot="1">
      <c r="A661" s="543" t="s">
        <v>454</v>
      </c>
      <c r="B661" s="523">
        <f>SUM(B662:B675)</f>
        <v>30</v>
      </c>
      <c r="C661" s="523">
        <f>SUM(C662:C675)</f>
        <v>3</v>
      </c>
      <c r="D661" s="523">
        <f t="shared" ref="D661:Z661" si="46">SUM(D662:D675)</f>
        <v>0</v>
      </c>
      <c r="E661" s="523">
        <f t="shared" si="46"/>
        <v>1</v>
      </c>
      <c r="F661" s="523">
        <f t="shared" si="46"/>
        <v>0</v>
      </c>
      <c r="G661" s="523">
        <f t="shared" si="46"/>
        <v>1</v>
      </c>
      <c r="H661" s="523">
        <f t="shared" si="46"/>
        <v>0</v>
      </c>
      <c r="I661" s="523">
        <f t="shared" si="46"/>
        <v>2</v>
      </c>
      <c r="J661" s="523">
        <f t="shared" si="46"/>
        <v>0</v>
      </c>
      <c r="K661" s="523">
        <f t="shared" si="46"/>
        <v>4</v>
      </c>
      <c r="L661" s="523">
        <f t="shared" si="46"/>
        <v>0</v>
      </c>
      <c r="M661" s="523">
        <f t="shared" si="46"/>
        <v>2</v>
      </c>
      <c r="N661" s="523">
        <f t="shared" si="46"/>
        <v>0</v>
      </c>
      <c r="O661" s="523">
        <f t="shared" si="46"/>
        <v>1</v>
      </c>
      <c r="P661" s="523">
        <f t="shared" si="46"/>
        <v>0</v>
      </c>
      <c r="Q661" s="523">
        <f t="shared" si="46"/>
        <v>3</v>
      </c>
      <c r="R661" s="523">
        <f t="shared" si="46"/>
        <v>0</v>
      </c>
      <c r="S661" s="523">
        <f t="shared" si="46"/>
        <v>3</v>
      </c>
      <c r="T661" s="523">
        <f t="shared" si="46"/>
        <v>0</v>
      </c>
      <c r="U661" s="523">
        <f t="shared" si="46"/>
        <v>0</v>
      </c>
      <c r="V661" s="523">
        <f t="shared" si="46"/>
        <v>0</v>
      </c>
      <c r="W661" s="523">
        <f t="shared" si="46"/>
        <v>9</v>
      </c>
      <c r="X661" s="523">
        <f t="shared" si="46"/>
        <v>0</v>
      </c>
      <c r="Y661" s="523">
        <f t="shared" si="46"/>
        <v>1</v>
      </c>
      <c r="Z661" s="524">
        <f t="shared" si="46"/>
        <v>0</v>
      </c>
      <c r="AA661" s="44">
        <f>SUM(C661:Z661)</f>
        <v>30</v>
      </c>
      <c r="AB661" s="237"/>
      <c r="AC661" s="237"/>
      <c r="AD661" s="237"/>
    </row>
    <row r="662" spans="1:40" ht="51.75">
      <c r="A662" s="58" t="s">
        <v>529</v>
      </c>
      <c r="B662" s="46">
        <f>SUM(C662:Z662)</f>
        <v>20</v>
      </c>
      <c r="C662" s="435">
        <v>2</v>
      </c>
      <c r="D662" s="435" t="s">
        <v>460</v>
      </c>
      <c r="E662" s="435">
        <v>1</v>
      </c>
      <c r="F662" s="435" t="s">
        <v>352</v>
      </c>
      <c r="G662" s="435">
        <v>1</v>
      </c>
      <c r="H662" s="435" t="s">
        <v>344</v>
      </c>
      <c r="I662" s="438">
        <v>1</v>
      </c>
      <c r="J662" s="435" t="s">
        <v>329</v>
      </c>
      <c r="K662" s="435">
        <v>1</v>
      </c>
      <c r="L662" s="435" t="s">
        <v>363</v>
      </c>
      <c r="M662" s="435">
        <v>1</v>
      </c>
      <c r="N662" s="435" t="s">
        <v>419</v>
      </c>
      <c r="O662" s="435">
        <v>1</v>
      </c>
      <c r="P662" s="435" t="s">
        <v>522</v>
      </c>
      <c r="Q662" s="435">
        <v>1</v>
      </c>
      <c r="R662" s="435" t="s">
        <v>329</v>
      </c>
      <c r="S662" s="435">
        <v>3</v>
      </c>
      <c r="T662" s="435" t="s">
        <v>530</v>
      </c>
      <c r="U662" s="435"/>
      <c r="V662" s="435"/>
      <c r="W662" s="435">
        <v>7</v>
      </c>
      <c r="X662" s="544" t="s">
        <v>531</v>
      </c>
      <c r="Y662" s="435">
        <v>1</v>
      </c>
      <c r="Z662" s="525" t="s">
        <v>486</v>
      </c>
      <c r="AA662" s="40"/>
      <c r="AB662" s="237"/>
      <c r="AC662" s="237"/>
      <c r="AD662" s="237"/>
    </row>
    <row r="663" spans="1:40">
      <c r="A663" s="45" t="s">
        <v>386</v>
      </c>
      <c r="B663" s="46">
        <f>SUM(C663:Z663)</f>
        <v>1</v>
      </c>
      <c r="C663" s="437"/>
      <c r="D663" s="437"/>
      <c r="E663" s="437"/>
      <c r="F663" s="437"/>
      <c r="G663" s="438"/>
      <c r="H663" s="437"/>
      <c r="I663" s="437"/>
      <c r="J663" s="437"/>
      <c r="K663" s="437"/>
      <c r="L663" s="437"/>
      <c r="M663" s="437"/>
      <c r="N663" s="437"/>
      <c r="O663" s="437"/>
      <c r="P663" s="437"/>
      <c r="Q663" s="438">
        <v>1</v>
      </c>
      <c r="R663" s="438" t="s">
        <v>344</v>
      </c>
      <c r="S663" s="438"/>
      <c r="T663" s="437"/>
      <c r="U663" s="437"/>
      <c r="V663" s="437"/>
      <c r="W663" s="437"/>
      <c r="X663" s="437"/>
      <c r="Y663" s="437"/>
      <c r="Z663" s="529"/>
      <c r="AA663" s="49"/>
      <c r="AB663" s="237"/>
      <c r="AC663" s="237"/>
      <c r="AD663" s="237"/>
    </row>
    <row r="664" spans="1:40">
      <c r="A664" s="45" t="s">
        <v>387</v>
      </c>
      <c r="B664" s="46">
        <f>SUM(C664:Z664)</f>
        <v>2</v>
      </c>
      <c r="C664" s="438"/>
      <c r="D664" s="438"/>
      <c r="E664" s="438"/>
      <c r="F664" s="438"/>
      <c r="G664" s="438"/>
      <c r="H664" s="438"/>
      <c r="I664" s="438"/>
      <c r="J664" s="438"/>
      <c r="K664" s="438">
        <v>1</v>
      </c>
      <c r="L664" s="438" t="s">
        <v>329</v>
      </c>
      <c r="M664" s="438"/>
      <c r="N664" s="438"/>
      <c r="O664" s="438"/>
      <c r="P664" s="438"/>
      <c r="Q664" s="438"/>
      <c r="R664" s="438"/>
      <c r="S664" s="438"/>
      <c r="T664" s="438"/>
      <c r="U664" s="438"/>
      <c r="V664" s="438"/>
      <c r="W664" s="438">
        <v>1</v>
      </c>
      <c r="X664" s="438" t="s">
        <v>337</v>
      </c>
      <c r="Y664" s="438"/>
      <c r="Z664" s="454"/>
      <c r="AA664" s="49"/>
      <c r="AB664" s="237"/>
      <c r="AC664" s="237"/>
      <c r="AD664" s="237"/>
    </row>
    <row r="665" spans="1:40">
      <c r="A665" s="45" t="s">
        <v>477</v>
      </c>
      <c r="B665" s="46">
        <f>SUM(C665:Z665)</f>
        <v>1</v>
      </c>
      <c r="C665" s="437"/>
      <c r="D665" s="437"/>
      <c r="E665" s="437"/>
      <c r="F665" s="437"/>
      <c r="G665" s="437"/>
      <c r="H665" s="437"/>
      <c r="I665" s="437"/>
      <c r="J665" s="437"/>
      <c r="K665" s="437"/>
      <c r="L665" s="437"/>
      <c r="M665" s="437"/>
      <c r="N665" s="437"/>
      <c r="O665" s="437"/>
      <c r="P665" s="437"/>
      <c r="Q665" s="438"/>
      <c r="R665" s="437"/>
      <c r="S665" s="438"/>
      <c r="T665" s="437"/>
      <c r="U665" s="437"/>
      <c r="V665" s="437"/>
      <c r="W665" s="437">
        <v>1</v>
      </c>
      <c r="X665" s="438" t="s">
        <v>331</v>
      </c>
      <c r="Y665" s="437"/>
      <c r="Z665" s="529"/>
      <c r="AA665" s="49"/>
      <c r="AB665" s="237"/>
      <c r="AC665" s="237"/>
      <c r="AD665" s="237"/>
    </row>
    <row r="666" spans="1:40" ht="22.5">
      <c r="A666" s="45" t="s">
        <v>434</v>
      </c>
      <c r="B666" s="46">
        <f t="shared" ref="B666:B675" si="47">SUM(C666:Z666)</f>
        <v>2</v>
      </c>
      <c r="C666" s="438"/>
      <c r="D666" s="438"/>
      <c r="E666" s="438"/>
      <c r="F666" s="438"/>
      <c r="G666" s="438"/>
      <c r="H666" s="438"/>
      <c r="I666" s="438"/>
      <c r="J666" s="438"/>
      <c r="K666" s="438"/>
      <c r="L666" s="438"/>
      <c r="M666" s="438">
        <v>1</v>
      </c>
      <c r="N666" s="438" t="s">
        <v>336</v>
      </c>
      <c r="O666" s="438"/>
      <c r="P666" s="438"/>
      <c r="Q666" s="438">
        <v>1</v>
      </c>
      <c r="R666" s="438" t="s">
        <v>333</v>
      </c>
      <c r="S666" s="438"/>
      <c r="T666" s="438"/>
      <c r="U666" s="438"/>
      <c r="V666" s="438"/>
      <c r="W666" s="438"/>
      <c r="X666" s="438"/>
      <c r="Y666" s="438"/>
      <c r="Z666" s="454"/>
      <c r="AA666" s="49"/>
      <c r="AB666" s="237"/>
      <c r="AC666" s="237"/>
      <c r="AD666" s="237"/>
    </row>
    <row r="667" spans="1:40">
      <c r="A667" s="45" t="s">
        <v>388</v>
      </c>
      <c r="B667" s="46">
        <f t="shared" si="47"/>
        <v>2</v>
      </c>
      <c r="C667" s="438">
        <v>1</v>
      </c>
      <c r="D667" s="438" t="s">
        <v>344</v>
      </c>
      <c r="E667" s="438"/>
      <c r="F667" s="438"/>
      <c r="G667" s="438"/>
      <c r="H667" s="438"/>
      <c r="I667" s="438"/>
      <c r="J667" s="438"/>
      <c r="K667" s="438">
        <v>1</v>
      </c>
      <c r="L667" s="438" t="s">
        <v>344</v>
      </c>
      <c r="M667" s="438"/>
      <c r="N667" s="438"/>
      <c r="O667" s="438"/>
      <c r="P667" s="438"/>
      <c r="Q667" s="438"/>
      <c r="R667" s="438"/>
      <c r="S667" s="438"/>
      <c r="T667" s="438"/>
      <c r="U667" s="438"/>
      <c r="V667" s="438"/>
      <c r="W667" s="438"/>
      <c r="X667" s="438"/>
      <c r="Y667" s="438"/>
      <c r="Z667" s="454"/>
      <c r="AA667" s="49"/>
      <c r="AB667" s="237"/>
      <c r="AC667" s="237"/>
      <c r="AD667" s="237"/>
    </row>
    <row r="668" spans="1:40">
      <c r="A668" s="45" t="s">
        <v>67</v>
      </c>
      <c r="B668" s="46">
        <f t="shared" si="47"/>
        <v>0</v>
      </c>
      <c r="C668" s="438"/>
      <c r="D668" s="438"/>
      <c r="E668" s="438"/>
      <c r="F668" s="438"/>
      <c r="G668" s="438"/>
      <c r="H668" s="438"/>
      <c r="I668" s="438"/>
      <c r="J668" s="438"/>
      <c r="K668" s="438"/>
      <c r="L668" s="438"/>
      <c r="M668" s="438"/>
      <c r="N668" s="438"/>
      <c r="O668" s="438"/>
      <c r="P668" s="438"/>
      <c r="Q668" s="438"/>
      <c r="R668" s="438"/>
      <c r="S668" s="438"/>
      <c r="T668" s="438"/>
      <c r="U668" s="438"/>
      <c r="V668" s="438"/>
      <c r="W668" s="438"/>
      <c r="X668" s="438"/>
      <c r="Y668" s="438"/>
      <c r="Z668" s="454"/>
      <c r="AA668" s="49"/>
      <c r="AB668" s="237"/>
      <c r="AC668" s="237"/>
      <c r="AD668" s="237"/>
    </row>
    <row r="669" spans="1:40">
      <c r="A669" s="45" t="s">
        <v>478</v>
      </c>
      <c r="B669" s="46">
        <f t="shared" si="47"/>
        <v>2</v>
      </c>
      <c r="C669" s="438"/>
      <c r="D669" s="441"/>
      <c r="E669" s="438"/>
      <c r="F669" s="441"/>
      <c r="G669" s="438"/>
      <c r="H669" s="441"/>
      <c r="I669" s="438">
        <v>1</v>
      </c>
      <c r="J669" s="441" t="s">
        <v>329</v>
      </c>
      <c r="K669" s="438">
        <v>1</v>
      </c>
      <c r="L669" s="441" t="s">
        <v>455</v>
      </c>
      <c r="M669" s="438"/>
      <c r="N669" s="441"/>
      <c r="O669" s="438"/>
      <c r="P669" s="441"/>
      <c r="Q669" s="438"/>
      <c r="R669" s="441"/>
      <c r="S669" s="438"/>
      <c r="T669" s="441"/>
      <c r="U669" s="438"/>
      <c r="V669" s="441"/>
      <c r="W669" s="438"/>
      <c r="X669" s="441"/>
      <c r="Y669" s="438"/>
      <c r="Z669" s="530"/>
    </row>
    <row r="670" spans="1:40">
      <c r="A670" s="45" t="s">
        <v>174</v>
      </c>
      <c r="B670" s="50">
        <f t="shared" si="47"/>
        <v>0</v>
      </c>
      <c r="C670" s="442"/>
      <c r="D670" s="442"/>
      <c r="E670" s="442"/>
      <c r="F670" s="442"/>
      <c r="G670" s="442"/>
      <c r="H670" s="442"/>
      <c r="I670" s="442"/>
      <c r="J670" s="442"/>
      <c r="K670" s="442"/>
      <c r="L670" s="442"/>
      <c r="M670" s="442"/>
      <c r="N670" s="442"/>
      <c r="O670" s="442"/>
      <c r="P670" s="442"/>
      <c r="Q670" s="435"/>
      <c r="R670" s="442"/>
      <c r="S670" s="435"/>
      <c r="T670" s="442"/>
      <c r="U670" s="442"/>
      <c r="V670" s="442"/>
      <c r="W670" s="442"/>
      <c r="X670" s="442"/>
      <c r="Y670" s="442"/>
      <c r="Z670" s="531"/>
    </row>
    <row r="671" spans="1:40">
      <c r="A671" s="45" t="s">
        <v>480</v>
      </c>
      <c r="B671" s="46">
        <f t="shared" si="47"/>
        <v>0</v>
      </c>
      <c r="C671" s="438"/>
      <c r="D671" s="438"/>
      <c r="E671" s="438"/>
      <c r="F671" s="438"/>
      <c r="G671" s="438"/>
      <c r="H671" s="438"/>
      <c r="I671" s="438"/>
      <c r="J671" s="438"/>
      <c r="K671" s="438"/>
      <c r="L671" s="438"/>
      <c r="M671" s="438"/>
      <c r="N671" s="438"/>
      <c r="O671" s="438"/>
      <c r="P671" s="438"/>
      <c r="Q671" s="438"/>
      <c r="R671" s="438"/>
      <c r="S671" s="438"/>
      <c r="T671" s="438"/>
      <c r="U671" s="438"/>
      <c r="V671" s="438"/>
      <c r="W671" s="438"/>
      <c r="X671" s="438"/>
      <c r="Y671" s="438"/>
      <c r="Z671" s="454"/>
    </row>
    <row r="672" spans="1:40" ht="22.5">
      <c r="A672" s="340" t="s">
        <v>532</v>
      </c>
      <c r="B672" s="54">
        <f t="shared" si="47"/>
        <v>0</v>
      </c>
      <c r="C672" s="445"/>
      <c r="D672" s="445"/>
      <c r="E672" s="445"/>
      <c r="F672" s="445"/>
      <c r="G672" s="445"/>
      <c r="H672" s="445"/>
      <c r="I672" s="445"/>
      <c r="J672" s="445"/>
      <c r="K672" s="445"/>
      <c r="L672" s="445"/>
      <c r="M672" s="445"/>
      <c r="N672" s="445"/>
      <c r="O672" s="445"/>
      <c r="P672" s="445"/>
      <c r="Q672" s="445"/>
      <c r="R672" s="445"/>
      <c r="S672" s="445"/>
      <c r="T672" s="445"/>
      <c r="U672" s="445"/>
      <c r="V672" s="445"/>
      <c r="W672" s="445"/>
      <c r="X672" s="445"/>
      <c r="Y672" s="445"/>
      <c r="Z672" s="532"/>
    </row>
    <row r="673" spans="1:30" ht="22.5">
      <c r="A673" s="340" t="s">
        <v>533</v>
      </c>
      <c r="B673" s="46">
        <f>SUM(C673:Z673)</f>
        <v>0</v>
      </c>
      <c r="C673" s="438"/>
      <c r="D673" s="438"/>
      <c r="E673" s="438"/>
      <c r="F673" s="438"/>
      <c r="G673" s="438"/>
      <c r="H673" s="438"/>
      <c r="I673" s="438"/>
      <c r="J673" s="438"/>
      <c r="K673" s="438"/>
      <c r="L673" s="438"/>
      <c r="M673" s="438"/>
      <c r="N673" s="438"/>
      <c r="O673" s="438"/>
      <c r="P673" s="438"/>
      <c r="Q673" s="438"/>
      <c r="R673" s="438"/>
      <c r="S673" s="438"/>
      <c r="T673" s="438"/>
      <c r="U673" s="438"/>
      <c r="V673" s="438"/>
      <c r="W673" s="438"/>
      <c r="X673" s="438"/>
      <c r="Y673" s="438"/>
      <c r="Z673" s="454"/>
      <c r="AA673" s="49"/>
      <c r="AB673" s="237"/>
      <c r="AC673" s="237"/>
      <c r="AD673" s="237"/>
    </row>
    <row r="674" spans="1:30" ht="22.5">
      <c r="A674" s="198" t="s">
        <v>456</v>
      </c>
      <c r="B674" s="46">
        <f t="shared" si="47"/>
        <v>0</v>
      </c>
      <c r="C674" s="438"/>
      <c r="D674" s="438"/>
      <c r="E674" s="438"/>
      <c r="F674" s="438"/>
      <c r="G674" s="438"/>
      <c r="H674" s="438"/>
      <c r="I674" s="438"/>
      <c r="J674" s="438"/>
      <c r="K674" s="438"/>
      <c r="L674" s="438"/>
      <c r="M674" s="438"/>
      <c r="N674" s="438"/>
      <c r="O674" s="438"/>
      <c r="P674" s="438"/>
      <c r="Q674" s="438"/>
      <c r="R674" s="438"/>
      <c r="S674" s="438"/>
      <c r="T674" s="438"/>
      <c r="U674" s="438"/>
      <c r="V674" s="438"/>
      <c r="W674" s="438"/>
      <c r="X674" s="438"/>
      <c r="Y674" s="438"/>
      <c r="Z674" s="454"/>
      <c r="AA674" s="49"/>
      <c r="AB674" s="237"/>
      <c r="AC674" s="237"/>
      <c r="AD674" s="237"/>
    </row>
    <row r="675" spans="1:30" ht="15.75" thickBot="1">
      <c r="A675" s="198" t="s">
        <v>71</v>
      </c>
      <c r="B675" s="46">
        <f t="shared" si="47"/>
        <v>0</v>
      </c>
      <c r="C675" s="438"/>
      <c r="D675" s="438"/>
      <c r="E675" s="438"/>
      <c r="F675" s="438"/>
      <c r="G675" s="438"/>
      <c r="H675" s="438"/>
      <c r="I675" s="438"/>
      <c r="J675" s="438"/>
      <c r="K675" s="438"/>
      <c r="L675" s="438"/>
      <c r="M675" s="438"/>
      <c r="N675" s="438"/>
      <c r="O675" s="438"/>
      <c r="P675" s="438"/>
      <c r="Q675" s="438"/>
      <c r="R675" s="438"/>
      <c r="S675" s="438"/>
      <c r="T675" s="438"/>
      <c r="U675" s="438"/>
      <c r="V675" s="438"/>
      <c r="W675" s="438"/>
      <c r="X675" s="438"/>
      <c r="Y675" s="438"/>
      <c r="Z675" s="454"/>
    </row>
    <row r="676" spans="1:30" ht="15.75" thickBot="1">
      <c r="A676" s="202" t="s">
        <v>485</v>
      </c>
      <c r="B676" s="42">
        <f>SUM(B677:B682)</f>
        <v>17</v>
      </c>
      <c r="C676" s="486">
        <f>SUM(C677:C682)</f>
        <v>1</v>
      </c>
      <c r="D676" s="486"/>
      <c r="E676" s="486">
        <f>SUM(E677:E682)</f>
        <v>1</v>
      </c>
      <c r="F676" s="486"/>
      <c r="G676" s="486">
        <f>SUM(G677:G682)</f>
        <v>3</v>
      </c>
      <c r="H676" s="486"/>
      <c r="I676" s="486">
        <f>SUM(I677:I682)</f>
        <v>1</v>
      </c>
      <c r="J676" s="486"/>
      <c r="K676" s="486">
        <f>SUM(K677:K682)</f>
        <v>2</v>
      </c>
      <c r="L676" s="486"/>
      <c r="M676" s="486">
        <f>SUM(M677:M682)</f>
        <v>2</v>
      </c>
      <c r="N676" s="486"/>
      <c r="O676" s="486">
        <f>SUM(O677:O682)</f>
        <v>0</v>
      </c>
      <c r="P676" s="486"/>
      <c r="Q676" s="486">
        <f>SUM(Q677:Q682)</f>
        <v>1</v>
      </c>
      <c r="R676" s="486"/>
      <c r="S676" s="486">
        <f>SUM(S677:S682)</f>
        <v>1</v>
      </c>
      <c r="T676" s="486"/>
      <c r="U676" s="486">
        <f>SUM(U677:U682)</f>
        <v>0</v>
      </c>
      <c r="V676" s="486"/>
      <c r="W676" s="486">
        <f>SUM(W677:W682)</f>
        <v>5</v>
      </c>
      <c r="X676" s="486"/>
      <c r="Y676" s="486">
        <f>SUM(Y677:Y682)</f>
        <v>0</v>
      </c>
      <c r="Z676" s="533"/>
      <c r="AA676" s="57">
        <f>SUM(C676:Z676)</f>
        <v>17</v>
      </c>
    </row>
    <row r="677" spans="1:30">
      <c r="A677" s="58" t="s">
        <v>534</v>
      </c>
      <c r="B677" s="50">
        <f t="shared" ref="B677:B682" si="48">SUM(C677:Z677)</f>
        <v>1</v>
      </c>
      <c r="C677" s="442"/>
      <c r="D677" s="442"/>
      <c r="E677" s="442"/>
      <c r="F677" s="442"/>
      <c r="G677" s="442"/>
      <c r="H677" s="442"/>
      <c r="I677" s="442"/>
      <c r="J677" s="442"/>
      <c r="K677" s="442"/>
      <c r="L677" s="442"/>
      <c r="M677" s="442"/>
      <c r="N677" s="442"/>
      <c r="O677" s="442"/>
      <c r="P677" s="442"/>
      <c r="Q677" s="442">
        <v>1</v>
      </c>
      <c r="R677" s="442" t="s">
        <v>344</v>
      </c>
      <c r="S677" s="442"/>
      <c r="T677" s="442"/>
      <c r="U677" s="442"/>
      <c r="V677" s="442"/>
      <c r="W677" s="442"/>
      <c r="X677" s="442"/>
      <c r="Y677" s="442"/>
      <c r="Z677" s="531"/>
    </row>
    <row r="678" spans="1:30">
      <c r="A678" s="45" t="s">
        <v>487</v>
      </c>
      <c r="B678" s="46">
        <f t="shared" si="48"/>
        <v>2</v>
      </c>
      <c r="C678" s="435"/>
      <c r="D678" s="435"/>
      <c r="E678" s="435">
        <v>1</v>
      </c>
      <c r="F678" s="435" t="s">
        <v>336</v>
      </c>
      <c r="G678" s="435"/>
      <c r="H678" s="435"/>
      <c r="I678" s="435"/>
      <c r="J678" s="435"/>
      <c r="K678" s="435">
        <v>1</v>
      </c>
      <c r="L678" s="435" t="s">
        <v>329</v>
      </c>
      <c r="M678" s="435"/>
      <c r="N678" s="435"/>
      <c r="O678" s="435"/>
      <c r="P678" s="435"/>
      <c r="Q678" s="435"/>
      <c r="R678" s="435"/>
      <c r="S678" s="435"/>
      <c r="T678" s="435"/>
      <c r="U678" s="435"/>
      <c r="V678" s="435"/>
      <c r="W678" s="435"/>
      <c r="X678" s="435"/>
      <c r="Y678" s="435"/>
      <c r="Z678" s="525"/>
      <c r="AA678" s="57">
        <f>SUM(C677:Z682)</f>
        <v>17</v>
      </c>
    </row>
    <row r="679" spans="1:30">
      <c r="A679" s="45" t="s">
        <v>488</v>
      </c>
      <c r="B679" s="54">
        <f t="shared" si="48"/>
        <v>7</v>
      </c>
      <c r="C679" s="474">
        <v>1</v>
      </c>
      <c r="D679" s="445" t="s">
        <v>337</v>
      </c>
      <c r="E679" s="474"/>
      <c r="F679" s="445"/>
      <c r="G679" s="474"/>
      <c r="H679" s="445"/>
      <c r="I679" s="474">
        <v>1</v>
      </c>
      <c r="J679" s="445" t="s">
        <v>463</v>
      </c>
      <c r="K679" s="474"/>
      <c r="L679" s="445"/>
      <c r="M679" s="474">
        <v>1</v>
      </c>
      <c r="N679" s="445" t="s">
        <v>419</v>
      </c>
      <c r="O679" s="474"/>
      <c r="P679" s="445"/>
      <c r="Q679" s="445"/>
      <c r="R679" s="445"/>
      <c r="S679" s="445">
        <v>1</v>
      </c>
      <c r="T679" s="445" t="s">
        <v>329</v>
      </c>
      <c r="U679" s="474"/>
      <c r="V679" s="445"/>
      <c r="W679" s="474">
        <v>3</v>
      </c>
      <c r="X679" s="445" t="s">
        <v>535</v>
      </c>
      <c r="Y679" s="474"/>
      <c r="Z679" s="532"/>
    </row>
    <row r="680" spans="1:30">
      <c r="A680" s="45" t="s">
        <v>378</v>
      </c>
      <c r="B680" s="54">
        <f t="shared" si="48"/>
        <v>3</v>
      </c>
      <c r="C680" s="438"/>
      <c r="D680" s="438"/>
      <c r="E680" s="438"/>
      <c r="F680" s="438"/>
      <c r="G680" s="438">
        <v>1</v>
      </c>
      <c r="H680" s="438" t="s">
        <v>329</v>
      </c>
      <c r="I680" s="438"/>
      <c r="J680" s="438"/>
      <c r="K680" s="438"/>
      <c r="L680" s="438"/>
      <c r="M680" s="438"/>
      <c r="N680" s="438"/>
      <c r="O680" s="438"/>
      <c r="P680" s="438"/>
      <c r="Q680" s="438"/>
      <c r="R680" s="438"/>
      <c r="S680" s="438"/>
      <c r="T680" s="438"/>
      <c r="U680" s="438"/>
      <c r="V680" s="438"/>
      <c r="W680" s="438">
        <v>2</v>
      </c>
      <c r="X680" s="438" t="s">
        <v>344</v>
      </c>
      <c r="Y680" s="438"/>
      <c r="Z680" s="454"/>
    </row>
    <row r="681" spans="1:30">
      <c r="A681" s="45" t="s">
        <v>177</v>
      </c>
      <c r="B681" s="54">
        <f t="shared" si="48"/>
        <v>4</v>
      </c>
      <c r="C681" s="442"/>
      <c r="D681" s="442"/>
      <c r="E681" s="442"/>
      <c r="F681" s="442"/>
      <c r="G681" s="442">
        <v>2</v>
      </c>
      <c r="H681" s="442" t="s">
        <v>536</v>
      </c>
      <c r="I681" s="442"/>
      <c r="J681" s="442"/>
      <c r="K681" s="442">
        <v>1</v>
      </c>
      <c r="L681" s="442" t="s">
        <v>344</v>
      </c>
      <c r="M681" s="442">
        <v>1</v>
      </c>
      <c r="N681" s="442" t="s">
        <v>463</v>
      </c>
      <c r="O681" s="442"/>
      <c r="P681" s="442"/>
      <c r="Q681" s="435"/>
      <c r="R681" s="442"/>
      <c r="S681" s="435"/>
      <c r="T681" s="442"/>
      <c r="U681" s="442"/>
      <c r="V681" s="442"/>
      <c r="W681" s="442"/>
      <c r="X681" s="442"/>
      <c r="Y681" s="442"/>
      <c r="Z681" s="531"/>
    </row>
    <row r="682" spans="1:30" ht="23.25" thickBot="1">
      <c r="A682" s="45" t="s">
        <v>491</v>
      </c>
      <c r="B682" s="54">
        <f t="shared" si="48"/>
        <v>0</v>
      </c>
      <c r="C682" s="438"/>
      <c r="D682" s="438"/>
      <c r="E682" s="438"/>
      <c r="F682" s="438"/>
      <c r="G682" s="438"/>
      <c r="H682" s="438"/>
      <c r="I682" s="438"/>
      <c r="J682" s="438"/>
      <c r="K682" s="438"/>
      <c r="L682" s="438"/>
      <c r="M682" s="438"/>
      <c r="N682" s="438"/>
      <c r="O682" s="438"/>
      <c r="P682" s="438"/>
      <c r="Q682" s="438"/>
      <c r="R682" s="438"/>
      <c r="S682" s="438"/>
      <c r="T682" s="438"/>
      <c r="U682" s="438"/>
      <c r="V682" s="438"/>
      <c r="W682" s="438"/>
      <c r="X682" s="438"/>
      <c r="Y682" s="438"/>
      <c r="Z682" s="454"/>
    </row>
    <row r="683" spans="1:30" ht="15.75" thickBot="1">
      <c r="A683" s="202" t="s">
        <v>492</v>
      </c>
      <c r="B683" s="42">
        <f>SUM(B684:B700)</f>
        <v>21</v>
      </c>
      <c r="C683" s="486">
        <f>SUM(C684:C700)</f>
        <v>1</v>
      </c>
      <c r="D683" s="486"/>
      <c r="E683" s="486">
        <f>SUM(E684:E700)</f>
        <v>4</v>
      </c>
      <c r="F683" s="486"/>
      <c r="G683" s="486">
        <f>SUM(G684:G700)</f>
        <v>2</v>
      </c>
      <c r="H683" s="486"/>
      <c r="I683" s="486">
        <f>SUM(I684:I700)</f>
        <v>0</v>
      </c>
      <c r="J683" s="486"/>
      <c r="K683" s="486">
        <f>SUM(K684:K700)</f>
        <v>1</v>
      </c>
      <c r="L683" s="486"/>
      <c r="M683" s="486">
        <f>SUM(M684:M700)</f>
        <v>0</v>
      </c>
      <c r="N683" s="486"/>
      <c r="O683" s="486">
        <f>SUM(O684:O700)</f>
        <v>0</v>
      </c>
      <c r="P683" s="486"/>
      <c r="Q683" s="486">
        <f>SUM(Q684:Q700)</f>
        <v>4</v>
      </c>
      <c r="R683" s="486"/>
      <c r="S683" s="486">
        <f>SUM(S684:S700)</f>
        <v>1</v>
      </c>
      <c r="T683" s="486"/>
      <c r="U683" s="486">
        <f>SUM(U684:U700)</f>
        <v>1</v>
      </c>
      <c r="V683" s="486"/>
      <c r="W683" s="486">
        <f>SUM(W684:W700)</f>
        <v>3</v>
      </c>
      <c r="X683" s="486"/>
      <c r="Y683" s="486">
        <f>SUM(Y684:Y700)</f>
        <v>4</v>
      </c>
      <c r="Z683" s="533"/>
      <c r="AA683" s="57">
        <f>SUM(C683:Z683)</f>
        <v>21</v>
      </c>
    </row>
    <row r="684" spans="1:30">
      <c r="A684" s="58" t="s">
        <v>178</v>
      </c>
      <c r="B684" s="50">
        <f t="shared" ref="B684:B700" si="49">SUM(C684:Z684)</f>
        <v>2</v>
      </c>
      <c r="C684" s="442"/>
      <c r="D684" s="442"/>
      <c r="E684" s="442">
        <v>1</v>
      </c>
      <c r="F684" s="442" t="s">
        <v>537</v>
      </c>
      <c r="G684" s="442"/>
      <c r="H684" s="442"/>
      <c r="I684" s="442"/>
      <c r="J684" s="442"/>
      <c r="K684" s="442"/>
      <c r="L684" s="442"/>
      <c r="M684" s="442"/>
      <c r="N684" s="442"/>
      <c r="O684" s="442"/>
      <c r="P684" s="442"/>
      <c r="Q684" s="442">
        <v>1</v>
      </c>
      <c r="R684" s="442" t="s">
        <v>421</v>
      </c>
      <c r="S684" s="442"/>
      <c r="T684" s="442"/>
      <c r="U684" s="442"/>
      <c r="V684" s="442"/>
      <c r="W684" s="442"/>
      <c r="X684" s="442"/>
      <c r="Y684" s="442"/>
      <c r="Z684" s="531"/>
      <c r="AA684" s="57">
        <f>SUM(C684:Z700)</f>
        <v>21</v>
      </c>
    </row>
    <row r="685" spans="1:30">
      <c r="A685" s="45" t="s">
        <v>493</v>
      </c>
      <c r="B685" s="50">
        <f t="shared" si="49"/>
        <v>3</v>
      </c>
      <c r="C685" s="445"/>
      <c r="D685" s="445"/>
      <c r="E685" s="445">
        <v>1</v>
      </c>
      <c r="F685" s="445" t="s">
        <v>339</v>
      </c>
      <c r="G685" s="445"/>
      <c r="H685" s="445"/>
      <c r="I685" s="445"/>
      <c r="J685" s="445"/>
      <c r="K685" s="445"/>
      <c r="L685" s="445"/>
      <c r="M685" s="445"/>
      <c r="N685" s="445"/>
      <c r="O685" s="445"/>
      <c r="P685" s="445"/>
      <c r="Q685" s="445">
        <v>1</v>
      </c>
      <c r="R685" s="445" t="s">
        <v>398</v>
      </c>
      <c r="S685" s="445"/>
      <c r="T685" s="445"/>
      <c r="U685" s="445">
        <v>1</v>
      </c>
      <c r="V685" s="445" t="s">
        <v>339</v>
      </c>
      <c r="W685" s="445"/>
      <c r="X685" s="445"/>
      <c r="Y685" s="445"/>
      <c r="Z685" s="532"/>
    </row>
    <row r="686" spans="1:30">
      <c r="A686" s="45" t="s">
        <v>402</v>
      </c>
      <c r="B686" s="50">
        <f t="shared" si="49"/>
        <v>0</v>
      </c>
      <c r="C686" s="438"/>
      <c r="D686" s="438"/>
      <c r="E686" s="438"/>
      <c r="F686" s="438"/>
      <c r="G686" s="438"/>
      <c r="H686" s="438"/>
      <c r="I686" s="438"/>
      <c r="J686" s="438"/>
      <c r="K686" s="438"/>
      <c r="L686" s="438"/>
      <c r="M686" s="438"/>
      <c r="N686" s="438"/>
      <c r="O686" s="438"/>
      <c r="P686" s="438"/>
      <c r="Q686" s="438"/>
      <c r="R686" s="438"/>
      <c r="S686" s="438"/>
      <c r="T686" s="438"/>
      <c r="U686" s="438"/>
      <c r="V686" s="438"/>
      <c r="W686" s="438"/>
      <c r="X686" s="438"/>
      <c r="Y686" s="438"/>
      <c r="Z686" s="454"/>
    </row>
    <row r="687" spans="1:30">
      <c r="A687" s="45" t="s">
        <v>85</v>
      </c>
      <c r="B687" s="50">
        <f t="shared" si="49"/>
        <v>1</v>
      </c>
      <c r="C687" s="442"/>
      <c r="D687" s="442"/>
      <c r="E687" s="442"/>
      <c r="F687" s="442"/>
      <c r="G687" s="442"/>
      <c r="H687" s="442"/>
      <c r="I687" s="442"/>
      <c r="J687" s="442"/>
      <c r="K687" s="442"/>
      <c r="L687" s="442"/>
      <c r="M687" s="442"/>
      <c r="N687" s="442"/>
      <c r="O687" s="442"/>
      <c r="P687" s="442"/>
      <c r="Q687" s="442">
        <v>1</v>
      </c>
      <c r="R687" s="442" t="s">
        <v>392</v>
      </c>
      <c r="S687" s="442"/>
      <c r="T687" s="442"/>
      <c r="U687" s="442"/>
      <c r="V687" s="442"/>
      <c r="W687" s="442"/>
      <c r="X687" s="442"/>
      <c r="Y687" s="442"/>
      <c r="Z687" s="531"/>
    </row>
    <row r="688" spans="1:30">
      <c r="A688" s="45" t="s">
        <v>538</v>
      </c>
      <c r="B688" s="50">
        <f t="shared" si="49"/>
        <v>0</v>
      </c>
      <c r="C688" s="438"/>
      <c r="D688" s="438"/>
      <c r="E688" s="438"/>
      <c r="F688" s="438"/>
      <c r="G688" s="438"/>
      <c r="H688" s="438"/>
      <c r="I688" s="438"/>
      <c r="J688" s="438"/>
      <c r="K688" s="438"/>
      <c r="L688" s="438"/>
      <c r="M688" s="438"/>
      <c r="N688" s="438"/>
      <c r="O688" s="438"/>
      <c r="P688" s="438"/>
      <c r="Q688" s="438"/>
      <c r="R688" s="438"/>
      <c r="S688" s="438"/>
      <c r="T688" s="438"/>
      <c r="U688" s="438"/>
      <c r="V688" s="438"/>
      <c r="W688" s="438"/>
      <c r="X688" s="438"/>
      <c r="Y688" s="438"/>
      <c r="Z688" s="454"/>
    </row>
    <row r="689" spans="1:39">
      <c r="A689" s="45" t="s">
        <v>86</v>
      </c>
      <c r="B689" s="50">
        <f t="shared" si="49"/>
        <v>0</v>
      </c>
      <c r="C689" s="438"/>
      <c r="D689" s="438"/>
      <c r="E689" s="438"/>
      <c r="F689" s="438"/>
      <c r="G689" s="438"/>
      <c r="H689" s="438"/>
      <c r="I689" s="438"/>
      <c r="J689" s="438"/>
      <c r="K689" s="438"/>
      <c r="L689" s="438"/>
      <c r="M689" s="438"/>
      <c r="N689" s="438"/>
      <c r="O689" s="438"/>
      <c r="P689" s="438"/>
      <c r="Q689" s="438"/>
      <c r="R689" s="438"/>
      <c r="S689" s="438"/>
      <c r="T689" s="438"/>
      <c r="U689" s="438"/>
      <c r="V689" s="438"/>
      <c r="W689" s="438"/>
      <c r="X689" s="438"/>
      <c r="Y689" s="438"/>
      <c r="Z689" s="454"/>
    </row>
    <row r="690" spans="1:39">
      <c r="A690" s="45" t="s">
        <v>404</v>
      </c>
      <c r="B690" s="50">
        <f t="shared" si="49"/>
        <v>0</v>
      </c>
      <c r="C690" s="435"/>
      <c r="D690" s="435"/>
      <c r="E690" s="438"/>
      <c r="F690" s="435"/>
      <c r="G690" s="438"/>
      <c r="H690" s="435"/>
      <c r="I690" s="438"/>
      <c r="J690" s="435"/>
      <c r="K690" s="438"/>
      <c r="L690" s="435"/>
      <c r="M690" s="438"/>
      <c r="N690" s="435"/>
      <c r="O690" s="438"/>
      <c r="P690" s="435"/>
      <c r="Q690" s="438"/>
      <c r="R690" s="435"/>
      <c r="S690" s="438"/>
      <c r="T690" s="435"/>
      <c r="U690" s="435"/>
      <c r="V690" s="435"/>
      <c r="W690" s="435"/>
      <c r="X690" s="435"/>
      <c r="Y690" s="435"/>
      <c r="Z690" s="525"/>
    </row>
    <row r="691" spans="1:39">
      <c r="A691" s="45" t="s">
        <v>424</v>
      </c>
      <c r="B691" s="50">
        <f t="shared" si="49"/>
        <v>0</v>
      </c>
      <c r="C691" s="458"/>
      <c r="D691" s="458"/>
      <c r="E691" s="438"/>
      <c r="F691" s="458"/>
      <c r="G691" s="438"/>
      <c r="H691" s="458"/>
      <c r="I691" s="438"/>
      <c r="J691" s="458"/>
      <c r="K691" s="438"/>
      <c r="L691" s="458"/>
      <c r="M691" s="438"/>
      <c r="N691" s="458"/>
      <c r="O691" s="438"/>
      <c r="P691" s="458"/>
      <c r="Q691" s="438"/>
      <c r="R691" s="458"/>
      <c r="S691" s="438"/>
      <c r="T691" s="458"/>
      <c r="U691" s="458"/>
      <c r="V691" s="458"/>
      <c r="W691" s="458"/>
      <c r="X691" s="458"/>
      <c r="Y691" s="458"/>
      <c r="Z691" s="535"/>
    </row>
    <row r="692" spans="1:39">
      <c r="A692" s="45" t="s">
        <v>179</v>
      </c>
      <c r="B692" s="50">
        <f t="shared" si="49"/>
        <v>10</v>
      </c>
      <c r="C692" s="458"/>
      <c r="D692" s="458"/>
      <c r="E692" s="438">
        <v>1</v>
      </c>
      <c r="F692" s="458" t="s">
        <v>459</v>
      </c>
      <c r="G692" s="438">
        <v>2</v>
      </c>
      <c r="H692" s="458" t="s">
        <v>460</v>
      </c>
      <c r="I692" s="438"/>
      <c r="J692" s="458"/>
      <c r="K692" s="438">
        <v>1</v>
      </c>
      <c r="L692" s="458" t="s">
        <v>393</v>
      </c>
      <c r="M692" s="438"/>
      <c r="N692" s="458"/>
      <c r="O692" s="438"/>
      <c r="P692" s="458"/>
      <c r="Q692" s="438"/>
      <c r="R692" s="458"/>
      <c r="S692" s="438">
        <v>1</v>
      </c>
      <c r="T692" s="458" t="s">
        <v>344</v>
      </c>
      <c r="U692" s="92"/>
      <c r="V692" s="458"/>
      <c r="W692" s="458">
        <v>2</v>
      </c>
      <c r="X692" s="458" t="s">
        <v>539</v>
      </c>
      <c r="Y692" s="458">
        <v>3</v>
      </c>
      <c r="Z692" s="535" t="s">
        <v>540</v>
      </c>
    </row>
    <row r="693" spans="1:39">
      <c r="A693" s="201" t="s">
        <v>88</v>
      </c>
      <c r="B693" s="545">
        <f>SUM(C693:Z693)</f>
        <v>0</v>
      </c>
      <c r="C693" s="452"/>
      <c r="D693" s="452"/>
      <c r="E693" s="452"/>
      <c r="F693" s="452"/>
      <c r="G693" s="452"/>
      <c r="H693" s="452"/>
      <c r="I693" s="452"/>
      <c r="J693" s="452"/>
      <c r="K693" s="452"/>
      <c r="L693" s="452"/>
      <c r="M693" s="452"/>
      <c r="N693" s="452"/>
      <c r="O693" s="452"/>
      <c r="P693" s="452"/>
      <c r="Q693" s="452"/>
      <c r="R693" s="452"/>
      <c r="S693" s="452"/>
      <c r="T693" s="452"/>
      <c r="U693" s="452"/>
      <c r="V693" s="452"/>
      <c r="W693" s="452"/>
      <c r="X693" s="452"/>
      <c r="Y693" s="452"/>
      <c r="Z693" s="468"/>
    </row>
    <row r="694" spans="1:39">
      <c r="A694" s="201" t="s">
        <v>406</v>
      </c>
      <c r="B694" s="545">
        <f>SUM(C694:Z694)</f>
        <v>1</v>
      </c>
      <c r="C694" s="452"/>
      <c r="D694" s="452"/>
      <c r="E694" s="452"/>
      <c r="F694" s="452"/>
      <c r="G694" s="452"/>
      <c r="H694" s="452"/>
      <c r="I694" s="452"/>
      <c r="J694" s="452"/>
      <c r="K694" s="452"/>
      <c r="L694" s="452"/>
      <c r="M694" s="452"/>
      <c r="N694" s="452"/>
      <c r="O694" s="452"/>
      <c r="P694" s="452"/>
      <c r="Q694" s="452"/>
      <c r="R694" s="452"/>
      <c r="S694" s="452"/>
      <c r="T694" s="452"/>
      <c r="U694" s="452"/>
      <c r="V694" s="452"/>
      <c r="W694" s="452"/>
      <c r="X694" s="452"/>
      <c r="Y694" s="452">
        <v>1</v>
      </c>
      <c r="Z694" s="468" t="s">
        <v>336</v>
      </c>
    </row>
    <row r="695" spans="1:39">
      <c r="A695" s="45" t="s">
        <v>76</v>
      </c>
      <c r="B695" s="50">
        <f t="shared" si="49"/>
        <v>1</v>
      </c>
      <c r="C695" s="438">
        <v>1</v>
      </c>
      <c r="D695" s="438"/>
      <c r="E695" s="438"/>
      <c r="F695" s="438"/>
      <c r="G695" s="438"/>
      <c r="H695" s="438"/>
      <c r="I695" s="438"/>
      <c r="J695" s="438"/>
      <c r="K695" s="438"/>
      <c r="L695" s="438"/>
      <c r="M695" s="438"/>
      <c r="N695" s="438"/>
      <c r="O695" s="438"/>
      <c r="P695" s="438"/>
      <c r="Q695" s="438"/>
      <c r="R695" s="438"/>
      <c r="S695" s="438"/>
      <c r="T695" s="438"/>
      <c r="U695" s="438"/>
      <c r="V695" s="438"/>
      <c r="W695" s="438"/>
      <c r="X695" s="438"/>
      <c r="Y695" s="438"/>
      <c r="Z695" s="454"/>
    </row>
    <row r="696" spans="1:39">
      <c r="A696" s="45" t="s">
        <v>541</v>
      </c>
      <c r="B696" s="50">
        <f t="shared" si="49"/>
        <v>0</v>
      </c>
      <c r="C696" s="457"/>
      <c r="D696" s="457"/>
      <c r="E696" s="438"/>
      <c r="F696" s="457"/>
      <c r="G696" s="438"/>
      <c r="H696" s="457"/>
      <c r="I696" s="438"/>
      <c r="J696" s="457"/>
      <c r="K696" s="438"/>
      <c r="L696" s="457"/>
      <c r="M696" s="438"/>
      <c r="N696" s="457"/>
      <c r="O696" s="438"/>
      <c r="P696" s="457"/>
      <c r="Q696" s="438"/>
      <c r="R696" s="457"/>
      <c r="S696" s="438"/>
      <c r="T696" s="457"/>
      <c r="U696" s="457"/>
      <c r="V696" s="457"/>
      <c r="W696" s="457"/>
      <c r="X696" s="457"/>
      <c r="Y696" s="457"/>
      <c r="Z696" s="537"/>
    </row>
    <row r="697" spans="1:39">
      <c r="A697" s="45" t="s">
        <v>496</v>
      </c>
      <c r="B697" s="50">
        <f t="shared" si="49"/>
        <v>0</v>
      </c>
      <c r="C697" s="445"/>
      <c r="D697" s="445"/>
      <c r="E697" s="445"/>
      <c r="F697" s="445"/>
      <c r="G697" s="445"/>
      <c r="H697" s="445"/>
      <c r="I697" s="445"/>
      <c r="J697" s="445"/>
      <c r="K697" s="445"/>
      <c r="L697" s="445"/>
      <c r="M697" s="445"/>
      <c r="N697" s="445"/>
      <c r="O697" s="445"/>
      <c r="P697" s="445"/>
      <c r="Q697" s="445"/>
      <c r="R697" s="445"/>
      <c r="S697" s="445"/>
      <c r="T697" s="445"/>
      <c r="U697" s="445"/>
      <c r="V697" s="445"/>
      <c r="W697" s="445"/>
      <c r="X697" s="445"/>
      <c r="Y697" s="445"/>
      <c r="Z697" s="532"/>
    </row>
    <row r="698" spans="1:39">
      <c r="A698" s="45" t="s">
        <v>467</v>
      </c>
      <c r="B698" s="46">
        <f>SUM(C698:Z698)</f>
        <v>1</v>
      </c>
      <c r="C698" s="438"/>
      <c r="D698" s="438"/>
      <c r="E698" s="438"/>
      <c r="F698" s="438"/>
      <c r="G698" s="438"/>
      <c r="H698" s="438"/>
      <c r="I698" s="438"/>
      <c r="J698" s="438"/>
      <c r="K698" s="438"/>
      <c r="L698" s="438"/>
      <c r="M698" s="438"/>
      <c r="N698" s="438"/>
      <c r="O698" s="438"/>
      <c r="P698" s="438"/>
      <c r="Q698" s="445">
        <v>1</v>
      </c>
      <c r="R698" s="438" t="s">
        <v>405</v>
      </c>
      <c r="S698" s="445"/>
      <c r="T698" s="438"/>
      <c r="U698" s="438"/>
      <c r="V698" s="438"/>
      <c r="W698" s="438"/>
      <c r="X698" s="438"/>
      <c r="Y698" s="438"/>
      <c r="Z698" s="454"/>
    </row>
    <row r="699" spans="1:39">
      <c r="A699" s="78" t="s">
        <v>171</v>
      </c>
      <c r="B699" s="46">
        <f t="shared" si="49"/>
        <v>0</v>
      </c>
      <c r="C699" s="438"/>
      <c r="D699" s="438"/>
      <c r="E699" s="438"/>
      <c r="F699" s="438"/>
      <c r="G699" s="438"/>
      <c r="H699" s="438"/>
      <c r="I699" s="438"/>
      <c r="J699" s="438"/>
      <c r="K699" s="438"/>
      <c r="L699" s="438"/>
      <c r="M699" s="438"/>
      <c r="N699" s="438"/>
      <c r="O699" s="438"/>
      <c r="P699" s="438"/>
      <c r="Q699" s="438"/>
      <c r="R699" s="438"/>
      <c r="S699" s="438"/>
      <c r="T699" s="438"/>
      <c r="U699" s="438"/>
      <c r="V699" s="438"/>
      <c r="W699" s="438"/>
      <c r="X699" s="438"/>
      <c r="Y699" s="438"/>
      <c r="Z699" s="454"/>
    </row>
    <row r="700" spans="1:39" ht="15.75" thickBot="1">
      <c r="A700" s="340" t="s">
        <v>497</v>
      </c>
      <c r="B700" s="50">
        <f t="shared" si="49"/>
        <v>2</v>
      </c>
      <c r="C700" s="489"/>
      <c r="D700" s="490"/>
      <c r="E700" s="489">
        <v>1</v>
      </c>
      <c r="F700" s="490" t="s">
        <v>392</v>
      </c>
      <c r="G700" s="489"/>
      <c r="H700" s="490"/>
      <c r="I700" s="489"/>
      <c r="J700" s="490"/>
      <c r="K700" s="489"/>
      <c r="L700" s="490"/>
      <c r="M700" s="489"/>
      <c r="N700" s="490"/>
      <c r="O700" s="489"/>
      <c r="P700" s="490"/>
      <c r="Q700" s="489"/>
      <c r="R700" s="490"/>
      <c r="S700" s="489"/>
      <c r="T700" s="490"/>
      <c r="U700" s="489"/>
      <c r="V700" s="490"/>
      <c r="W700" s="489">
        <v>1</v>
      </c>
      <c r="X700" s="490" t="s">
        <v>336</v>
      </c>
      <c r="Y700" s="489"/>
      <c r="Z700" s="538"/>
    </row>
    <row r="701" spans="1:39" ht="15.75" thickBot="1">
      <c r="A701" s="202" t="s">
        <v>499</v>
      </c>
      <c r="B701" s="42">
        <f>SUM(B702:B710)</f>
        <v>11</v>
      </c>
      <c r="C701" s="486">
        <f>SUM(C702:C710)</f>
        <v>0</v>
      </c>
      <c r="D701" s="486"/>
      <c r="E701" s="486">
        <f>SUM(E702:E710)</f>
        <v>2</v>
      </c>
      <c r="F701" s="486"/>
      <c r="G701" s="486">
        <f>SUM(G702:G710)</f>
        <v>3</v>
      </c>
      <c r="H701" s="486"/>
      <c r="I701" s="486">
        <f>SUM(I702:I710)</f>
        <v>0</v>
      </c>
      <c r="J701" s="486"/>
      <c r="K701" s="486">
        <f>SUM(K702:K710)</f>
        <v>0</v>
      </c>
      <c r="L701" s="486"/>
      <c r="M701" s="486">
        <f>SUM(M702:M710)</f>
        <v>0</v>
      </c>
      <c r="N701" s="486"/>
      <c r="O701" s="486">
        <f>SUM(O702:O710)</f>
        <v>0</v>
      </c>
      <c r="P701" s="486"/>
      <c r="Q701" s="486">
        <f>SUM(Q702:Q710)</f>
        <v>0</v>
      </c>
      <c r="R701" s="486"/>
      <c r="S701" s="486">
        <f>SUM(S702:S710)</f>
        <v>1</v>
      </c>
      <c r="T701" s="486"/>
      <c r="U701" s="486">
        <f>SUM(U702:U710)</f>
        <v>2</v>
      </c>
      <c r="V701" s="486"/>
      <c r="W701" s="486">
        <f>SUM(W702:W710)</f>
        <v>3</v>
      </c>
      <c r="X701" s="486"/>
      <c r="Y701" s="486">
        <f>SUM(Y702:Y710)</f>
        <v>0</v>
      </c>
      <c r="Z701" s="533"/>
      <c r="AA701" s="57">
        <f>SUM(C701:Z701)</f>
        <v>11</v>
      </c>
    </row>
    <row r="702" spans="1:39">
      <c r="A702" s="58" t="s">
        <v>89</v>
      </c>
      <c r="B702" s="50">
        <f t="shared" ref="B702:B710" si="50">SUM(C702:Z702)</f>
        <v>1</v>
      </c>
      <c r="C702" s="442"/>
      <c r="D702" s="442"/>
      <c r="E702" s="442">
        <v>1</v>
      </c>
      <c r="F702" s="442" t="s">
        <v>339</v>
      </c>
      <c r="G702" s="442"/>
      <c r="H702" s="442"/>
      <c r="I702" s="442"/>
      <c r="J702" s="442"/>
      <c r="K702" s="442"/>
      <c r="L702" s="442"/>
      <c r="M702" s="442"/>
      <c r="N702" s="442"/>
      <c r="O702" s="442"/>
      <c r="P702" s="442"/>
      <c r="Q702" s="442"/>
      <c r="R702" s="442"/>
      <c r="S702" s="442"/>
      <c r="T702" s="442"/>
      <c r="U702" s="442"/>
      <c r="V702" s="442"/>
      <c r="W702" s="442"/>
      <c r="X702" s="442"/>
      <c r="Y702" s="442"/>
      <c r="Z702" s="531"/>
      <c r="AA702" s="75">
        <f>SUM(C702:Z710)</f>
        <v>11</v>
      </c>
      <c r="AC702" s="238"/>
      <c r="AD702" s="238"/>
      <c r="AE702" s="239"/>
      <c r="AF702" s="238"/>
      <c r="AG702" s="238"/>
      <c r="AH702" s="238"/>
      <c r="AI702" s="238"/>
      <c r="AJ702" s="238"/>
      <c r="AK702" s="238"/>
      <c r="AL702" s="238"/>
      <c r="AM702" s="238"/>
    </row>
    <row r="703" spans="1:39">
      <c r="A703" s="45" t="s">
        <v>500</v>
      </c>
      <c r="B703" s="54">
        <f t="shared" si="50"/>
        <v>0</v>
      </c>
      <c r="C703" s="438"/>
      <c r="D703" s="438"/>
      <c r="E703" s="438"/>
      <c r="F703" s="438"/>
      <c r="G703" s="438"/>
      <c r="H703" s="438"/>
      <c r="I703" s="438"/>
      <c r="J703" s="438"/>
      <c r="K703" s="438"/>
      <c r="L703" s="438"/>
      <c r="M703" s="438"/>
      <c r="N703" s="438"/>
      <c r="O703" s="438"/>
      <c r="P703" s="438"/>
      <c r="Q703" s="438"/>
      <c r="R703" s="438"/>
      <c r="S703" s="438"/>
      <c r="T703" s="438"/>
      <c r="U703" s="438"/>
      <c r="V703" s="438"/>
      <c r="W703" s="438"/>
      <c r="X703" s="438"/>
      <c r="Y703" s="438"/>
      <c r="Z703" s="454"/>
    </row>
    <row r="704" spans="1:39">
      <c r="A704" s="45" t="s">
        <v>91</v>
      </c>
      <c r="B704" s="76">
        <f t="shared" si="50"/>
        <v>5</v>
      </c>
      <c r="C704" s="438"/>
      <c r="D704" s="438"/>
      <c r="E704" s="438"/>
      <c r="F704" s="438"/>
      <c r="G704" s="438">
        <v>1</v>
      </c>
      <c r="H704" s="438"/>
      <c r="I704" s="438"/>
      <c r="J704" s="438"/>
      <c r="K704" s="438"/>
      <c r="L704" s="438"/>
      <c r="M704" s="438"/>
      <c r="N704" s="438"/>
      <c r="O704" s="438"/>
      <c r="P704" s="438"/>
      <c r="Q704" s="438"/>
      <c r="R704" s="438"/>
      <c r="S704" s="438">
        <v>1</v>
      </c>
      <c r="T704" s="438" t="s">
        <v>542</v>
      </c>
      <c r="U704" s="438">
        <v>2</v>
      </c>
      <c r="V704" s="438" t="s">
        <v>543</v>
      </c>
      <c r="W704" s="438">
        <v>1</v>
      </c>
      <c r="X704" s="438"/>
      <c r="Y704" s="438"/>
      <c r="Z704" s="454"/>
      <c r="AA704" s="77"/>
      <c r="AB704" s="238"/>
      <c r="AC704" s="238"/>
      <c r="AD704" s="238"/>
      <c r="AE704" s="238"/>
      <c r="AF704" s="238"/>
      <c r="AG704" s="238"/>
      <c r="AH704" s="238"/>
      <c r="AI704" s="238"/>
      <c r="AJ704" s="238"/>
      <c r="AK704" s="238"/>
      <c r="AL704" s="238"/>
      <c r="AM704" s="238"/>
    </row>
    <row r="705" spans="1:62">
      <c r="A705" s="45" t="s">
        <v>408</v>
      </c>
      <c r="B705" s="76">
        <f t="shared" si="50"/>
        <v>0</v>
      </c>
      <c r="C705" s="470"/>
      <c r="D705" s="470"/>
      <c r="E705" s="470"/>
      <c r="F705" s="470"/>
      <c r="G705" s="470"/>
      <c r="H705" s="470"/>
      <c r="I705" s="470"/>
      <c r="J705" s="470"/>
      <c r="K705" s="470"/>
      <c r="L705" s="470"/>
      <c r="M705" s="470"/>
      <c r="N705" s="470"/>
      <c r="O705" s="470"/>
      <c r="P705" s="470"/>
      <c r="Q705" s="470"/>
      <c r="R705" s="470"/>
      <c r="S705" s="470"/>
      <c r="T705" s="470"/>
      <c r="U705" s="470"/>
      <c r="V705" s="470"/>
      <c r="W705" s="470"/>
      <c r="X705" s="470"/>
      <c r="Y705" s="470"/>
      <c r="Z705" s="539"/>
    </row>
    <row r="706" spans="1:62">
      <c r="A706" s="45" t="s">
        <v>409</v>
      </c>
      <c r="B706" s="76">
        <f t="shared" si="50"/>
        <v>0</v>
      </c>
      <c r="C706" s="438"/>
      <c r="D706" s="438"/>
      <c r="E706" s="438"/>
      <c r="F706" s="438"/>
      <c r="G706" s="438"/>
      <c r="H706" s="438"/>
      <c r="I706" s="438"/>
      <c r="J706" s="438"/>
      <c r="K706" s="438"/>
      <c r="L706" s="438"/>
      <c r="M706" s="438"/>
      <c r="N706" s="438"/>
      <c r="O706" s="438"/>
      <c r="P706" s="438"/>
      <c r="Q706" s="445"/>
      <c r="R706" s="438"/>
      <c r="S706" s="445"/>
      <c r="T706" s="438"/>
      <c r="U706" s="438"/>
      <c r="V706" s="438"/>
      <c r="W706" s="438"/>
      <c r="X706" s="438"/>
      <c r="Y706" s="438"/>
      <c r="Z706" s="454"/>
    </row>
    <row r="707" spans="1:62">
      <c r="A707" s="45" t="s">
        <v>94</v>
      </c>
      <c r="B707" s="76">
        <f t="shared" si="50"/>
        <v>1</v>
      </c>
      <c r="C707" s="438"/>
      <c r="D707" s="438"/>
      <c r="E707" s="438"/>
      <c r="F707" s="438"/>
      <c r="G707" s="438"/>
      <c r="H707" s="438"/>
      <c r="I707" s="438"/>
      <c r="J707" s="438"/>
      <c r="K707" s="438"/>
      <c r="L707" s="438"/>
      <c r="M707" s="438"/>
      <c r="N707" s="438"/>
      <c r="O707" s="438"/>
      <c r="P707" s="438"/>
      <c r="Q707" s="445"/>
      <c r="R707" s="438"/>
      <c r="S707" s="445"/>
      <c r="T707" s="438"/>
      <c r="U707" s="438"/>
      <c r="V707" s="438"/>
      <c r="W707" s="438">
        <v>1</v>
      </c>
      <c r="X707" s="438" t="s">
        <v>486</v>
      </c>
      <c r="Y707" s="438"/>
      <c r="Z707" s="454"/>
    </row>
    <row r="708" spans="1:62">
      <c r="A708" s="45" t="s">
        <v>95</v>
      </c>
      <c r="B708" s="46">
        <f t="shared" si="50"/>
        <v>1</v>
      </c>
      <c r="C708" s="438"/>
      <c r="D708" s="438"/>
      <c r="E708" s="438"/>
      <c r="F708" s="438"/>
      <c r="G708" s="438">
        <v>1</v>
      </c>
      <c r="H708" s="438" t="s">
        <v>421</v>
      </c>
      <c r="I708" s="438"/>
      <c r="J708" s="438"/>
      <c r="K708" s="438"/>
      <c r="L708" s="438"/>
      <c r="M708" s="438"/>
      <c r="N708" s="438"/>
      <c r="O708" s="438"/>
      <c r="P708" s="438"/>
      <c r="Q708" s="438"/>
      <c r="R708" s="438"/>
      <c r="S708" s="438"/>
      <c r="T708" s="438"/>
      <c r="U708" s="438"/>
      <c r="V708" s="438"/>
      <c r="W708" s="438"/>
      <c r="X708" s="438"/>
      <c r="Y708" s="438"/>
      <c r="Z708" s="454"/>
    </row>
    <row r="709" spans="1:62">
      <c r="A709" s="340" t="s">
        <v>504</v>
      </c>
      <c r="B709" s="54">
        <f t="shared" si="50"/>
        <v>1</v>
      </c>
      <c r="C709" s="474"/>
      <c r="D709" s="474"/>
      <c r="E709" s="445"/>
      <c r="F709" s="474"/>
      <c r="G709" s="445">
        <v>1</v>
      </c>
      <c r="H709" s="445" t="s">
        <v>522</v>
      </c>
      <c r="I709" s="474"/>
      <c r="J709" s="474"/>
      <c r="K709" s="474"/>
      <c r="L709" s="474"/>
      <c r="M709" s="474"/>
      <c r="N709" s="474"/>
      <c r="O709" s="474"/>
      <c r="P709" s="474"/>
      <c r="Q709" s="445"/>
      <c r="R709" s="474"/>
      <c r="S709" s="445"/>
      <c r="T709" s="474"/>
      <c r="U709" s="474"/>
      <c r="V709" s="474"/>
      <c r="W709" s="474"/>
      <c r="X709" s="474"/>
      <c r="Y709" s="474"/>
      <c r="Z709" s="540"/>
    </row>
    <row r="710" spans="1:62" ht="23.25" thickBot="1">
      <c r="A710" s="45" t="s">
        <v>180</v>
      </c>
      <c r="B710" s="76">
        <f t="shared" si="50"/>
        <v>2</v>
      </c>
      <c r="C710" s="546"/>
      <c r="D710" s="546"/>
      <c r="E710" s="546">
        <v>1</v>
      </c>
      <c r="F710" s="546" t="s">
        <v>329</v>
      </c>
      <c r="G710" s="546"/>
      <c r="H710" s="546"/>
      <c r="I710" s="546"/>
      <c r="J710" s="546"/>
      <c r="K710" s="546"/>
      <c r="L710" s="546"/>
      <c r="M710" s="546"/>
      <c r="N710" s="546"/>
      <c r="O710" s="546"/>
      <c r="P710" s="546"/>
      <c r="Q710" s="546"/>
      <c r="R710" s="546"/>
      <c r="S710" s="546"/>
      <c r="T710" s="546"/>
      <c r="U710" s="546"/>
      <c r="V710" s="546"/>
      <c r="W710" s="546">
        <v>1</v>
      </c>
      <c r="X710" s="546" t="s">
        <v>421</v>
      </c>
      <c r="Y710" s="546"/>
      <c r="Z710" s="547"/>
    </row>
    <row r="711" spans="1:62" ht="15.75" thickBot="1">
      <c r="A711" s="202" t="s">
        <v>544</v>
      </c>
      <c r="B711" s="548">
        <f>SUM(B712:B713)</f>
        <v>1</v>
      </c>
      <c r="C711" s="549">
        <f>SUM(C712:C713)</f>
        <v>0</v>
      </c>
      <c r="D711" s="549"/>
      <c r="E711" s="549">
        <f>SUM(E712:E713)</f>
        <v>0</v>
      </c>
      <c r="F711" s="549"/>
      <c r="G711" s="549">
        <f>SUM(G712:G713)</f>
        <v>0</v>
      </c>
      <c r="H711" s="549"/>
      <c r="I711" s="549">
        <f>SUM(I712:I713)</f>
        <v>0</v>
      </c>
      <c r="J711" s="549"/>
      <c r="K711" s="549">
        <f>SUM(K712:K713)</f>
        <v>1</v>
      </c>
      <c r="L711" s="549"/>
      <c r="M711" s="549">
        <f>SUM(M712:M713)</f>
        <v>0</v>
      </c>
      <c r="N711" s="549"/>
      <c r="O711" s="549">
        <f>SUM(O712:O713)</f>
        <v>0</v>
      </c>
      <c r="P711" s="549"/>
      <c r="Q711" s="549">
        <f>SUM(Q712:Q713)</f>
        <v>0</v>
      </c>
      <c r="R711" s="549"/>
      <c r="S711" s="549">
        <f>SUM(S712:S713)</f>
        <v>0</v>
      </c>
      <c r="T711" s="549"/>
      <c r="U711" s="549">
        <f>SUM(U712:U713)</f>
        <v>0</v>
      </c>
      <c r="V711" s="549"/>
      <c r="W711" s="549">
        <f>SUM(W712:W713)</f>
        <v>0</v>
      </c>
      <c r="X711" s="549"/>
      <c r="Y711" s="549">
        <f>SUM(Y712:Y713)</f>
        <v>0</v>
      </c>
      <c r="Z711" s="550"/>
      <c r="AA711">
        <f>SUM(C711:Z711)</f>
        <v>1</v>
      </c>
    </row>
    <row r="712" spans="1:62">
      <c r="A712" s="201" t="s">
        <v>545</v>
      </c>
      <c r="B712" s="545">
        <f>SUM(C712:Z712)</f>
        <v>1</v>
      </c>
      <c r="C712" s="536"/>
      <c r="D712" s="536"/>
      <c r="E712" s="536"/>
      <c r="F712" s="536"/>
      <c r="G712" s="536"/>
      <c r="H712" s="536"/>
      <c r="I712" s="536"/>
      <c r="J712" s="536"/>
      <c r="K712" s="536">
        <v>1</v>
      </c>
      <c r="L712" s="536" t="s">
        <v>344</v>
      </c>
      <c r="M712" s="536"/>
      <c r="N712" s="536"/>
      <c r="O712" s="536"/>
      <c r="P712" s="536"/>
      <c r="Q712" s="536"/>
      <c r="R712" s="536"/>
      <c r="S712" s="536"/>
      <c r="T712" s="536"/>
      <c r="U712" s="536"/>
      <c r="V712" s="536"/>
      <c r="W712" s="536"/>
      <c r="X712" s="536"/>
      <c r="Y712" s="536"/>
      <c r="Z712" s="551"/>
      <c r="AA712">
        <f>SUM(C712:Z713)</f>
        <v>1</v>
      </c>
    </row>
    <row r="713" spans="1:62" ht="15.75" thickBot="1">
      <c r="A713" s="552" t="s">
        <v>546</v>
      </c>
      <c r="B713" s="553">
        <f>SUM(C713:Z713)</f>
        <v>0</v>
      </c>
      <c r="C713" s="554"/>
      <c r="D713" s="554"/>
      <c r="E713" s="554"/>
      <c r="F713" s="554"/>
      <c r="G713" s="554"/>
      <c r="H713" s="554"/>
      <c r="I713" s="554"/>
      <c r="J713" s="554"/>
      <c r="K713" s="554"/>
      <c r="L713" s="554"/>
      <c r="M713" s="554"/>
      <c r="N713" s="554"/>
      <c r="O713" s="554"/>
      <c r="P713" s="554"/>
      <c r="Q713" s="554"/>
      <c r="R713" s="554"/>
      <c r="S713" s="554"/>
      <c r="T713" s="554"/>
      <c r="U713" s="554"/>
      <c r="V713" s="554"/>
      <c r="W713" s="554"/>
      <c r="X713" s="554"/>
      <c r="Y713" s="554"/>
      <c r="Z713" s="555"/>
    </row>
    <row r="714" spans="1:62" s="82" customFormat="1" ht="9">
      <c r="A714" s="432" t="s">
        <v>428</v>
      </c>
      <c r="X714" s="434"/>
      <c r="AB714" s="240"/>
      <c r="AC714" s="240"/>
      <c r="AD714" s="240"/>
      <c r="AE714" s="240"/>
      <c r="AF714" s="240"/>
      <c r="AG714" s="240"/>
      <c r="AH714" s="240"/>
      <c r="AI714" s="240"/>
      <c r="AJ714" s="240"/>
      <c r="AK714" s="240"/>
      <c r="AL714" s="240"/>
      <c r="AM714" s="240"/>
      <c r="AN714" s="240"/>
      <c r="AO714" s="240"/>
      <c r="AP714" s="240"/>
      <c r="AQ714" s="240"/>
      <c r="AR714" s="240"/>
      <c r="AS714" s="240"/>
      <c r="AT714" s="240"/>
      <c r="AU714" s="240"/>
      <c r="AV714" s="240"/>
      <c r="AW714" s="240"/>
      <c r="AX714" s="240"/>
      <c r="AY714" s="240"/>
      <c r="AZ714" s="240"/>
      <c r="BA714" s="240"/>
      <c r="BB714" s="240"/>
      <c r="BC714" s="240"/>
      <c r="BD714" s="240"/>
      <c r="BE714" s="240"/>
      <c r="BF714" s="240"/>
      <c r="BG714" s="240"/>
      <c r="BH714" s="240"/>
      <c r="BI714" s="240"/>
      <c r="BJ714" s="240"/>
    </row>
    <row r="715" spans="1:62" s="82" customFormat="1" ht="9">
      <c r="A715" s="434" t="s">
        <v>429</v>
      </c>
      <c r="R715" s="556"/>
      <c r="AB715" s="240"/>
      <c r="AC715" s="240"/>
      <c r="AD715" s="240"/>
      <c r="AE715" s="240"/>
      <c r="AF715" s="240"/>
      <c r="AG715" s="240"/>
      <c r="AH715" s="240"/>
      <c r="AI715" s="240"/>
      <c r="AJ715" s="240"/>
      <c r="AK715" s="240"/>
      <c r="AL715" s="240"/>
      <c r="AM715" s="240"/>
      <c r="AN715" s="240"/>
      <c r="AO715" s="240"/>
      <c r="AP715" s="240"/>
      <c r="AQ715" s="240"/>
      <c r="AR715" s="240"/>
      <c r="AS715" s="240"/>
      <c r="AT715" s="240"/>
      <c r="AU715" s="240"/>
      <c r="AV715" s="240"/>
      <c r="AW715" s="240"/>
      <c r="AX715" s="240"/>
      <c r="AY715" s="240"/>
      <c r="AZ715" s="240"/>
      <c r="BA715" s="240"/>
      <c r="BB715" s="240"/>
      <c r="BC715" s="240"/>
      <c r="BD715" s="240"/>
      <c r="BE715" s="240"/>
      <c r="BF715" s="240"/>
      <c r="BG715" s="240"/>
      <c r="BH715" s="240"/>
      <c r="BI715" s="240"/>
      <c r="BJ715" s="240"/>
    </row>
    <row r="716" spans="1:62" s="82" customFormat="1" ht="9">
      <c r="B716" s="434" t="s">
        <v>97</v>
      </c>
      <c r="C716" s="434"/>
      <c r="D716" s="434" t="s">
        <v>506</v>
      </c>
      <c r="AB716" s="240"/>
      <c r="AC716" s="240"/>
      <c r="AD716" s="240"/>
      <c r="AE716" s="240"/>
      <c r="AF716" s="240"/>
      <c r="AG716" s="240"/>
      <c r="AH716" s="240"/>
      <c r="AI716" s="240"/>
      <c r="AJ716" s="240"/>
      <c r="AK716" s="240"/>
      <c r="AL716" s="240"/>
      <c r="AM716" s="240"/>
      <c r="AN716" s="240"/>
      <c r="AO716" s="240"/>
      <c r="AP716" s="240"/>
      <c r="AQ716" s="240"/>
      <c r="AR716" s="240"/>
      <c r="AS716" s="240"/>
      <c r="AT716" s="240"/>
      <c r="AU716" s="240"/>
      <c r="AV716" s="240"/>
      <c r="AW716" s="240"/>
      <c r="AX716" s="240"/>
      <c r="AY716" s="240"/>
      <c r="AZ716" s="240"/>
      <c r="BA716" s="240"/>
      <c r="BB716" s="240"/>
      <c r="BC716" s="240"/>
      <c r="BD716" s="240"/>
      <c r="BE716" s="240"/>
      <c r="BF716" s="240"/>
      <c r="BG716" s="240"/>
      <c r="BH716" s="240"/>
      <c r="BI716" s="240"/>
      <c r="BJ716" s="240"/>
    </row>
    <row r="717" spans="1:62" s="83" customFormat="1" ht="8.25">
      <c r="A717" s="83" t="s">
        <v>99</v>
      </c>
      <c r="B717" s="84"/>
      <c r="C717" s="84"/>
      <c r="D717" s="84"/>
      <c r="L717" s="83" t="s">
        <v>100</v>
      </c>
      <c r="P717" s="85" t="s">
        <v>507</v>
      </c>
      <c r="T717" s="83" t="s">
        <v>102</v>
      </c>
      <c r="W717" s="83" t="s">
        <v>103</v>
      </c>
      <c r="AB717" s="241"/>
      <c r="AC717" s="241"/>
      <c r="AD717" s="241"/>
      <c r="AE717" s="241"/>
      <c r="AF717" s="241"/>
      <c r="AG717" s="241"/>
      <c r="AH717" s="241"/>
      <c r="AI717" s="241"/>
      <c r="AJ717" s="241"/>
      <c r="AK717" s="241"/>
      <c r="AL717" s="241"/>
      <c r="AM717" s="241"/>
      <c r="AN717" s="241"/>
      <c r="AO717" s="241"/>
      <c r="AP717" s="241"/>
      <c r="AQ717" s="241"/>
      <c r="AR717" s="241"/>
      <c r="AS717" s="241"/>
      <c r="AT717" s="241"/>
      <c r="AU717" s="241"/>
      <c r="AV717" s="241"/>
      <c r="AW717" s="241"/>
      <c r="AX717" s="241"/>
      <c r="AY717" s="241"/>
      <c r="AZ717" s="241"/>
      <c r="BA717" s="241"/>
      <c r="BB717" s="241"/>
      <c r="BC717" s="241"/>
      <c r="BD717" s="241"/>
      <c r="BE717" s="241"/>
      <c r="BF717" s="241"/>
      <c r="BG717" s="241"/>
      <c r="BH717" s="241"/>
      <c r="BI717" s="241"/>
      <c r="BJ717" s="241"/>
    </row>
    <row r="718" spans="1:62" s="83" customFormat="1" ht="8.25">
      <c r="A718" s="83" t="s">
        <v>104</v>
      </c>
      <c r="B718" s="83" t="s">
        <v>381</v>
      </c>
      <c r="E718" s="83" t="s">
        <v>508</v>
      </c>
      <c r="I718" s="83" t="s">
        <v>106</v>
      </c>
      <c r="L718" s="83" t="s">
        <v>107</v>
      </c>
      <c r="P718" s="83" t="s">
        <v>108</v>
      </c>
      <c r="T718" s="83" t="s">
        <v>514</v>
      </c>
      <c r="X718" s="83" t="s">
        <v>110</v>
      </c>
      <c r="AB718" s="241"/>
      <c r="AC718" s="241"/>
      <c r="AD718" s="241"/>
      <c r="AE718" s="241"/>
      <c r="AF718" s="241"/>
      <c r="AG718" s="241"/>
      <c r="AH718" s="241"/>
      <c r="AI718" s="241"/>
      <c r="AJ718" s="241"/>
      <c r="AK718" s="241"/>
      <c r="AL718" s="241"/>
      <c r="AM718" s="241"/>
      <c r="AN718" s="241"/>
      <c r="AO718" s="241"/>
      <c r="AP718" s="241"/>
      <c r="AQ718" s="241"/>
      <c r="AR718" s="241"/>
      <c r="AS718" s="241"/>
      <c r="AT718" s="241"/>
      <c r="AU718" s="241"/>
      <c r="AV718" s="241"/>
      <c r="AW718" s="241"/>
      <c r="AX718" s="241"/>
      <c r="AY718" s="241"/>
      <c r="AZ718" s="241"/>
      <c r="BA718" s="241"/>
      <c r="BB718" s="241"/>
      <c r="BC718" s="241"/>
      <c r="BD718" s="241"/>
      <c r="BE718" s="241"/>
      <c r="BF718" s="241"/>
      <c r="BG718" s="241"/>
      <c r="BH718" s="241"/>
      <c r="BI718" s="241"/>
      <c r="BJ718" s="241"/>
    </row>
    <row r="719" spans="1:62" s="83" customFormat="1" ht="8.25">
      <c r="A719" s="83" t="s">
        <v>509</v>
      </c>
      <c r="B719" s="83" t="s">
        <v>112</v>
      </c>
      <c r="E719" s="83" t="s">
        <v>510</v>
      </c>
      <c r="I719" s="83" t="s">
        <v>511</v>
      </c>
      <c r="L719" s="83" t="s">
        <v>512</v>
      </c>
      <c r="P719" s="83" t="s">
        <v>513</v>
      </c>
      <c r="T719" s="83" t="s">
        <v>117</v>
      </c>
      <c r="X719" s="83" t="s">
        <v>118</v>
      </c>
      <c r="AB719" s="241"/>
      <c r="AC719" s="241"/>
      <c r="AD719" s="241"/>
      <c r="AE719" s="241"/>
      <c r="AF719" s="241"/>
      <c r="AG719" s="241"/>
      <c r="AH719" s="241"/>
      <c r="AI719" s="241"/>
      <c r="AJ719" s="241"/>
      <c r="AK719" s="241"/>
      <c r="AL719" s="241"/>
      <c r="AM719" s="241"/>
      <c r="AN719" s="241"/>
      <c r="AO719" s="241"/>
      <c r="AP719" s="241"/>
      <c r="AQ719" s="241"/>
      <c r="AR719" s="241"/>
      <c r="AS719" s="241"/>
      <c r="AT719" s="241"/>
      <c r="AU719" s="241"/>
      <c r="AV719" s="241"/>
      <c r="AW719" s="241"/>
      <c r="AX719" s="241"/>
      <c r="AY719" s="241"/>
      <c r="AZ719" s="241"/>
      <c r="BA719" s="241"/>
      <c r="BB719" s="241"/>
      <c r="BC719" s="241"/>
      <c r="BD719" s="241"/>
      <c r="BE719" s="241"/>
      <c r="BF719" s="241"/>
      <c r="BG719" s="241"/>
      <c r="BH719" s="241"/>
      <c r="BI719" s="241"/>
      <c r="BJ719" s="241"/>
    </row>
    <row r="720" spans="1:62" s="83" customFormat="1" ht="8.25">
      <c r="A720" s="83" t="s">
        <v>119</v>
      </c>
      <c r="B720" s="83" t="s">
        <v>120</v>
      </c>
      <c r="E720" s="83" t="s">
        <v>121</v>
      </c>
      <c r="I720" s="83" t="s">
        <v>122</v>
      </c>
      <c r="L720" s="86" t="s">
        <v>123</v>
      </c>
      <c r="P720" s="87" t="s">
        <v>124</v>
      </c>
      <c r="T720" s="83" t="s">
        <v>125</v>
      </c>
      <c r="X720" s="83" t="s">
        <v>382</v>
      </c>
      <c r="AB720" s="241"/>
      <c r="AC720" s="241"/>
      <c r="AD720" s="241"/>
      <c r="AE720" s="241"/>
      <c r="AF720" s="241"/>
      <c r="AG720" s="241"/>
      <c r="AH720" s="241"/>
      <c r="AI720" s="241"/>
      <c r="AJ720" s="241"/>
      <c r="AK720" s="241"/>
      <c r="AL720" s="241"/>
      <c r="AM720" s="241"/>
      <c r="AN720" s="241"/>
      <c r="AO720" s="241"/>
      <c r="AP720" s="241"/>
      <c r="AQ720" s="241"/>
      <c r="AR720" s="241"/>
      <c r="AS720" s="241"/>
      <c r="AT720" s="241"/>
      <c r="AU720" s="241"/>
      <c r="AV720" s="241"/>
      <c r="AW720" s="241"/>
      <c r="AX720" s="241"/>
      <c r="AY720" s="241"/>
      <c r="AZ720" s="241"/>
      <c r="BA720" s="241"/>
      <c r="BB720" s="241"/>
      <c r="BC720" s="241"/>
      <c r="BD720" s="241"/>
      <c r="BE720" s="241"/>
      <c r="BF720" s="241"/>
      <c r="BG720" s="241"/>
      <c r="BH720" s="241"/>
      <c r="BI720" s="241"/>
      <c r="BJ720" s="241"/>
    </row>
    <row r="721" spans="1:62" s="83" customFormat="1" ht="8.25">
      <c r="A721" s="83" t="s">
        <v>126</v>
      </c>
      <c r="B721" s="83" t="s">
        <v>127</v>
      </c>
      <c r="E721" s="83" t="s">
        <v>128</v>
      </c>
      <c r="I721" s="83" t="s">
        <v>129</v>
      </c>
      <c r="L721" s="83" t="s">
        <v>130</v>
      </c>
      <c r="P721" s="88" t="s">
        <v>131</v>
      </c>
      <c r="T721" s="87" t="s">
        <v>132</v>
      </c>
      <c r="X721" s="83" t="s">
        <v>133</v>
      </c>
      <c r="Y721" s="89"/>
      <c r="Z721" s="89"/>
      <c r="AB721" s="241"/>
      <c r="AC721" s="241"/>
      <c r="AD721" s="241"/>
      <c r="AE721" s="241"/>
      <c r="AF721" s="241"/>
      <c r="AG721" s="241"/>
      <c r="AH721" s="241"/>
      <c r="AI721" s="241"/>
      <c r="AJ721" s="241"/>
      <c r="AK721" s="241"/>
      <c r="AL721" s="241"/>
      <c r="AM721" s="241"/>
      <c r="AN721" s="241"/>
      <c r="AO721" s="241"/>
      <c r="AP721" s="241"/>
      <c r="AQ721" s="241"/>
      <c r="AR721" s="241"/>
      <c r="AS721" s="241"/>
      <c r="AT721" s="241"/>
      <c r="AU721" s="241"/>
      <c r="AV721" s="241"/>
      <c r="AW721" s="241"/>
      <c r="AX721" s="241"/>
      <c r="AY721" s="241"/>
      <c r="AZ721" s="241"/>
      <c r="BA721" s="241"/>
      <c r="BB721" s="241"/>
      <c r="BC721" s="241"/>
      <c r="BD721" s="241"/>
      <c r="BE721" s="241"/>
      <c r="BF721" s="241"/>
      <c r="BG721" s="241"/>
      <c r="BH721" s="241"/>
      <c r="BI721" s="241"/>
      <c r="BJ721" s="241"/>
    </row>
    <row r="722" spans="1:62" s="83" customFormat="1" ht="8.25">
      <c r="A722" s="83" t="s">
        <v>412</v>
      </c>
      <c r="B722" s="83" t="s">
        <v>134</v>
      </c>
      <c r="E722" s="83" t="s">
        <v>135</v>
      </c>
      <c r="I722" s="83" t="s">
        <v>136</v>
      </c>
      <c r="L722" s="83" t="s">
        <v>137</v>
      </c>
      <c r="P722" s="88" t="s">
        <v>430</v>
      </c>
      <c r="T722" s="85" t="s">
        <v>139</v>
      </c>
      <c r="X722" s="89" t="s">
        <v>140</v>
      </c>
      <c r="Y722" s="89"/>
      <c r="AB722" s="241"/>
      <c r="AC722" s="241"/>
      <c r="AD722" s="241"/>
      <c r="AE722" s="241"/>
      <c r="AF722" s="241"/>
      <c r="AG722" s="241"/>
      <c r="AH722" s="241"/>
      <c r="AI722" s="241"/>
      <c r="AJ722" s="241"/>
      <c r="AK722" s="241"/>
      <c r="AL722" s="241"/>
      <c r="AM722" s="241"/>
      <c r="AN722" s="241"/>
      <c r="AO722" s="241"/>
      <c r="AP722" s="241"/>
      <c r="AQ722" s="241"/>
      <c r="AR722" s="241"/>
      <c r="AS722" s="241"/>
      <c r="AT722" s="241"/>
      <c r="AU722" s="241"/>
      <c r="AV722" s="241"/>
      <c r="AW722" s="241"/>
      <c r="AX722" s="241"/>
      <c r="AY722" s="241"/>
      <c r="AZ722" s="241"/>
      <c r="BA722" s="241"/>
      <c r="BB722" s="241"/>
      <c r="BC722" s="241"/>
      <c r="BD722" s="241"/>
      <c r="BE722" s="241"/>
      <c r="BF722" s="241"/>
      <c r="BG722" s="241"/>
      <c r="BH722" s="241"/>
      <c r="BI722" s="241"/>
      <c r="BJ722" s="241"/>
    </row>
    <row r="723" spans="1:62" s="83" customFormat="1" ht="8.25">
      <c r="A723" s="83" t="s">
        <v>141</v>
      </c>
      <c r="B723" s="83" t="s">
        <v>142</v>
      </c>
      <c r="E723" s="83" t="s">
        <v>143</v>
      </c>
      <c r="I723" s="83" t="s">
        <v>144</v>
      </c>
      <c r="L723" s="83" t="s">
        <v>145</v>
      </c>
      <c r="P723" s="83" t="s">
        <v>146</v>
      </c>
      <c r="T723" s="83" t="s">
        <v>147</v>
      </c>
      <c r="Y723" s="90"/>
      <c r="Z723" s="89"/>
      <c r="AB723" s="241"/>
      <c r="AC723" s="241"/>
      <c r="AD723" s="241"/>
      <c r="AE723" s="241"/>
      <c r="AF723" s="241"/>
      <c r="AG723" s="241"/>
      <c r="AH723" s="241"/>
      <c r="AI723" s="241"/>
      <c r="AJ723" s="241"/>
      <c r="AK723" s="241"/>
      <c r="AL723" s="241"/>
      <c r="AM723" s="241"/>
      <c r="AN723" s="241"/>
      <c r="AO723" s="241"/>
      <c r="AP723" s="241"/>
      <c r="AQ723" s="241"/>
      <c r="AR723" s="241"/>
      <c r="AS723" s="241"/>
      <c r="AT723" s="241"/>
      <c r="AU723" s="241"/>
      <c r="AV723" s="241"/>
      <c r="AW723" s="241"/>
      <c r="AX723" s="241"/>
      <c r="AY723" s="241"/>
      <c r="AZ723" s="241"/>
      <c r="BA723" s="241"/>
      <c r="BB723" s="241"/>
      <c r="BC723" s="241"/>
      <c r="BD723" s="241"/>
      <c r="BE723" s="241"/>
      <c r="BF723" s="241"/>
      <c r="BG723" s="241"/>
      <c r="BH723" s="241"/>
      <c r="BI723" s="241"/>
      <c r="BJ723" s="241"/>
    </row>
    <row r="724" spans="1:62" s="83" customFormat="1" ht="8.25">
      <c r="A724" s="83" t="s">
        <v>149</v>
      </c>
      <c r="B724" s="83" t="s">
        <v>150</v>
      </c>
      <c r="E724" s="83" t="s">
        <v>151</v>
      </c>
      <c r="I724" s="83" t="s">
        <v>152</v>
      </c>
      <c r="L724" s="83" t="s">
        <v>153</v>
      </c>
      <c r="P724" s="87" t="s">
        <v>154</v>
      </c>
      <c r="T724" s="83" t="s">
        <v>155</v>
      </c>
      <c r="AB724" s="241"/>
      <c r="AC724" s="241"/>
      <c r="AD724" s="241"/>
      <c r="AE724" s="241"/>
      <c r="AF724" s="241"/>
      <c r="AG724" s="241"/>
      <c r="AH724" s="241"/>
      <c r="AI724" s="241"/>
      <c r="AJ724" s="241"/>
      <c r="AK724" s="241"/>
      <c r="AL724" s="241"/>
      <c r="AM724" s="241"/>
      <c r="AN724" s="241"/>
      <c r="AO724" s="241"/>
      <c r="AP724" s="241"/>
      <c r="AQ724" s="241"/>
      <c r="AR724" s="241"/>
      <c r="AS724" s="241"/>
      <c r="AT724" s="241"/>
      <c r="AU724" s="241"/>
      <c r="AV724" s="241"/>
      <c r="AW724" s="241"/>
      <c r="AX724" s="241"/>
      <c r="AY724" s="241"/>
      <c r="AZ724" s="241"/>
      <c r="BA724" s="241"/>
      <c r="BB724" s="241"/>
      <c r="BC724" s="241"/>
      <c r="BD724" s="241"/>
      <c r="BE724" s="241"/>
      <c r="BF724" s="241"/>
      <c r="BG724" s="241"/>
      <c r="BH724" s="241"/>
      <c r="BI724" s="241"/>
      <c r="BJ724" s="241"/>
    </row>
    <row r="725" spans="1:62" s="83" customFormat="1" ht="8.25">
      <c r="A725" s="83" t="s">
        <v>157</v>
      </c>
      <c r="B725" s="83" t="s">
        <v>158</v>
      </c>
      <c r="E725" s="83" t="s">
        <v>159</v>
      </c>
      <c r="I725" s="83" t="s">
        <v>160</v>
      </c>
      <c r="L725" s="83" t="s">
        <v>431</v>
      </c>
      <c r="P725" s="91" t="s">
        <v>162</v>
      </c>
      <c r="T725" s="83" t="s">
        <v>384</v>
      </c>
      <c r="X725" s="89"/>
      <c r="Y725" s="89"/>
      <c r="Z725" s="89"/>
      <c r="AB725" s="241"/>
      <c r="AC725" s="241"/>
      <c r="AD725" s="241"/>
      <c r="AE725" s="241"/>
      <c r="AF725" s="241"/>
      <c r="AG725" s="241"/>
      <c r="AH725" s="241"/>
      <c r="AI725" s="241"/>
      <c r="AJ725" s="241"/>
      <c r="AK725" s="241"/>
      <c r="AL725" s="241"/>
      <c r="AM725" s="241"/>
      <c r="AN725" s="241"/>
      <c r="AO725" s="241"/>
      <c r="AP725" s="241"/>
      <c r="AQ725" s="241"/>
      <c r="AR725" s="241"/>
      <c r="AS725" s="241"/>
      <c r="AT725" s="241"/>
      <c r="AU725" s="241"/>
      <c r="AV725" s="241"/>
      <c r="AW725" s="241"/>
      <c r="AX725" s="241"/>
      <c r="AY725" s="241"/>
      <c r="AZ725" s="241"/>
      <c r="BA725" s="241"/>
      <c r="BB725" s="241"/>
      <c r="BC725" s="241"/>
      <c r="BD725" s="241"/>
      <c r="BE725" s="241"/>
      <c r="BF725" s="241"/>
      <c r="BG725" s="241"/>
      <c r="BH725" s="241"/>
      <c r="BI725" s="241"/>
      <c r="BJ725" s="241"/>
    </row>
    <row r="726" spans="1:62" s="83" customFormat="1" ht="8.25">
      <c r="A726" s="83" t="s">
        <v>164</v>
      </c>
      <c r="B726" s="83" t="s">
        <v>165</v>
      </c>
      <c r="E726" s="83" t="s">
        <v>166</v>
      </c>
      <c r="I726" s="83" t="s">
        <v>167</v>
      </c>
      <c r="L726" s="83" t="s">
        <v>168</v>
      </c>
      <c r="O726" s="83" t="s">
        <v>432</v>
      </c>
      <c r="AB726" s="241"/>
      <c r="AC726" s="241"/>
      <c r="AD726" s="241"/>
      <c r="AE726" s="241"/>
      <c r="AF726" s="241"/>
      <c r="AG726" s="241"/>
      <c r="AH726" s="241"/>
      <c r="AI726" s="241"/>
      <c r="AJ726" s="241"/>
      <c r="AK726" s="241"/>
      <c r="AL726" s="241"/>
      <c r="AM726" s="241"/>
      <c r="AN726" s="241"/>
      <c r="AO726" s="241"/>
      <c r="AP726" s="241"/>
      <c r="AQ726" s="241"/>
      <c r="AR726" s="241"/>
      <c r="AS726" s="241"/>
      <c r="AT726" s="241"/>
      <c r="AU726" s="241"/>
      <c r="AV726" s="241"/>
      <c r="AW726" s="241"/>
      <c r="AX726" s="241"/>
      <c r="AY726" s="241"/>
      <c r="AZ726" s="241"/>
      <c r="BA726" s="241"/>
      <c r="BB726" s="241"/>
      <c r="BC726" s="241"/>
      <c r="BD726" s="241"/>
      <c r="BE726" s="241"/>
      <c r="BF726" s="241"/>
      <c r="BG726" s="241"/>
      <c r="BH726" s="241"/>
      <c r="BI726" s="241"/>
      <c r="BJ726" s="241"/>
    </row>
    <row r="727" spans="1:62">
      <c r="A727" s="20" t="s">
        <v>46</v>
      </c>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c r="AA727" s="21"/>
    </row>
    <row r="728" spans="1:62">
      <c r="A728" s="20" t="s">
        <v>547</v>
      </c>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c r="AA728" s="21"/>
    </row>
    <row r="729" spans="1:62" ht="15.75" thickBot="1">
      <c r="A729" s="23"/>
      <c r="B729" s="23"/>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row>
    <row r="730" spans="1:62" ht="22.5">
      <c r="A730" s="27" t="s">
        <v>2</v>
      </c>
      <c r="B730" s="28" t="s">
        <v>11</v>
      </c>
      <c r="C730" s="29" t="s">
        <v>50</v>
      </c>
      <c r="D730" s="29"/>
      <c r="E730" s="29" t="s">
        <v>51</v>
      </c>
      <c r="F730" s="29"/>
      <c r="G730" s="29" t="s">
        <v>52</v>
      </c>
      <c r="H730" s="29"/>
      <c r="I730" s="29" t="s">
        <v>53</v>
      </c>
      <c r="J730" s="29"/>
      <c r="K730" s="29" t="s">
        <v>54</v>
      </c>
      <c r="L730" s="29"/>
      <c r="M730" s="29" t="s">
        <v>55</v>
      </c>
      <c r="N730" s="29"/>
      <c r="O730" s="29" t="s">
        <v>56</v>
      </c>
      <c r="P730" s="29"/>
      <c r="Q730" s="29" t="s">
        <v>57</v>
      </c>
      <c r="R730" s="29"/>
      <c r="S730" s="29" t="s">
        <v>58</v>
      </c>
      <c r="T730" s="29"/>
      <c r="U730" s="29" t="s">
        <v>59</v>
      </c>
      <c r="V730" s="29"/>
      <c r="W730" s="29" t="s">
        <v>60</v>
      </c>
      <c r="X730" s="29"/>
      <c r="Y730" s="29" t="s">
        <v>61</v>
      </c>
      <c r="Z730" s="483"/>
      <c r="AB730" s="232"/>
      <c r="AC730" s="232"/>
      <c r="AD730" s="233"/>
      <c r="AE730" s="233"/>
      <c r="AF730" s="233"/>
      <c r="AG730" s="233"/>
      <c r="AH730" s="233"/>
      <c r="AI730" s="232"/>
      <c r="AJ730" s="232"/>
      <c r="AK730" s="232"/>
      <c r="AL730" s="232"/>
      <c r="AM730" s="233"/>
    </row>
    <row r="731" spans="1:62" ht="15.75" thickBot="1">
      <c r="A731" s="31"/>
      <c r="B731" s="32"/>
      <c r="C731" s="33" t="s">
        <v>62</v>
      </c>
      <c r="D731" s="33" t="s">
        <v>63</v>
      </c>
      <c r="E731" s="33" t="s">
        <v>62</v>
      </c>
      <c r="F731" s="33" t="s">
        <v>63</v>
      </c>
      <c r="G731" s="33" t="s">
        <v>62</v>
      </c>
      <c r="H731" s="33" t="s">
        <v>63</v>
      </c>
      <c r="I731" s="33" t="s">
        <v>62</v>
      </c>
      <c r="J731" s="33" t="s">
        <v>63</v>
      </c>
      <c r="K731" s="33" t="s">
        <v>62</v>
      </c>
      <c r="L731" s="33" t="s">
        <v>63</v>
      </c>
      <c r="M731" s="33" t="s">
        <v>62</v>
      </c>
      <c r="N731" s="33" t="s">
        <v>63</v>
      </c>
      <c r="O731" s="33" t="s">
        <v>62</v>
      </c>
      <c r="P731" s="33" t="s">
        <v>63</v>
      </c>
      <c r="Q731" s="33" t="s">
        <v>62</v>
      </c>
      <c r="R731" s="33" t="s">
        <v>63</v>
      </c>
      <c r="S731" s="33" t="s">
        <v>62</v>
      </c>
      <c r="T731" s="33" t="s">
        <v>63</v>
      </c>
      <c r="U731" s="33" t="s">
        <v>62</v>
      </c>
      <c r="V731" s="33" t="s">
        <v>63</v>
      </c>
      <c r="W731" s="33" t="s">
        <v>62</v>
      </c>
      <c r="X731" s="33" t="s">
        <v>63</v>
      </c>
      <c r="Y731" s="34" t="s">
        <v>62</v>
      </c>
      <c r="Z731" s="484" t="s">
        <v>63</v>
      </c>
      <c r="AA731" s="82"/>
      <c r="AB731" s="234"/>
      <c r="AC731" s="232"/>
      <c r="AD731" s="233"/>
      <c r="AE731" s="233"/>
      <c r="AF731" s="233"/>
      <c r="AG731" s="233"/>
      <c r="AH731" s="233"/>
      <c r="AI731" s="232"/>
      <c r="AJ731" s="232"/>
      <c r="AK731" s="232"/>
      <c r="AL731" s="232"/>
      <c r="AM731" s="233"/>
    </row>
    <row r="732" spans="1:62">
      <c r="A732" s="542" t="s">
        <v>64</v>
      </c>
      <c r="B732" s="520">
        <f>SUM(B733,B747,B756,B771,B781)</f>
        <v>64</v>
      </c>
      <c r="C732" s="520">
        <f>SUM(C733,C747,C756,C771,C781)</f>
        <v>6</v>
      </c>
      <c r="D732" s="520"/>
      <c r="E732" s="520">
        <f>SUM(E733,E747,E756,E771,E781)</f>
        <v>2</v>
      </c>
      <c r="F732" s="520"/>
      <c r="G732" s="520">
        <f>SUM(G733,G747,G756,G771,G781)</f>
        <v>7</v>
      </c>
      <c r="H732" s="520"/>
      <c r="I732" s="520">
        <f>SUM(I733,I747,I756,I771,I781)</f>
        <v>5</v>
      </c>
      <c r="J732" s="520"/>
      <c r="K732" s="520">
        <f>SUM(K733,K747,K756,K771,K781)</f>
        <v>6</v>
      </c>
      <c r="L732" s="520"/>
      <c r="M732" s="520">
        <f>SUM(M733,M747,M756,M771,M781)</f>
        <v>4</v>
      </c>
      <c r="N732" s="520"/>
      <c r="O732" s="520">
        <f>SUM(O733,O747,O756,O771,O781)</f>
        <v>9</v>
      </c>
      <c r="P732" s="520"/>
      <c r="Q732" s="520">
        <f>SUM(Q733,Q747,Q756,Q771,Q781)</f>
        <v>4</v>
      </c>
      <c r="R732" s="520"/>
      <c r="S732" s="520">
        <f>SUM(S733,S747,S756,S771,S781)</f>
        <v>4</v>
      </c>
      <c r="T732" s="520"/>
      <c r="U732" s="520">
        <f>SUM(U733,U747,U756,U771,U781)</f>
        <v>7</v>
      </c>
      <c r="V732" s="520"/>
      <c r="W732" s="520">
        <f>SUM(W733,W747,W756,W771,W781)</f>
        <v>8</v>
      </c>
      <c r="X732" s="520"/>
      <c r="Y732" s="520">
        <f>SUM(Y733,Y747,Y756,Y771,Y781)</f>
        <v>2</v>
      </c>
      <c r="Z732" s="521"/>
      <c r="AA732" s="40"/>
      <c r="AB732" s="235"/>
      <c r="AC732" s="235"/>
      <c r="AD732" s="235"/>
      <c r="AE732" s="236"/>
      <c r="AF732" s="236"/>
      <c r="AG732" s="236"/>
      <c r="AH732" s="236"/>
      <c r="AI732" s="236"/>
      <c r="AJ732" s="236"/>
      <c r="AK732" s="236"/>
      <c r="AL732" s="236"/>
      <c r="AM732" s="236"/>
      <c r="AN732" s="236"/>
    </row>
    <row r="733" spans="1:62" ht="15.75" thickBot="1">
      <c r="A733" s="543" t="s">
        <v>172</v>
      </c>
      <c r="B733" s="523">
        <f>SUM(B734:B746)</f>
        <v>28</v>
      </c>
      <c r="C733" s="523">
        <f>SUM(C734:C744)</f>
        <v>1</v>
      </c>
      <c r="D733" s="523"/>
      <c r="E733" s="523">
        <f>SUM(E734:E744)</f>
        <v>2</v>
      </c>
      <c r="F733" s="523"/>
      <c r="G733" s="523">
        <f>SUM(G734:G744)</f>
        <v>4</v>
      </c>
      <c r="H733" s="523"/>
      <c r="I733" s="523">
        <f>SUM(I734:I744)</f>
        <v>2</v>
      </c>
      <c r="J733" s="523"/>
      <c r="K733" s="523">
        <f>SUM(K734:K744)</f>
        <v>2</v>
      </c>
      <c r="L733" s="523"/>
      <c r="M733" s="523">
        <f>SUM(M734:M744)</f>
        <v>2</v>
      </c>
      <c r="N733" s="523"/>
      <c r="O733" s="523">
        <f>SUM(O734:O744)</f>
        <v>6</v>
      </c>
      <c r="P733" s="557"/>
      <c r="Q733" s="523">
        <f>SUM(Q734:Q744)</f>
        <v>1</v>
      </c>
      <c r="R733" s="523"/>
      <c r="S733" s="523">
        <f>SUM(S734:S744)</f>
        <v>1</v>
      </c>
      <c r="T733" s="523"/>
      <c r="U733" s="523">
        <f>SUM(U734:U744)</f>
        <v>1</v>
      </c>
      <c r="V733" s="523"/>
      <c r="W733" s="523">
        <f>SUM(W734:W744)</f>
        <v>5</v>
      </c>
      <c r="X733" s="523"/>
      <c r="Y733" s="523">
        <f>SUM(Y734:Y744)</f>
        <v>1</v>
      </c>
      <c r="Z733" s="558"/>
      <c r="AA733" s="49"/>
      <c r="AB733" s="237"/>
      <c r="AC733" s="237"/>
      <c r="AD733" s="237"/>
    </row>
    <row r="734" spans="1:62" ht="48.75">
      <c r="A734" s="58" t="s">
        <v>548</v>
      </c>
      <c r="B734" s="76">
        <f t="shared" ref="B734:B740" si="51">SUM(C734:Z734)</f>
        <v>19</v>
      </c>
      <c r="C734" s="464">
        <v>1</v>
      </c>
      <c r="D734" s="464" t="s">
        <v>332</v>
      </c>
      <c r="E734" s="464">
        <v>2</v>
      </c>
      <c r="F734" s="464" t="s">
        <v>549</v>
      </c>
      <c r="G734" s="464">
        <v>3</v>
      </c>
      <c r="H734" s="464" t="s">
        <v>425</v>
      </c>
      <c r="I734" s="76">
        <v>1</v>
      </c>
      <c r="J734" s="464" t="s">
        <v>344</v>
      </c>
      <c r="K734" s="464"/>
      <c r="L734" s="464"/>
      <c r="M734" s="464">
        <v>1</v>
      </c>
      <c r="N734" s="464" t="s">
        <v>550</v>
      </c>
      <c r="O734" s="464">
        <v>5</v>
      </c>
      <c r="P734" s="559" t="s">
        <v>551</v>
      </c>
      <c r="Q734" s="464">
        <v>1</v>
      </c>
      <c r="R734" s="464" t="s">
        <v>344</v>
      </c>
      <c r="S734" s="464"/>
      <c r="T734" s="464"/>
      <c r="U734" s="464">
        <v>1</v>
      </c>
      <c r="V734" s="464" t="s">
        <v>344</v>
      </c>
      <c r="W734" s="464">
        <v>4</v>
      </c>
      <c r="X734" s="560" t="s">
        <v>552</v>
      </c>
      <c r="Y734" s="464"/>
      <c r="Z734" s="561"/>
      <c r="AA734" s="40"/>
      <c r="AB734" s="237"/>
      <c r="AC734" s="237"/>
      <c r="AD734" s="237"/>
    </row>
    <row r="735" spans="1:62" ht="22.5">
      <c r="A735" s="45" t="s">
        <v>553</v>
      </c>
      <c r="B735" s="76">
        <f t="shared" si="51"/>
        <v>0</v>
      </c>
      <c r="C735" s="562"/>
      <c r="D735" s="562"/>
      <c r="E735" s="562"/>
      <c r="F735" s="562"/>
      <c r="G735" s="76"/>
      <c r="H735" s="562"/>
      <c r="I735" s="562"/>
      <c r="J735" s="562"/>
      <c r="K735" s="562"/>
      <c r="L735" s="562"/>
      <c r="M735" s="562"/>
      <c r="N735" s="562"/>
      <c r="O735" s="562"/>
      <c r="P735" s="563"/>
      <c r="Q735" s="76"/>
      <c r="R735" s="562"/>
      <c r="S735" s="76"/>
      <c r="T735" s="562"/>
      <c r="U735" s="562"/>
      <c r="V735" s="562"/>
      <c r="W735" s="562"/>
      <c r="X735" s="562"/>
      <c r="Y735" s="562"/>
      <c r="Z735" s="564"/>
      <c r="AA735" s="49"/>
      <c r="AB735" s="237"/>
      <c r="AC735" s="237"/>
      <c r="AD735" s="237"/>
    </row>
    <row r="736" spans="1:62">
      <c r="A736" s="45" t="s">
        <v>554</v>
      </c>
      <c r="B736" s="76">
        <f t="shared" si="51"/>
        <v>1</v>
      </c>
      <c r="C736" s="76"/>
      <c r="D736" s="76"/>
      <c r="E736" s="76"/>
      <c r="F736" s="76"/>
      <c r="G736" s="76"/>
      <c r="H736" s="76"/>
      <c r="I736" s="76"/>
      <c r="J736" s="76"/>
      <c r="K736" s="76">
        <v>1</v>
      </c>
      <c r="L736" s="76" t="s">
        <v>344</v>
      </c>
      <c r="M736" s="76"/>
      <c r="N736" s="76"/>
      <c r="O736" s="76"/>
      <c r="P736" s="76"/>
      <c r="Q736" s="76"/>
      <c r="R736" s="76"/>
      <c r="S736" s="76"/>
      <c r="T736" s="76"/>
      <c r="U736" s="76"/>
      <c r="V736" s="76"/>
      <c r="W736" s="76"/>
      <c r="X736" s="76"/>
      <c r="Y736" s="76"/>
      <c r="Z736" s="565"/>
      <c r="AA736" s="49"/>
      <c r="AB736" s="237"/>
      <c r="AC736" s="237"/>
      <c r="AD736" s="237"/>
    </row>
    <row r="737" spans="1:30">
      <c r="A737" s="45" t="s">
        <v>555</v>
      </c>
      <c r="B737" s="76">
        <f t="shared" si="51"/>
        <v>0</v>
      </c>
      <c r="C737" s="562"/>
      <c r="D737" s="562"/>
      <c r="E737" s="562"/>
      <c r="F737" s="562"/>
      <c r="G737" s="562"/>
      <c r="H737" s="562"/>
      <c r="I737" s="562"/>
      <c r="J737" s="562"/>
      <c r="K737" s="562"/>
      <c r="L737" s="562"/>
      <c r="M737" s="562"/>
      <c r="N737" s="562"/>
      <c r="O737" s="562"/>
      <c r="P737" s="562"/>
      <c r="Q737" s="76"/>
      <c r="R737" s="562"/>
      <c r="S737" s="76"/>
      <c r="T737" s="562"/>
      <c r="U737" s="562"/>
      <c r="V737" s="562"/>
      <c r="W737" s="562"/>
      <c r="X737" s="562"/>
      <c r="Y737" s="562"/>
      <c r="Z737" s="564"/>
      <c r="AA737" s="49"/>
      <c r="AB737" s="237"/>
      <c r="AC737" s="237"/>
      <c r="AD737" s="237"/>
    </row>
    <row r="738" spans="1:30">
      <c r="A738" s="45" t="s">
        <v>556</v>
      </c>
      <c r="B738" s="76">
        <f>SUM(C738:Z738)</f>
        <v>0</v>
      </c>
      <c r="C738" s="76"/>
      <c r="D738" s="76"/>
      <c r="E738" s="76"/>
      <c r="F738" s="76"/>
      <c r="G738" s="76"/>
      <c r="H738" s="76"/>
      <c r="I738" s="76"/>
      <c r="J738" s="76"/>
      <c r="K738" s="76"/>
      <c r="L738" s="76"/>
      <c r="M738" s="76"/>
      <c r="N738" s="76"/>
      <c r="O738" s="76"/>
      <c r="P738" s="76"/>
      <c r="Q738" s="76"/>
      <c r="R738" s="76"/>
      <c r="S738" s="76"/>
      <c r="T738" s="76"/>
      <c r="U738" s="76"/>
      <c r="V738" s="76"/>
      <c r="W738" s="76"/>
      <c r="X738" s="76"/>
      <c r="Y738" s="76"/>
      <c r="Z738" s="565"/>
      <c r="AA738" s="49"/>
      <c r="AB738" s="237"/>
      <c r="AC738" s="237"/>
      <c r="AD738" s="237"/>
    </row>
    <row r="739" spans="1:30">
      <c r="A739" s="45" t="s">
        <v>557</v>
      </c>
      <c r="B739" s="76">
        <f>SUM(C739:Z739)</f>
        <v>1</v>
      </c>
      <c r="C739" s="76"/>
      <c r="D739" s="76"/>
      <c r="E739" s="76"/>
      <c r="F739" s="76"/>
      <c r="G739" s="76">
        <v>1</v>
      </c>
      <c r="H739" s="76" t="s">
        <v>329</v>
      </c>
      <c r="I739" s="76"/>
      <c r="J739" s="76"/>
      <c r="K739" s="76"/>
      <c r="L739" s="76"/>
      <c r="M739" s="76"/>
      <c r="N739" s="76"/>
      <c r="O739" s="76"/>
      <c r="P739" s="76"/>
      <c r="Q739" s="76"/>
      <c r="R739" s="76"/>
      <c r="S739" s="76"/>
      <c r="T739" s="76"/>
      <c r="U739" s="76"/>
      <c r="V739" s="76"/>
      <c r="W739" s="76"/>
      <c r="X739" s="76"/>
      <c r="Y739" s="76"/>
      <c r="Z739" s="565"/>
      <c r="AA739" s="49"/>
      <c r="AB739" s="237"/>
      <c r="AC739" s="237"/>
      <c r="AD739" s="237"/>
    </row>
    <row r="740" spans="1:30">
      <c r="A740" s="45" t="s">
        <v>67</v>
      </c>
      <c r="B740" s="76">
        <f t="shared" si="51"/>
        <v>0</v>
      </c>
      <c r="C740" s="76"/>
      <c r="D740" s="76"/>
      <c r="E740" s="76"/>
      <c r="F740" s="76"/>
      <c r="G740" s="76"/>
      <c r="H740" s="76"/>
      <c r="I740" s="76"/>
      <c r="J740" s="76"/>
      <c r="K740" s="76"/>
      <c r="L740" s="76"/>
      <c r="M740" s="76"/>
      <c r="N740" s="76"/>
      <c r="O740" s="76"/>
      <c r="P740" s="76"/>
      <c r="Q740" s="76"/>
      <c r="R740" s="76"/>
      <c r="S740" s="76"/>
      <c r="T740" s="76"/>
      <c r="U740" s="76"/>
      <c r="V740" s="76"/>
      <c r="W740" s="76"/>
      <c r="X740" s="76"/>
      <c r="Y740" s="76"/>
      <c r="Z740" s="565"/>
      <c r="AA740" s="49"/>
      <c r="AB740" s="237"/>
      <c r="AC740" s="237"/>
      <c r="AD740" s="237"/>
    </row>
    <row r="741" spans="1:30">
      <c r="A741" s="45" t="s">
        <v>478</v>
      </c>
      <c r="B741" s="76">
        <f>SUM(C741:Z741)</f>
        <v>4</v>
      </c>
      <c r="C741" s="76"/>
      <c r="D741" s="566"/>
      <c r="E741" s="76"/>
      <c r="F741" s="566"/>
      <c r="G741" s="76"/>
      <c r="H741" s="566"/>
      <c r="I741" s="76">
        <v>1</v>
      </c>
      <c r="J741" s="566" t="s">
        <v>393</v>
      </c>
      <c r="K741" s="76">
        <v>1</v>
      </c>
      <c r="L741" s="566"/>
      <c r="M741" s="76"/>
      <c r="N741" s="566"/>
      <c r="O741" s="76">
        <v>1</v>
      </c>
      <c r="P741" s="566"/>
      <c r="Q741" s="76"/>
      <c r="R741" s="566"/>
      <c r="S741" s="76">
        <v>1</v>
      </c>
      <c r="T741" s="566" t="s">
        <v>455</v>
      </c>
      <c r="U741" s="76"/>
      <c r="V741" s="566"/>
      <c r="W741" s="76"/>
      <c r="X741" s="566"/>
      <c r="Y741" s="76"/>
      <c r="Z741" s="567"/>
    </row>
    <row r="742" spans="1:30">
      <c r="A742" s="45" t="s">
        <v>174</v>
      </c>
      <c r="B742" s="449">
        <f>SUM(C742:Z742)</f>
        <v>1</v>
      </c>
      <c r="C742" s="449"/>
      <c r="D742" s="449"/>
      <c r="E742" s="449"/>
      <c r="F742" s="449"/>
      <c r="G742" s="449"/>
      <c r="H742" s="449"/>
      <c r="I742" s="449"/>
      <c r="J742" s="449"/>
      <c r="K742" s="449"/>
      <c r="L742" s="449"/>
      <c r="M742" s="449"/>
      <c r="N742" s="449"/>
      <c r="O742" s="449"/>
      <c r="P742" s="449"/>
      <c r="Q742" s="464"/>
      <c r="R742" s="449"/>
      <c r="S742" s="464"/>
      <c r="T742" s="449"/>
      <c r="U742" s="449"/>
      <c r="V742" s="449"/>
      <c r="W742" s="449"/>
      <c r="X742" s="449"/>
      <c r="Y742" s="449">
        <v>1</v>
      </c>
      <c r="Z742" s="568" t="s">
        <v>329</v>
      </c>
    </row>
    <row r="743" spans="1:30">
      <c r="A743" s="45" t="s">
        <v>480</v>
      </c>
      <c r="B743" s="76">
        <f>SUM(C743:Z743)</f>
        <v>2</v>
      </c>
      <c r="C743" s="76"/>
      <c r="D743" s="76"/>
      <c r="E743" s="76"/>
      <c r="F743" s="76"/>
      <c r="G743" s="76"/>
      <c r="H743" s="76"/>
      <c r="I743" s="76"/>
      <c r="J743" s="76"/>
      <c r="K743" s="76"/>
      <c r="L743" s="76"/>
      <c r="M743" s="76">
        <v>1</v>
      </c>
      <c r="N743" s="76" t="s">
        <v>392</v>
      </c>
      <c r="O743" s="76"/>
      <c r="P743" s="76"/>
      <c r="Q743" s="76"/>
      <c r="R743" s="76"/>
      <c r="S743" s="76"/>
      <c r="T743" s="76"/>
      <c r="U743" s="76"/>
      <c r="V743" s="76"/>
      <c r="W743" s="76">
        <v>1</v>
      </c>
      <c r="X743" s="76"/>
      <c r="Y743" s="76"/>
      <c r="Z743" s="565"/>
    </row>
    <row r="744" spans="1:30">
      <c r="A744" s="340" t="s">
        <v>175</v>
      </c>
      <c r="B744" s="463">
        <f t="shared" ref="B744:B770" si="52">SUM(C744:Z744)</f>
        <v>0</v>
      </c>
      <c r="C744" s="463"/>
      <c r="D744" s="463"/>
      <c r="E744" s="463"/>
      <c r="F744" s="463"/>
      <c r="G744" s="463"/>
      <c r="H744" s="463"/>
      <c r="I744" s="463"/>
      <c r="J744" s="463"/>
      <c r="K744" s="463"/>
      <c r="L744" s="463"/>
      <c r="M744" s="463"/>
      <c r="N744" s="463"/>
      <c r="O744" s="463"/>
      <c r="P744" s="463"/>
      <c r="Q744" s="463"/>
      <c r="R744" s="463"/>
      <c r="S744" s="463"/>
      <c r="T744" s="463"/>
      <c r="U744" s="463"/>
      <c r="V744" s="463"/>
      <c r="W744" s="463"/>
      <c r="X744" s="463"/>
      <c r="Y744" s="463"/>
      <c r="Z744" s="569"/>
    </row>
    <row r="745" spans="1:30" ht="22.5">
      <c r="A745" s="198" t="s">
        <v>456</v>
      </c>
      <c r="B745" s="76">
        <f>SUM(C745:Z745)</f>
        <v>0</v>
      </c>
      <c r="C745" s="76"/>
      <c r="D745" s="76"/>
      <c r="E745" s="76"/>
      <c r="F745" s="76"/>
      <c r="G745" s="76"/>
      <c r="H745" s="76"/>
      <c r="I745" s="76"/>
      <c r="J745" s="76"/>
      <c r="K745" s="76"/>
      <c r="L745" s="76"/>
      <c r="M745" s="76"/>
      <c r="N745" s="76"/>
      <c r="O745" s="76"/>
      <c r="P745" s="76"/>
      <c r="Q745" s="76"/>
      <c r="R745" s="76"/>
      <c r="S745" s="76"/>
      <c r="T745" s="76"/>
      <c r="U745" s="76"/>
      <c r="V745" s="76"/>
      <c r="W745" s="76"/>
      <c r="X745" s="76"/>
      <c r="Y745" s="76"/>
      <c r="Z745" s="565"/>
      <c r="AA745" s="49"/>
      <c r="AB745" s="237"/>
      <c r="AC745" s="237"/>
      <c r="AD745" s="237"/>
    </row>
    <row r="746" spans="1:30" ht="15.75" thickBot="1">
      <c r="A746" s="198" t="s">
        <v>558</v>
      </c>
      <c r="B746" s="76">
        <f>SUM(C746:Z746)</f>
        <v>0</v>
      </c>
      <c r="C746" s="76"/>
      <c r="D746" s="76"/>
      <c r="E746" s="76"/>
      <c r="F746" s="76"/>
      <c r="G746" s="76"/>
      <c r="H746" s="76"/>
      <c r="I746" s="76"/>
      <c r="J746" s="76"/>
      <c r="K746" s="76"/>
      <c r="L746" s="76"/>
      <c r="M746" s="76"/>
      <c r="N746" s="76"/>
      <c r="O746" s="76"/>
      <c r="P746" s="76"/>
      <c r="Q746" s="76"/>
      <c r="R746" s="76"/>
      <c r="S746" s="76"/>
      <c r="T746" s="76"/>
      <c r="U746" s="76"/>
      <c r="V746" s="76"/>
      <c r="W746" s="76"/>
      <c r="X746" s="76"/>
      <c r="Y746" s="76"/>
      <c r="Z746" s="565"/>
    </row>
    <row r="747" spans="1:30" ht="15.75" thickBot="1">
      <c r="A747" s="202" t="s">
        <v>485</v>
      </c>
      <c r="B747" s="42">
        <f>SUM(B748:B755)</f>
        <v>8</v>
      </c>
      <c r="C747" s="42">
        <f>SUM(C748:C755)</f>
        <v>2</v>
      </c>
      <c r="D747" s="42"/>
      <c r="E747" s="42">
        <f>SUM(E748:E755)</f>
        <v>0</v>
      </c>
      <c r="F747" s="42"/>
      <c r="G747" s="42">
        <f>SUM(G748:G755)</f>
        <v>0</v>
      </c>
      <c r="H747" s="42"/>
      <c r="I747" s="42">
        <f>SUM(I748:I755)</f>
        <v>0</v>
      </c>
      <c r="J747" s="42"/>
      <c r="K747" s="42">
        <f>SUM(K748:K755)</f>
        <v>0</v>
      </c>
      <c r="L747" s="42"/>
      <c r="M747" s="42">
        <f>SUM(M748:M755)</f>
        <v>1</v>
      </c>
      <c r="N747" s="42"/>
      <c r="O747" s="42">
        <f>SUM(O748:O755)</f>
        <v>0</v>
      </c>
      <c r="P747" s="42"/>
      <c r="Q747" s="42">
        <f>SUM(Q748:Q755)</f>
        <v>1</v>
      </c>
      <c r="R747" s="42"/>
      <c r="S747" s="42">
        <f>SUM(S748:S755)</f>
        <v>1</v>
      </c>
      <c r="T747" s="42"/>
      <c r="U747" s="42">
        <f>SUM(U748:U755)</f>
        <v>1</v>
      </c>
      <c r="V747" s="42"/>
      <c r="W747" s="42">
        <f>SUM(W748:W755)</f>
        <v>1</v>
      </c>
      <c r="X747" s="42"/>
      <c r="Y747" s="42">
        <f>SUM(Y748:Y755)</f>
        <v>1</v>
      </c>
      <c r="Z747" s="43"/>
    </row>
    <row r="748" spans="1:30">
      <c r="A748" s="58" t="s">
        <v>534</v>
      </c>
      <c r="B748" s="449">
        <f t="shared" si="52"/>
        <v>3</v>
      </c>
      <c r="C748" s="449"/>
      <c r="D748" s="449"/>
      <c r="E748" s="449"/>
      <c r="F748" s="449"/>
      <c r="G748" s="449"/>
      <c r="H748" s="449"/>
      <c r="I748" s="449"/>
      <c r="J748" s="449"/>
      <c r="K748" s="449"/>
      <c r="L748" s="449"/>
      <c r="M748" s="449">
        <v>1</v>
      </c>
      <c r="N748" s="449" t="s">
        <v>344</v>
      </c>
      <c r="O748" s="449"/>
      <c r="P748" s="449"/>
      <c r="Q748" s="449">
        <v>1</v>
      </c>
      <c r="R748" s="449" t="s">
        <v>419</v>
      </c>
      <c r="S748" s="449"/>
      <c r="T748" s="449"/>
      <c r="U748" s="449">
        <v>1</v>
      </c>
      <c r="V748" s="449" t="s">
        <v>344</v>
      </c>
      <c r="W748" s="449"/>
      <c r="X748" s="449"/>
      <c r="Y748" s="449"/>
      <c r="Z748" s="568"/>
    </row>
    <row r="749" spans="1:30">
      <c r="A749" s="45" t="s">
        <v>559</v>
      </c>
      <c r="B749" s="76">
        <f t="shared" si="52"/>
        <v>1</v>
      </c>
      <c r="C749" s="464"/>
      <c r="D749" s="464"/>
      <c r="E749" s="464"/>
      <c r="F749" s="464"/>
      <c r="G749" s="464"/>
      <c r="H749" s="464"/>
      <c r="I749" s="464"/>
      <c r="J749" s="464"/>
      <c r="K749" s="464"/>
      <c r="L749" s="464"/>
      <c r="M749" s="464"/>
      <c r="N749" s="464"/>
      <c r="O749" s="464"/>
      <c r="P749" s="464"/>
      <c r="Q749" s="464"/>
      <c r="R749" s="464"/>
      <c r="S749" s="464"/>
      <c r="T749" s="464"/>
      <c r="U749" s="464"/>
      <c r="V749" s="464"/>
      <c r="W749" s="464">
        <v>1</v>
      </c>
      <c r="X749" s="464" t="s">
        <v>344</v>
      </c>
      <c r="Y749" s="464"/>
      <c r="Z749" s="561"/>
    </row>
    <row r="750" spans="1:30">
      <c r="A750" s="45" t="s">
        <v>488</v>
      </c>
      <c r="B750" s="463">
        <f t="shared" si="52"/>
        <v>4</v>
      </c>
      <c r="C750" s="476">
        <v>2</v>
      </c>
      <c r="D750" s="463" t="s">
        <v>560</v>
      </c>
      <c r="E750" s="476"/>
      <c r="F750" s="463"/>
      <c r="G750" s="476"/>
      <c r="H750" s="463"/>
      <c r="I750" s="476"/>
      <c r="J750" s="463"/>
      <c r="K750" s="476"/>
      <c r="L750" s="463"/>
      <c r="M750" s="476"/>
      <c r="N750" s="463"/>
      <c r="O750" s="476"/>
      <c r="P750" s="463"/>
      <c r="Q750" s="463"/>
      <c r="R750" s="463"/>
      <c r="S750" s="463">
        <v>1</v>
      </c>
      <c r="T750" s="463"/>
      <c r="U750" s="476"/>
      <c r="V750" s="463"/>
      <c r="W750" s="476"/>
      <c r="X750" s="463"/>
      <c r="Y750" s="476">
        <v>1</v>
      </c>
      <c r="Z750" s="569" t="s">
        <v>344</v>
      </c>
    </row>
    <row r="751" spans="1:30">
      <c r="A751" s="45" t="s">
        <v>181</v>
      </c>
      <c r="B751" s="463">
        <f t="shared" si="52"/>
        <v>0</v>
      </c>
      <c r="C751" s="76"/>
      <c r="D751" s="76"/>
      <c r="E751" s="76"/>
      <c r="F751" s="76"/>
      <c r="G751" s="76"/>
      <c r="H751" s="76"/>
      <c r="I751" s="76"/>
      <c r="J751" s="76"/>
      <c r="K751" s="76"/>
      <c r="L751" s="76"/>
      <c r="M751" s="76"/>
      <c r="N751" s="76"/>
      <c r="O751" s="76"/>
      <c r="P751" s="76"/>
      <c r="Q751" s="76"/>
      <c r="R751" s="76"/>
      <c r="S751" s="76"/>
      <c r="T751" s="76"/>
      <c r="U751" s="76"/>
      <c r="V751" s="76"/>
      <c r="W751" s="76"/>
      <c r="X751" s="76"/>
      <c r="Y751" s="76"/>
      <c r="Z751" s="565"/>
    </row>
    <row r="752" spans="1:30">
      <c r="A752" s="45" t="s">
        <v>177</v>
      </c>
      <c r="B752" s="463">
        <f t="shared" si="52"/>
        <v>0</v>
      </c>
      <c r="C752" s="449"/>
      <c r="D752" s="449"/>
      <c r="E752" s="449"/>
      <c r="F752" s="449"/>
      <c r="G752" s="449"/>
      <c r="H752" s="449"/>
      <c r="I752" s="449"/>
      <c r="J752" s="449"/>
      <c r="K752" s="449"/>
      <c r="L752" s="449"/>
      <c r="M752" s="449"/>
      <c r="N752" s="449"/>
      <c r="O752" s="449"/>
      <c r="P752" s="449"/>
      <c r="Q752" s="464"/>
      <c r="R752" s="449"/>
      <c r="S752" s="464"/>
      <c r="T752" s="449"/>
      <c r="U752" s="449"/>
      <c r="V752" s="449"/>
      <c r="W752" s="449"/>
      <c r="X752" s="449"/>
      <c r="Y752" s="449"/>
      <c r="Z752" s="568"/>
    </row>
    <row r="753" spans="1:30">
      <c r="A753" s="45" t="s">
        <v>561</v>
      </c>
      <c r="B753" s="463">
        <f t="shared" si="52"/>
        <v>0</v>
      </c>
      <c r="C753" s="76"/>
      <c r="D753" s="76"/>
      <c r="E753" s="76"/>
      <c r="F753" s="76"/>
      <c r="G753" s="76"/>
      <c r="H753" s="76"/>
      <c r="I753" s="76"/>
      <c r="J753" s="76"/>
      <c r="K753" s="76"/>
      <c r="L753" s="76"/>
      <c r="M753" s="76"/>
      <c r="N753" s="76"/>
      <c r="O753" s="76"/>
      <c r="P753" s="76"/>
      <c r="Q753" s="463"/>
      <c r="R753" s="76"/>
      <c r="S753" s="463"/>
      <c r="T753" s="76"/>
      <c r="U753" s="76"/>
      <c r="V753" s="76"/>
      <c r="W753" s="76"/>
      <c r="X753" s="76"/>
      <c r="Y753" s="76"/>
      <c r="Z753" s="565"/>
    </row>
    <row r="754" spans="1:30" ht="22.5">
      <c r="A754" s="45" t="s">
        <v>491</v>
      </c>
      <c r="B754" s="463">
        <f t="shared" si="52"/>
        <v>0</v>
      </c>
      <c r="C754" s="76"/>
      <c r="D754" s="76"/>
      <c r="E754" s="76"/>
      <c r="F754" s="76"/>
      <c r="G754" s="76"/>
      <c r="H754" s="76"/>
      <c r="I754" s="76"/>
      <c r="J754" s="76"/>
      <c r="K754" s="76"/>
      <c r="L754" s="76"/>
      <c r="M754" s="76"/>
      <c r="N754" s="76"/>
      <c r="O754" s="76"/>
      <c r="P754" s="76"/>
      <c r="Q754" s="76"/>
      <c r="R754" s="76"/>
      <c r="S754" s="76"/>
      <c r="T754" s="76"/>
      <c r="U754" s="76"/>
      <c r="V754" s="76"/>
      <c r="W754" s="76"/>
      <c r="X754" s="76"/>
      <c r="Y754" s="76"/>
      <c r="Z754" s="565"/>
    </row>
    <row r="755" spans="1:30" ht="23.25" thickBot="1">
      <c r="A755" s="340" t="s">
        <v>562</v>
      </c>
      <c r="B755" s="76">
        <f>SUM(C755:Z755)</f>
        <v>0</v>
      </c>
      <c r="C755" s="76"/>
      <c r="D755" s="76"/>
      <c r="E755" s="76"/>
      <c r="F755" s="76"/>
      <c r="G755" s="76"/>
      <c r="H755" s="76"/>
      <c r="I755" s="76"/>
      <c r="J755" s="76"/>
      <c r="K755" s="76"/>
      <c r="L755" s="76"/>
      <c r="M755" s="76"/>
      <c r="N755" s="76"/>
      <c r="O755" s="76"/>
      <c r="P755" s="76"/>
      <c r="Q755" s="76"/>
      <c r="R755" s="76"/>
      <c r="S755" s="76"/>
      <c r="T755" s="76"/>
      <c r="U755" s="76"/>
      <c r="V755" s="76"/>
      <c r="W755" s="76"/>
      <c r="X755" s="76"/>
      <c r="Y755" s="76"/>
      <c r="Z755" s="565"/>
      <c r="AA755" s="49"/>
      <c r="AB755" s="237"/>
      <c r="AC755" s="237"/>
      <c r="AD755" s="237"/>
    </row>
    <row r="756" spans="1:30" ht="15.75" thickBot="1">
      <c r="A756" s="202" t="s">
        <v>492</v>
      </c>
      <c r="B756" s="42">
        <f>SUM(B757:B770)</f>
        <v>20</v>
      </c>
      <c r="C756" s="42">
        <f>SUM(C757:C770)</f>
        <v>2</v>
      </c>
      <c r="D756" s="42"/>
      <c r="E756" s="42">
        <f>SUM(E757:E770)</f>
        <v>0</v>
      </c>
      <c r="F756" s="42"/>
      <c r="G756" s="42">
        <f>SUM(G757:G770)</f>
        <v>3</v>
      </c>
      <c r="H756" s="42"/>
      <c r="I756" s="42">
        <f>SUM(I757:I770)</f>
        <v>2</v>
      </c>
      <c r="J756" s="42"/>
      <c r="K756" s="42">
        <f>SUM(K757:K770)</f>
        <v>3</v>
      </c>
      <c r="L756" s="42"/>
      <c r="M756" s="42">
        <f>SUM(M757:M770)</f>
        <v>1</v>
      </c>
      <c r="N756" s="42"/>
      <c r="O756" s="42">
        <f>SUM(O757:O770)</f>
        <v>3</v>
      </c>
      <c r="P756" s="42"/>
      <c r="Q756" s="42">
        <f>SUM(Q757:Q770)</f>
        <v>1</v>
      </c>
      <c r="R756" s="42"/>
      <c r="S756" s="42">
        <f>SUM(S757:S770)</f>
        <v>1</v>
      </c>
      <c r="T756" s="42"/>
      <c r="U756" s="42">
        <f>SUM(U757:U770)</f>
        <v>3</v>
      </c>
      <c r="V756" s="42"/>
      <c r="W756" s="42">
        <f>SUM(W757:W770)</f>
        <v>1</v>
      </c>
      <c r="X756" s="42"/>
      <c r="Y756" s="42">
        <f>SUM(Y757:Y770)</f>
        <v>0</v>
      </c>
      <c r="Z756" s="43"/>
    </row>
    <row r="757" spans="1:30">
      <c r="A757" s="58" t="s">
        <v>178</v>
      </c>
      <c r="B757" s="449">
        <f t="shared" si="52"/>
        <v>0</v>
      </c>
      <c r="C757" s="449"/>
      <c r="D757" s="449"/>
      <c r="E757" s="449"/>
      <c r="F757" s="449"/>
      <c r="G757" s="449"/>
      <c r="H757" s="449"/>
      <c r="I757" s="449"/>
      <c r="J757" s="449"/>
      <c r="K757" s="449"/>
      <c r="L757" s="449"/>
      <c r="M757" s="449"/>
      <c r="N757" s="449"/>
      <c r="O757" s="449"/>
      <c r="P757" s="449"/>
      <c r="Q757" s="449"/>
      <c r="R757" s="449"/>
      <c r="S757" s="449"/>
      <c r="T757" s="449"/>
      <c r="U757" s="449"/>
      <c r="V757" s="449"/>
      <c r="W757" s="449"/>
      <c r="X757" s="449"/>
      <c r="Y757" s="449"/>
      <c r="Z757" s="568"/>
    </row>
    <row r="758" spans="1:30">
      <c r="A758" s="45" t="s">
        <v>493</v>
      </c>
      <c r="B758" s="449">
        <f t="shared" si="52"/>
        <v>1</v>
      </c>
      <c r="C758" s="463">
        <v>1</v>
      </c>
      <c r="D758" s="463" t="s">
        <v>352</v>
      </c>
      <c r="E758" s="463"/>
      <c r="F758" s="463"/>
      <c r="G758" s="463"/>
      <c r="H758" s="463"/>
      <c r="I758" s="463"/>
      <c r="J758" s="463"/>
      <c r="K758" s="463"/>
      <c r="L758" s="463"/>
      <c r="M758" s="463"/>
      <c r="N758" s="463"/>
      <c r="O758" s="463"/>
      <c r="P758" s="463"/>
      <c r="Q758" s="463"/>
      <c r="R758" s="463"/>
      <c r="S758" s="463"/>
      <c r="T758" s="463"/>
      <c r="U758" s="463"/>
      <c r="V758" s="463"/>
      <c r="W758" s="463"/>
      <c r="X758" s="463"/>
      <c r="Y758" s="463"/>
      <c r="Z758" s="569"/>
    </row>
    <row r="759" spans="1:30">
      <c r="A759" s="45" t="s">
        <v>402</v>
      </c>
      <c r="B759" s="449">
        <f t="shared" si="52"/>
        <v>0</v>
      </c>
      <c r="C759" s="76"/>
      <c r="D759" s="76"/>
      <c r="E759" s="76"/>
      <c r="F759" s="76"/>
      <c r="G759" s="76"/>
      <c r="H759" s="76"/>
      <c r="I759" s="76"/>
      <c r="J759" s="76"/>
      <c r="K759" s="76"/>
      <c r="L759" s="76"/>
      <c r="M759" s="76"/>
      <c r="N759" s="76"/>
      <c r="O759" s="76"/>
      <c r="P759" s="76"/>
      <c r="Q759" s="76"/>
      <c r="R759" s="76"/>
      <c r="S759" s="76"/>
      <c r="T759" s="76"/>
      <c r="U759" s="76"/>
      <c r="V759" s="76"/>
      <c r="W759" s="76"/>
      <c r="X759" s="76"/>
      <c r="Y759" s="76"/>
      <c r="Z759" s="565"/>
    </row>
    <row r="760" spans="1:30">
      <c r="A760" s="45" t="s">
        <v>85</v>
      </c>
      <c r="B760" s="449">
        <f t="shared" si="52"/>
        <v>0</v>
      </c>
      <c r="C760" s="449"/>
      <c r="D760" s="449"/>
      <c r="E760" s="449"/>
      <c r="F760" s="449"/>
      <c r="G760" s="449"/>
      <c r="H760" s="449"/>
      <c r="I760" s="449"/>
      <c r="J760" s="449"/>
      <c r="K760" s="449"/>
      <c r="L760" s="449"/>
      <c r="M760" s="449"/>
      <c r="N760" s="449"/>
      <c r="O760" s="449"/>
      <c r="P760" s="449"/>
      <c r="Q760" s="449"/>
      <c r="R760" s="449"/>
      <c r="S760" s="449"/>
      <c r="T760" s="449"/>
      <c r="U760" s="449"/>
      <c r="V760" s="449"/>
      <c r="W760" s="449"/>
      <c r="X760" s="449"/>
      <c r="Y760" s="449"/>
      <c r="Z760" s="568"/>
    </row>
    <row r="761" spans="1:30">
      <c r="A761" s="45" t="s">
        <v>538</v>
      </c>
      <c r="B761" s="449">
        <f t="shared" si="52"/>
        <v>0</v>
      </c>
      <c r="C761" s="76"/>
      <c r="D761" s="76"/>
      <c r="E761" s="76"/>
      <c r="F761" s="76"/>
      <c r="G761" s="76"/>
      <c r="H761" s="76"/>
      <c r="I761" s="76"/>
      <c r="J761" s="76"/>
      <c r="K761" s="76"/>
      <c r="L761" s="76"/>
      <c r="M761" s="76"/>
      <c r="N761" s="76"/>
      <c r="O761" s="76"/>
      <c r="P761" s="76"/>
      <c r="Q761" s="76"/>
      <c r="R761" s="76"/>
      <c r="S761" s="76"/>
      <c r="T761" s="76"/>
      <c r="U761" s="76"/>
      <c r="V761" s="76"/>
      <c r="W761" s="76"/>
      <c r="X761" s="76"/>
      <c r="Y761" s="76"/>
      <c r="Z761" s="565"/>
    </row>
    <row r="762" spans="1:30">
      <c r="A762" s="45" t="s">
        <v>563</v>
      </c>
      <c r="B762" s="449">
        <f t="shared" si="52"/>
        <v>1</v>
      </c>
      <c r="C762" s="76"/>
      <c r="D762" s="76"/>
      <c r="E762" s="76"/>
      <c r="F762" s="76"/>
      <c r="G762" s="76">
        <v>1</v>
      </c>
      <c r="H762" s="76"/>
      <c r="I762" s="76"/>
      <c r="J762" s="76"/>
      <c r="K762" s="76"/>
      <c r="L762" s="76"/>
      <c r="M762" s="76"/>
      <c r="N762" s="76"/>
      <c r="O762" s="76"/>
      <c r="P762" s="76"/>
      <c r="Q762" s="76"/>
      <c r="R762" s="76"/>
      <c r="S762" s="76"/>
      <c r="T762" s="76"/>
      <c r="U762" s="76"/>
      <c r="V762" s="76"/>
      <c r="W762" s="76"/>
      <c r="X762" s="76"/>
      <c r="Y762" s="76"/>
      <c r="Z762" s="565"/>
    </row>
    <row r="763" spans="1:30">
      <c r="A763" s="45" t="s">
        <v>404</v>
      </c>
      <c r="B763" s="449">
        <f t="shared" si="52"/>
        <v>0</v>
      </c>
      <c r="C763" s="464"/>
      <c r="D763" s="464"/>
      <c r="E763" s="76"/>
      <c r="F763" s="464"/>
      <c r="G763" s="76"/>
      <c r="H763" s="464"/>
      <c r="I763" s="76"/>
      <c r="J763" s="464"/>
      <c r="K763" s="76"/>
      <c r="L763" s="464"/>
      <c r="M763" s="76"/>
      <c r="N763" s="464"/>
      <c r="O763" s="76"/>
      <c r="P763" s="464"/>
      <c r="Q763" s="76"/>
      <c r="R763" s="464"/>
      <c r="S763" s="76"/>
      <c r="T763" s="464"/>
      <c r="U763" s="464"/>
      <c r="V763" s="464"/>
      <c r="W763" s="464"/>
      <c r="X763" s="464"/>
      <c r="Y763" s="464"/>
      <c r="Z763" s="561"/>
    </row>
    <row r="764" spans="1:30">
      <c r="A764" s="45" t="s">
        <v>424</v>
      </c>
      <c r="B764" s="449">
        <f t="shared" si="52"/>
        <v>0</v>
      </c>
      <c r="C764" s="465"/>
      <c r="D764" s="465"/>
      <c r="E764" s="76"/>
      <c r="F764" s="465"/>
      <c r="G764" s="76"/>
      <c r="H764" s="465"/>
      <c r="I764" s="76"/>
      <c r="J764" s="465"/>
      <c r="K764" s="76"/>
      <c r="L764" s="465"/>
      <c r="M764" s="76"/>
      <c r="N764" s="465"/>
      <c r="O764" s="76"/>
      <c r="P764" s="465"/>
      <c r="Q764" s="76"/>
      <c r="R764" s="465"/>
      <c r="S764" s="76"/>
      <c r="T764" s="465"/>
      <c r="U764" s="465"/>
      <c r="V764" s="465"/>
      <c r="W764" s="465"/>
      <c r="X764" s="465"/>
      <c r="Y764" s="465"/>
      <c r="Z764" s="570"/>
    </row>
    <row r="765" spans="1:30">
      <c r="A765" s="45" t="s">
        <v>179</v>
      </c>
      <c r="B765" s="449">
        <f t="shared" si="52"/>
        <v>10</v>
      </c>
      <c r="C765" s="465">
        <v>1</v>
      </c>
      <c r="D765" s="465" t="s">
        <v>550</v>
      </c>
      <c r="E765" s="76"/>
      <c r="F765" s="465"/>
      <c r="G765" s="76">
        <v>1</v>
      </c>
      <c r="H765" s="465"/>
      <c r="I765" s="76">
        <v>2</v>
      </c>
      <c r="J765" s="465" t="s">
        <v>560</v>
      </c>
      <c r="K765" s="76">
        <v>1</v>
      </c>
      <c r="L765" s="465" t="s">
        <v>333</v>
      </c>
      <c r="M765" s="76">
        <v>1</v>
      </c>
      <c r="N765" s="465" t="s">
        <v>331</v>
      </c>
      <c r="O765" s="76">
        <v>1</v>
      </c>
      <c r="P765" s="465" t="s">
        <v>344</v>
      </c>
      <c r="Q765" s="76"/>
      <c r="R765" s="465"/>
      <c r="S765" s="76"/>
      <c r="T765" s="465"/>
      <c r="U765" s="466">
        <v>2</v>
      </c>
      <c r="V765" s="465" t="s">
        <v>564</v>
      </c>
      <c r="W765" s="465">
        <v>1</v>
      </c>
      <c r="X765" s="465" t="s">
        <v>344</v>
      </c>
      <c r="Y765" s="465"/>
      <c r="Z765" s="570"/>
    </row>
    <row r="766" spans="1:30">
      <c r="A766" s="45" t="s">
        <v>565</v>
      </c>
      <c r="B766" s="449">
        <f t="shared" si="52"/>
        <v>1</v>
      </c>
      <c r="C766" s="76"/>
      <c r="D766" s="76"/>
      <c r="E766" s="76"/>
      <c r="F766" s="76"/>
      <c r="G766" s="76"/>
      <c r="H766" s="76"/>
      <c r="I766" s="76"/>
      <c r="J766" s="76"/>
      <c r="K766" s="76"/>
      <c r="L766" s="76"/>
      <c r="M766" s="76"/>
      <c r="N766" s="76"/>
      <c r="O766" s="76">
        <v>1</v>
      </c>
      <c r="P766" s="76" t="s">
        <v>357</v>
      </c>
      <c r="Q766" s="76"/>
      <c r="R766" s="76"/>
      <c r="S766" s="76"/>
      <c r="T766" s="76"/>
      <c r="U766" s="76"/>
      <c r="V766" s="76"/>
      <c r="W766" s="76"/>
      <c r="X766" s="76"/>
      <c r="Y766" s="76"/>
      <c r="Z766" s="565"/>
    </row>
    <row r="767" spans="1:30">
      <c r="A767" s="45" t="s">
        <v>541</v>
      </c>
      <c r="B767" s="449">
        <f t="shared" si="52"/>
        <v>0</v>
      </c>
      <c r="C767" s="571"/>
      <c r="D767" s="571"/>
      <c r="E767" s="76"/>
      <c r="F767" s="571"/>
      <c r="G767" s="76"/>
      <c r="H767" s="571"/>
      <c r="I767" s="76"/>
      <c r="J767" s="571"/>
      <c r="K767" s="76"/>
      <c r="L767" s="571"/>
      <c r="M767" s="76"/>
      <c r="N767" s="571"/>
      <c r="O767" s="76"/>
      <c r="P767" s="571"/>
      <c r="Q767" s="76"/>
      <c r="R767" s="571"/>
      <c r="S767" s="76"/>
      <c r="T767" s="571"/>
      <c r="U767" s="571"/>
      <c r="V767" s="571"/>
      <c r="W767" s="571"/>
      <c r="X767" s="571"/>
      <c r="Y767" s="571"/>
      <c r="Z767" s="572"/>
    </row>
    <row r="768" spans="1:30">
      <c r="A768" s="45" t="s">
        <v>496</v>
      </c>
      <c r="B768" s="449">
        <f t="shared" si="52"/>
        <v>2</v>
      </c>
      <c r="C768" s="463"/>
      <c r="D768" s="463"/>
      <c r="E768" s="463"/>
      <c r="F768" s="463"/>
      <c r="G768" s="463"/>
      <c r="H768" s="463"/>
      <c r="I768" s="463"/>
      <c r="J768" s="463"/>
      <c r="K768" s="463">
        <v>1</v>
      </c>
      <c r="L768" s="463" t="s">
        <v>329</v>
      </c>
      <c r="M768" s="463"/>
      <c r="N768" s="463"/>
      <c r="O768" s="463">
        <v>1</v>
      </c>
      <c r="P768" s="463" t="s">
        <v>344</v>
      </c>
      <c r="Q768" s="463"/>
      <c r="R768" s="463"/>
      <c r="S768" s="463"/>
      <c r="T768" s="463"/>
      <c r="U768" s="463"/>
      <c r="V768" s="463"/>
      <c r="W768" s="463"/>
      <c r="X768" s="463"/>
      <c r="Y768" s="463"/>
      <c r="Z768" s="569"/>
    </row>
    <row r="769" spans="1:39">
      <c r="A769" s="78" t="s">
        <v>96</v>
      </c>
      <c r="B769" s="449">
        <f t="shared" si="52"/>
        <v>1</v>
      </c>
      <c r="C769" s="76"/>
      <c r="D769" s="76"/>
      <c r="E769" s="76"/>
      <c r="F769" s="76"/>
      <c r="G769" s="76">
        <v>1</v>
      </c>
      <c r="H769" s="76" t="s">
        <v>329</v>
      </c>
      <c r="I769" s="76"/>
      <c r="J769" s="76"/>
      <c r="K769" s="76"/>
      <c r="L769" s="76"/>
      <c r="M769" s="76"/>
      <c r="N769" s="76"/>
      <c r="O769" s="76"/>
      <c r="P769" s="76"/>
      <c r="Q769" s="76"/>
      <c r="R769" s="76"/>
      <c r="S769" s="76"/>
      <c r="T769" s="76"/>
      <c r="U769" s="76"/>
      <c r="V769" s="76"/>
      <c r="W769" s="76"/>
      <c r="X769" s="76"/>
      <c r="Y769" s="76"/>
      <c r="Z769" s="565"/>
    </row>
    <row r="770" spans="1:39" ht="15.75" thickBot="1">
      <c r="A770" s="340" t="s">
        <v>497</v>
      </c>
      <c r="B770" s="449">
        <f t="shared" si="52"/>
        <v>4</v>
      </c>
      <c r="C770" s="523"/>
      <c r="D770" s="573"/>
      <c r="E770" s="523"/>
      <c r="F770" s="573"/>
      <c r="G770" s="523"/>
      <c r="H770" s="573"/>
      <c r="I770" s="523"/>
      <c r="J770" s="573"/>
      <c r="K770" s="523">
        <v>1</v>
      </c>
      <c r="L770" s="573" t="s">
        <v>455</v>
      </c>
      <c r="M770" s="523"/>
      <c r="N770" s="573"/>
      <c r="O770" s="523"/>
      <c r="P770" s="573"/>
      <c r="Q770" s="523">
        <v>1</v>
      </c>
      <c r="R770" s="573" t="s">
        <v>329</v>
      </c>
      <c r="S770" s="523">
        <v>1</v>
      </c>
      <c r="T770" s="573" t="s">
        <v>455</v>
      </c>
      <c r="U770" s="523">
        <v>1</v>
      </c>
      <c r="V770" s="573" t="s">
        <v>455</v>
      </c>
      <c r="W770" s="523"/>
      <c r="X770" s="573"/>
      <c r="Y770" s="523"/>
      <c r="Z770" s="574"/>
    </row>
    <row r="771" spans="1:39" ht="15.75" thickBot="1">
      <c r="A771" s="202" t="s">
        <v>45</v>
      </c>
      <c r="B771" s="42">
        <f>SUM(B772:B780)</f>
        <v>8</v>
      </c>
      <c r="C771" s="42">
        <f>SUM(C772:C780)</f>
        <v>1</v>
      </c>
      <c r="D771" s="42"/>
      <c r="E771" s="42">
        <f>SUM(E772:E780)</f>
        <v>0</v>
      </c>
      <c r="F771" s="42"/>
      <c r="G771" s="42">
        <f>SUM(G772:G780)</f>
        <v>0</v>
      </c>
      <c r="H771" s="42"/>
      <c r="I771" s="42">
        <f>SUM(I772:I780)</f>
        <v>1</v>
      </c>
      <c r="J771" s="42"/>
      <c r="K771" s="42">
        <f>SUM(K772:K780)</f>
        <v>1</v>
      </c>
      <c r="L771" s="42"/>
      <c r="M771" s="42">
        <f>SUM(M772:M780)</f>
        <v>0</v>
      </c>
      <c r="N771" s="42"/>
      <c r="O771" s="42">
        <f>SUM(O772:O780)</f>
        <v>0</v>
      </c>
      <c r="P771" s="42"/>
      <c r="Q771" s="42">
        <f>SUM(Q772:Q780)</f>
        <v>1</v>
      </c>
      <c r="R771" s="42"/>
      <c r="S771" s="42">
        <f>SUM(S772:S780)</f>
        <v>1</v>
      </c>
      <c r="T771" s="42"/>
      <c r="U771" s="42">
        <f>SUM(U772:U780)</f>
        <v>2</v>
      </c>
      <c r="V771" s="42"/>
      <c r="W771" s="42">
        <f>SUM(W772:W780)</f>
        <v>1</v>
      </c>
      <c r="X771" s="42"/>
      <c r="Y771" s="42">
        <f>SUM(Y772:Y780)</f>
        <v>0</v>
      </c>
      <c r="Z771" s="43"/>
    </row>
    <row r="772" spans="1:39">
      <c r="A772" s="58" t="s">
        <v>89</v>
      </c>
      <c r="B772" s="449">
        <f t="shared" ref="B772:B780" si="53">SUM(C772:Z772)</f>
        <v>2</v>
      </c>
      <c r="C772" s="449"/>
      <c r="D772" s="449"/>
      <c r="E772" s="449"/>
      <c r="F772" s="449"/>
      <c r="G772" s="449"/>
      <c r="H772" s="449"/>
      <c r="I772" s="449"/>
      <c r="J772" s="449"/>
      <c r="K772" s="449">
        <v>1</v>
      </c>
      <c r="L772" s="449" t="s">
        <v>329</v>
      </c>
      <c r="M772" s="449"/>
      <c r="N772" s="449"/>
      <c r="O772" s="449"/>
      <c r="P772" s="449"/>
      <c r="Q772" s="449"/>
      <c r="R772" s="449"/>
      <c r="S772" s="449"/>
      <c r="T772" s="449"/>
      <c r="U772" s="449"/>
      <c r="V772" s="449"/>
      <c r="W772" s="449">
        <v>1</v>
      </c>
      <c r="X772" s="449" t="s">
        <v>421</v>
      </c>
      <c r="Y772" s="449"/>
      <c r="Z772" s="568"/>
      <c r="AA772" s="77"/>
      <c r="AC772" s="238"/>
      <c r="AD772" s="238"/>
      <c r="AE772" s="239"/>
      <c r="AF772" s="238"/>
      <c r="AG772" s="238"/>
      <c r="AH772" s="238"/>
      <c r="AI772" s="238"/>
      <c r="AJ772" s="238"/>
      <c r="AK772" s="238"/>
      <c r="AL772" s="238"/>
      <c r="AM772" s="238"/>
    </row>
    <row r="773" spans="1:39">
      <c r="A773" s="45" t="s">
        <v>500</v>
      </c>
      <c r="B773" s="463">
        <f t="shared" si="53"/>
        <v>0</v>
      </c>
      <c r="C773" s="76"/>
      <c r="D773" s="76"/>
      <c r="E773" s="76"/>
      <c r="F773" s="76"/>
      <c r="G773" s="76"/>
      <c r="H773" s="76"/>
      <c r="I773" s="76"/>
      <c r="J773" s="76"/>
      <c r="K773" s="76"/>
      <c r="L773" s="76"/>
      <c r="M773" s="76"/>
      <c r="N773" s="76"/>
      <c r="O773" s="76"/>
      <c r="P773" s="76"/>
      <c r="Q773" s="76"/>
      <c r="R773" s="76"/>
      <c r="S773" s="76"/>
      <c r="T773" s="76"/>
      <c r="U773" s="76"/>
      <c r="V773" s="76"/>
      <c r="W773" s="76"/>
      <c r="X773" s="76"/>
      <c r="Y773" s="76"/>
      <c r="Z773" s="565"/>
    </row>
    <row r="774" spans="1:39">
      <c r="A774" s="45" t="s">
        <v>91</v>
      </c>
      <c r="B774" s="76">
        <f t="shared" si="53"/>
        <v>3</v>
      </c>
      <c r="C774" s="76">
        <v>1</v>
      </c>
      <c r="D774" s="76" t="s">
        <v>344</v>
      </c>
      <c r="E774" s="76"/>
      <c r="F774" s="76"/>
      <c r="G774" s="76"/>
      <c r="H774" s="76"/>
      <c r="I774" s="76"/>
      <c r="J774" s="76"/>
      <c r="K774" s="76"/>
      <c r="L774" s="76"/>
      <c r="M774" s="76"/>
      <c r="N774" s="76"/>
      <c r="O774" s="76"/>
      <c r="P774" s="76"/>
      <c r="Q774" s="76">
        <v>1</v>
      </c>
      <c r="R774" s="76" t="s">
        <v>344</v>
      </c>
      <c r="S774" s="76"/>
      <c r="T774" s="76"/>
      <c r="U774" s="76">
        <v>1</v>
      </c>
      <c r="V774" s="76" t="s">
        <v>357</v>
      </c>
      <c r="W774" s="76"/>
      <c r="X774" s="76"/>
      <c r="Y774" s="76"/>
      <c r="Z774" s="565"/>
      <c r="AA774" s="77"/>
      <c r="AB774" s="238"/>
      <c r="AC774" s="238"/>
      <c r="AD774" s="238"/>
      <c r="AE774" s="238"/>
      <c r="AF774" s="238"/>
      <c r="AG774" s="238"/>
      <c r="AH774" s="238"/>
      <c r="AI774" s="238"/>
      <c r="AJ774" s="238"/>
      <c r="AK774" s="238"/>
      <c r="AL774" s="238"/>
      <c r="AM774" s="238"/>
    </row>
    <row r="775" spans="1:39">
      <c r="A775" s="45" t="s">
        <v>92</v>
      </c>
      <c r="B775" s="76">
        <f t="shared" si="53"/>
        <v>0</v>
      </c>
      <c r="C775" s="472"/>
      <c r="D775" s="472"/>
      <c r="E775" s="472"/>
      <c r="F775" s="472"/>
      <c r="G775" s="472"/>
      <c r="H775" s="472"/>
      <c r="I775" s="472"/>
      <c r="J775" s="472"/>
      <c r="K775" s="472"/>
      <c r="L775" s="472"/>
      <c r="M775" s="472"/>
      <c r="N775" s="472"/>
      <c r="O775" s="472"/>
      <c r="P775" s="472"/>
      <c r="Q775" s="472"/>
      <c r="R775" s="472"/>
      <c r="S775" s="472"/>
      <c r="T775" s="472"/>
      <c r="U775" s="472"/>
      <c r="V775" s="472"/>
      <c r="W775" s="472"/>
      <c r="X775" s="472"/>
      <c r="Y775" s="472"/>
      <c r="Z775" s="575"/>
    </row>
    <row r="776" spans="1:39">
      <c r="A776" s="45" t="s">
        <v>93</v>
      </c>
      <c r="B776" s="76">
        <f t="shared" si="53"/>
        <v>0</v>
      </c>
      <c r="C776" s="76"/>
      <c r="D776" s="76"/>
      <c r="E776" s="76"/>
      <c r="F776" s="76"/>
      <c r="G776" s="76"/>
      <c r="H776" s="76"/>
      <c r="I776" s="76"/>
      <c r="J776" s="76"/>
      <c r="K776" s="76"/>
      <c r="L776" s="76"/>
      <c r="M776" s="76"/>
      <c r="N776" s="76"/>
      <c r="O776" s="76"/>
      <c r="P776" s="76"/>
      <c r="Q776" s="463"/>
      <c r="R776" s="76"/>
      <c r="S776" s="463"/>
      <c r="T776" s="76"/>
      <c r="U776" s="76"/>
      <c r="V776" s="76"/>
      <c r="W776" s="76"/>
      <c r="X776" s="76"/>
      <c r="Y776" s="76"/>
      <c r="Z776" s="565"/>
    </row>
    <row r="777" spans="1:39">
      <c r="A777" s="45" t="s">
        <v>94</v>
      </c>
      <c r="B777" s="76">
        <f t="shared" si="53"/>
        <v>0</v>
      </c>
      <c r="C777" s="76"/>
      <c r="D777" s="76"/>
      <c r="E777" s="76"/>
      <c r="F777" s="76"/>
      <c r="G777" s="76"/>
      <c r="H777" s="76"/>
      <c r="I777" s="76"/>
      <c r="J777" s="76"/>
      <c r="K777" s="76"/>
      <c r="L777" s="76"/>
      <c r="M777" s="76"/>
      <c r="N777" s="76"/>
      <c r="O777" s="76"/>
      <c r="P777" s="76"/>
      <c r="Q777" s="463"/>
      <c r="R777" s="76"/>
      <c r="S777" s="463"/>
      <c r="T777" s="76"/>
      <c r="U777" s="76"/>
      <c r="V777" s="76"/>
      <c r="W777" s="76"/>
      <c r="X777" s="76"/>
      <c r="Y777" s="76"/>
      <c r="Z777" s="565"/>
    </row>
    <row r="778" spans="1:39">
      <c r="A778" s="45" t="s">
        <v>95</v>
      </c>
      <c r="B778" s="76">
        <f>SUM(C778:Z778)</f>
        <v>1</v>
      </c>
      <c r="C778" s="76"/>
      <c r="D778" s="76"/>
      <c r="E778" s="76"/>
      <c r="F778" s="76"/>
      <c r="G778" s="76"/>
      <c r="H778" s="76"/>
      <c r="I778" s="76"/>
      <c r="J778" s="76"/>
      <c r="K778" s="76"/>
      <c r="L778" s="76"/>
      <c r="M778" s="76"/>
      <c r="N778" s="76"/>
      <c r="O778" s="76"/>
      <c r="P778" s="76"/>
      <c r="Q778" s="76"/>
      <c r="R778" s="76"/>
      <c r="S778" s="76"/>
      <c r="T778" s="76"/>
      <c r="U778" s="76">
        <v>1</v>
      </c>
      <c r="V778" s="76" t="s">
        <v>331</v>
      </c>
      <c r="W778" s="76"/>
      <c r="X778" s="76"/>
      <c r="Y778" s="76"/>
      <c r="Z778" s="565"/>
    </row>
    <row r="779" spans="1:39">
      <c r="A779" s="340" t="s">
        <v>504</v>
      </c>
      <c r="B779" s="463">
        <f t="shared" si="53"/>
        <v>2</v>
      </c>
      <c r="C779" s="476"/>
      <c r="D779" s="476"/>
      <c r="E779" s="463"/>
      <c r="F779" s="476"/>
      <c r="G779" s="463"/>
      <c r="H779" s="476"/>
      <c r="I779" s="476">
        <v>1</v>
      </c>
      <c r="J779" s="463" t="s">
        <v>329</v>
      </c>
      <c r="K779" s="476"/>
      <c r="L779" s="476"/>
      <c r="M779" s="476"/>
      <c r="N779" s="476"/>
      <c r="O779" s="476"/>
      <c r="P779" s="476"/>
      <c r="Q779" s="463"/>
      <c r="R779" s="476"/>
      <c r="S779" s="463">
        <v>1</v>
      </c>
      <c r="T779" s="463" t="s">
        <v>455</v>
      </c>
      <c r="U779" s="476"/>
      <c r="V779" s="476"/>
      <c r="W779" s="476"/>
      <c r="X779" s="476"/>
      <c r="Y779" s="476"/>
      <c r="Z779" s="576"/>
    </row>
    <row r="780" spans="1:39" ht="23.25" thickBot="1">
      <c r="A780" s="45" t="s">
        <v>180</v>
      </c>
      <c r="B780" s="76">
        <f t="shared" si="53"/>
        <v>0</v>
      </c>
      <c r="C780" s="577"/>
      <c r="D780" s="577"/>
      <c r="E780" s="577"/>
      <c r="F780" s="577"/>
      <c r="G780" s="577"/>
      <c r="H780" s="577"/>
      <c r="I780" s="577"/>
      <c r="J780" s="577"/>
      <c r="K780" s="577"/>
      <c r="L780" s="577"/>
      <c r="M780" s="577"/>
      <c r="N780" s="577"/>
      <c r="O780" s="577"/>
      <c r="P780" s="577"/>
      <c r="Q780" s="577"/>
      <c r="R780" s="577"/>
      <c r="S780" s="577"/>
      <c r="T780" s="577"/>
      <c r="U780" s="577"/>
      <c r="V780" s="577"/>
      <c r="W780" s="577"/>
      <c r="X780" s="577"/>
      <c r="Y780" s="577"/>
      <c r="Z780" s="578"/>
    </row>
    <row r="781" spans="1:39" ht="15.75" thickBot="1">
      <c r="A781" s="202" t="s">
        <v>544</v>
      </c>
      <c r="B781" s="548">
        <f>SUM(B782:B785)</f>
        <v>0</v>
      </c>
      <c r="C781" s="548">
        <f>SUM(C782:C785)</f>
        <v>0</v>
      </c>
      <c r="D781" s="548"/>
      <c r="E781" s="548">
        <f>SUM(E782:E785)</f>
        <v>0</v>
      </c>
      <c r="F781" s="548"/>
      <c r="G781" s="548">
        <f>SUM(G782:G785)</f>
        <v>0</v>
      </c>
      <c r="H781" s="548"/>
      <c r="I781" s="548">
        <f>SUM(I782:I785)</f>
        <v>0</v>
      </c>
      <c r="J781" s="548"/>
      <c r="K781" s="548">
        <f>SUM(K782:K785)</f>
        <v>0</v>
      </c>
      <c r="L781" s="548"/>
      <c r="M781" s="548">
        <f>SUM(M782:M785)</f>
        <v>0</v>
      </c>
      <c r="N781" s="548"/>
      <c r="O781" s="548">
        <f>SUM(O782:O785)</f>
        <v>0</v>
      </c>
      <c r="P781" s="548"/>
      <c r="Q781" s="548">
        <f>SUM(Q782:Q785)</f>
        <v>0</v>
      </c>
      <c r="R781" s="548"/>
      <c r="S781" s="548">
        <f>SUM(S782:S785)</f>
        <v>0</v>
      </c>
      <c r="T781" s="548"/>
      <c r="U781" s="548">
        <f>SUM(U782:U785)</f>
        <v>0</v>
      </c>
      <c r="V781" s="548"/>
      <c r="W781" s="548">
        <f>SUM(W782:W785)</f>
        <v>0</v>
      </c>
      <c r="X781" s="548"/>
      <c r="Y781" s="548">
        <f>SUM(Y782:Y785)</f>
        <v>0</v>
      </c>
      <c r="Z781" s="579"/>
    </row>
    <row r="782" spans="1:39">
      <c r="A782" s="201" t="s">
        <v>566</v>
      </c>
      <c r="B782" s="580">
        <f>SUM(C782:Z782)</f>
        <v>0</v>
      </c>
      <c r="C782" s="580"/>
      <c r="D782" s="580"/>
      <c r="E782" s="580"/>
      <c r="F782" s="580"/>
      <c r="G782" s="580"/>
      <c r="H782" s="580"/>
      <c r="I782" s="580"/>
      <c r="J782" s="580"/>
      <c r="K782" s="580"/>
      <c r="L782" s="580"/>
      <c r="M782" s="580"/>
      <c r="N782" s="580"/>
      <c r="O782" s="580"/>
      <c r="P782" s="580"/>
      <c r="Q782" s="580"/>
      <c r="R782" s="580"/>
      <c r="S782" s="580"/>
      <c r="T782" s="580"/>
      <c r="U782" s="580"/>
      <c r="V782" s="580"/>
      <c r="W782" s="580"/>
      <c r="X782" s="580"/>
      <c r="Y782" s="580"/>
      <c r="Z782" s="581"/>
    </row>
    <row r="783" spans="1:39">
      <c r="A783" s="201" t="s">
        <v>567</v>
      </c>
      <c r="B783" s="580">
        <f>SUM(C783:Z783)</f>
        <v>0</v>
      </c>
      <c r="C783" s="467"/>
      <c r="D783" s="467"/>
      <c r="E783" s="467"/>
      <c r="F783" s="467"/>
      <c r="G783" s="467"/>
      <c r="H783" s="467"/>
      <c r="I783" s="467"/>
      <c r="J783" s="467"/>
      <c r="K783" s="467"/>
      <c r="L783" s="467"/>
      <c r="M783" s="467"/>
      <c r="N783" s="467"/>
      <c r="O783" s="467"/>
      <c r="P783" s="467"/>
      <c r="Q783" s="467"/>
      <c r="R783" s="467"/>
      <c r="S783" s="467"/>
      <c r="T783" s="467"/>
      <c r="U783" s="467"/>
      <c r="V783" s="467"/>
      <c r="W783" s="467"/>
      <c r="X783" s="467"/>
      <c r="Y783" s="467"/>
      <c r="Z783" s="582"/>
    </row>
    <row r="784" spans="1:39">
      <c r="A784" s="201" t="s">
        <v>568</v>
      </c>
      <c r="B784" s="580">
        <f>SUM(C784:Z784)</f>
        <v>0</v>
      </c>
      <c r="C784" s="467"/>
      <c r="D784" s="467"/>
      <c r="E784" s="467"/>
      <c r="F784" s="467"/>
      <c r="G784" s="467"/>
      <c r="H784" s="467"/>
      <c r="I784" s="467"/>
      <c r="J784" s="467"/>
      <c r="K784" s="467"/>
      <c r="L784" s="467"/>
      <c r="M784" s="467"/>
      <c r="N784" s="467"/>
      <c r="O784" s="467"/>
      <c r="P784" s="467"/>
      <c r="Q784" s="467"/>
      <c r="R784" s="467"/>
      <c r="S784" s="467"/>
      <c r="T784" s="467"/>
      <c r="U784" s="467"/>
      <c r="V784" s="467"/>
      <c r="W784" s="467"/>
      <c r="X784" s="467"/>
      <c r="Y784" s="467"/>
      <c r="Z784" s="582"/>
    </row>
    <row r="785" spans="1:62" ht="15.75" thickBot="1">
      <c r="A785" s="552" t="s">
        <v>569</v>
      </c>
      <c r="B785" s="583">
        <f>SUM(C785:Z785)</f>
        <v>0</v>
      </c>
      <c r="C785" s="584"/>
      <c r="D785" s="584"/>
      <c r="E785" s="584"/>
      <c r="F785" s="584"/>
      <c r="G785" s="584"/>
      <c r="H785" s="584"/>
      <c r="I785" s="584"/>
      <c r="J785" s="584"/>
      <c r="K785" s="584"/>
      <c r="L785" s="584"/>
      <c r="M785" s="584"/>
      <c r="N785" s="584"/>
      <c r="O785" s="584"/>
      <c r="P785" s="584"/>
      <c r="Q785" s="584"/>
      <c r="R785" s="584"/>
      <c r="S785" s="584"/>
      <c r="T785" s="584"/>
      <c r="U785" s="584"/>
      <c r="V785" s="584"/>
      <c r="W785" s="584"/>
      <c r="X785" s="584"/>
      <c r="Y785" s="584"/>
      <c r="Z785" s="585"/>
    </row>
    <row r="786" spans="1:62" s="82" customFormat="1" ht="9">
      <c r="A786" s="432" t="s">
        <v>428</v>
      </c>
      <c r="AB786" s="240"/>
      <c r="AC786" s="240"/>
      <c r="AD786" s="240"/>
      <c r="AE786" s="240"/>
      <c r="AF786" s="240"/>
      <c r="AG786" s="240"/>
      <c r="AH786" s="240"/>
      <c r="AI786" s="240"/>
      <c r="AJ786" s="240"/>
      <c r="AK786" s="240"/>
      <c r="AL786" s="240"/>
      <c r="AM786" s="240"/>
      <c r="AN786" s="240"/>
      <c r="AO786" s="240"/>
      <c r="AP786" s="240"/>
      <c r="AQ786" s="240"/>
      <c r="AR786" s="240"/>
      <c r="AS786" s="240"/>
      <c r="AT786" s="240"/>
      <c r="AU786" s="240"/>
      <c r="AV786" s="240"/>
      <c r="AW786" s="240"/>
      <c r="AX786" s="240"/>
      <c r="AY786" s="240"/>
      <c r="AZ786" s="240"/>
      <c r="BA786" s="240"/>
      <c r="BB786" s="240"/>
      <c r="BC786" s="240"/>
      <c r="BD786" s="240"/>
      <c r="BE786" s="240"/>
      <c r="BF786" s="240"/>
      <c r="BG786" s="240"/>
      <c r="BH786" s="240"/>
      <c r="BI786" s="240"/>
      <c r="BJ786" s="240"/>
    </row>
    <row r="787" spans="1:62" s="82" customFormat="1" ht="9">
      <c r="A787" s="434" t="s">
        <v>429</v>
      </c>
      <c r="AB787" s="240"/>
      <c r="AC787" s="240"/>
      <c r="AD787" s="240"/>
      <c r="AE787" s="240"/>
      <c r="AF787" s="240"/>
      <c r="AG787" s="240"/>
      <c r="AH787" s="240"/>
      <c r="AI787" s="240"/>
      <c r="AJ787" s="240"/>
      <c r="AK787" s="240"/>
      <c r="AL787" s="240"/>
      <c r="AM787" s="240"/>
      <c r="AN787" s="240"/>
      <c r="AO787" s="240"/>
      <c r="AP787" s="240"/>
      <c r="AQ787" s="240"/>
      <c r="AR787" s="240"/>
      <c r="AS787" s="240"/>
      <c r="AT787" s="240"/>
      <c r="AU787" s="240"/>
      <c r="AV787" s="240"/>
      <c r="AW787" s="240"/>
      <c r="AX787" s="240"/>
      <c r="AY787" s="240"/>
      <c r="AZ787" s="240"/>
      <c r="BA787" s="240"/>
      <c r="BB787" s="240"/>
      <c r="BC787" s="240"/>
      <c r="BD787" s="240"/>
      <c r="BE787" s="240"/>
      <c r="BF787" s="240"/>
      <c r="BG787" s="240"/>
      <c r="BH787" s="240"/>
      <c r="BI787" s="240"/>
      <c r="BJ787" s="240"/>
    </row>
    <row r="788" spans="1:62" s="82" customFormat="1" ht="9">
      <c r="B788" s="434" t="s">
        <v>97</v>
      </c>
      <c r="C788" s="434"/>
      <c r="D788" s="434" t="s">
        <v>506</v>
      </c>
      <c r="AB788" s="240"/>
      <c r="AC788" s="240"/>
      <c r="AD788" s="240"/>
      <c r="AE788" s="240"/>
      <c r="AF788" s="240"/>
      <c r="AG788" s="240"/>
      <c r="AH788" s="240"/>
      <c r="AI788" s="240"/>
      <c r="AJ788" s="240"/>
      <c r="AK788" s="240"/>
      <c r="AL788" s="240"/>
      <c r="AM788" s="240"/>
      <c r="AN788" s="240"/>
      <c r="AO788" s="240"/>
      <c r="AP788" s="240"/>
      <c r="AQ788" s="240"/>
      <c r="AR788" s="240"/>
      <c r="AS788" s="240"/>
      <c r="AT788" s="240"/>
      <c r="AU788" s="240"/>
      <c r="AV788" s="240"/>
      <c r="AW788" s="240"/>
      <c r="AX788" s="240"/>
      <c r="AY788" s="240"/>
      <c r="AZ788" s="240"/>
      <c r="BA788" s="240"/>
      <c r="BB788" s="240"/>
      <c r="BC788" s="240"/>
      <c r="BD788" s="240"/>
      <c r="BE788" s="240"/>
      <c r="BF788" s="240"/>
      <c r="BG788" s="240"/>
      <c r="BH788" s="240"/>
      <c r="BI788" s="240"/>
      <c r="BJ788" s="240"/>
    </row>
    <row r="789" spans="1:62" s="83" customFormat="1" ht="8.25">
      <c r="A789" s="83" t="s">
        <v>99</v>
      </c>
      <c r="B789" s="84"/>
      <c r="C789" s="84"/>
      <c r="D789" s="84"/>
      <c r="L789" s="83" t="s">
        <v>100</v>
      </c>
      <c r="P789" s="85" t="s">
        <v>507</v>
      </c>
      <c r="T789" s="83" t="s">
        <v>102</v>
      </c>
      <c r="W789" s="83" t="s">
        <v>103</v>
      </c>
      <c r="AB789" s="241"/>
      <c r="AC789" s="241"/>
      <c r="AD789" s="241"/>
      <c r="AE789" s="241"/>
      <c r="AF789" s="241"/>
      <c r="AG789" s="241"/>
      <c r="AH789" s="241"/>
      <c r="AI789" s="241"/>
      <c r="AJ789" s="241"/>
      <c r="AK789" s="241"/>
      <c r="AL789" s="241"/>
      <c r="AM789" s="241"/>
      <c r="AN789" s="241"/>
      <c r="AO789" s="241"/>
      <c r="AP789" s="241"/>
      <c r="AQ789" s="241"/>
      <c r="AR789" s="241"/>
      <c r="AS789" s="241"/>
      <c r="AT789" s="241"/>
      <c r="AU789" s="241"/>
      <c r="AV789" s="241"/>
      <c r="AW789" s="241"/>
      <c r="AX789" s="241"/>
      <c r="AY789" s="241"/>
      <c r="AZ789" s="241"/>
      <c r="BA789" s="241"/>
      <c r="BB789" s="241"/>
      <c r="BC789" s="241"/>
      <c r="BD789" s="241"/>
      <c r="BE789" s="241"/>
      <c r="BF789" s="241"/>
      <c r="BG789" s="241"/>
      <c r="BH789" s="241"/>
      <c r="BI789" s="241"/>
      <c r="BJ789" s="241"/>
    </row>
    <row r="790" spans="1:62" s="83" customFormat="1" ht="8.25">
      <c r="A790" s="83" t="s">
        <v>104</v>
      </c>
      <c r="B790" s="83" t="s">
        <v>381</v>
      </c>
      <c r="E790" s="83" t="s">
        <v>508</v>
      </c>
      <c r="I790" s="83" t="s">
        <v>106</v>
      </c>
      <c r="L790" s="83" t="s">
        <v>107</v>
      </c>
      <c r="P790" s="83" t="s">
        <v>108</v>
      </c>
      <c r="T790" s="83" t="s">
        <v>514</v>
      </c>
      <c r="X790" s="83" t="s">
        <v>110</v>
      </c>
      <c r="AB790" s="241"/>
      <c r="AC790" s="241"/>
      <c r="AD790" s="241"/>
      <c r="AE790" s="241"/>
      <c r="AF790" s="241"/>
      <c r="AG790" s="241"/>
      <c r="AH790" s="241"/>
      <c r="AI790" s="241"/>
      <c r="AJ790" s="241"/>
      <c r="AK790" s="241"/>
      <c r="AL790" s="241"/>
      <c r="AM790" s="241"/>
      <c r="AN790" s="241"/>
      <c r="AO790" s="241"/>
      <c r="AP790" s="241"/>
      <c r="AQ790" s="241"/>
      <c r="AR790" s="241"/>
      <c r="AS790" s="241"/>
      <c r="AT790" s="241"/>
      <c r="AU790" s="241"/>
      <c r="AV790" s="241"/>
      <c r="AW790" s="241"/>
      <c r="AX790" s="241"/>
      <c r="AY790" s="241"/>
      <c r="AZ790" s="241"/>
      <c r="BA790" s="241"/>
      <c r="BB790" s="241"/>
      <c r="BC790" s="241"/>
      <c r="BD790" s="241"/>
      <c r="BE790" s="241"/>
      <c r="BF790" s="241"/>
      <c r="BG790" s="241"/>
      <c r="BH790" s="241"/>
      <c r="BI790" s="241"/>
      <c r="BJ790" s="241"/>
    </row>
    <row r="791" spans="1:62" s="83" customFormat="1" ht="8.25">
      <c r="A791" s="83" t="s">
        <v>509</v>
      </c>
      <c r="B791" s="83" t="s">
        <v>112</v>
      </c>
      <c r="E791" s="83" t="s">
        <v>510</v>
      </c>
      <c r="I791" s="83" t="s">
        <v>511</v>
      </c>
      <c r="L791" s="83" t="s">
        <v>512</v>
      </c>
      <c r="P791" s="83" t="s">
        <v>513</v>
      </c>
      <c r="T791" s="83" t="s">
        <v>117</v>
      </c>
      <c r="X791" s="83" t="s">
        <v>118</v>
      </c>
      <c r="AB791" s="241"/>
      <c r="AC791" s="241"/>
      <c r="AD791" s="241"/>
      <c r="AE791" s="241"/>
      <c r="AF791" s="241"/>
      <c r="AG791" s="241"/>
      <c r="AH791" s="241"/>
      <c r="AI791" s="241"/>
      <c r="AJ791" s="241"/>
      <c r="AK791" s="241"/>
      <c r="AL791" s="241"/>
      <c r="AM791" s="241"/>
      <c r="AN791" s="241"/>
      <c r="AO791" s="241"/>
      <c r="AP791" s="241"/>
      <c r="AQ791" s="241"/>
      <c r="AR791" s="241"/>
      <c r="AS791" s="241"/>
      <c r="AT791" s="241"/>
      <c r="AU791" s="241"/>
      <c r="AV791" s="241"/>
      <c r="AW791" s="241"/>
      <c r="AX791" s="241"/>
      <c r="AY791" s="241"/>
      <c r="AZ791" s="241"/>
      <c r="BA791" s="241"/>
      <c r="BB791" s="241"/>
      <c r="BC791" s="241"/>
      <c r="BD791" s="241"/>
      <c r="BE791" s="241"/>
      <c r="BF791" s="241"/>
      <c r="BG791" s="241"/>
      <c r="BH791" s="241"/>
      <c r="BI791" s="241"/>
      <c r="BJ791" s="241"/>
    </row>
    <row r="792" spans="1:62" s="83" customFormat="1" ht="8.25">
      <c r="A792" s="83" t="s">
        <v>119</v>
      </c>
      <c r="B792" s="83" t="s">
        <v>120</v>
      </c>
      <c r="E792" s="83" t="s">
        <v>121</v>
      </c>
      <c r="I792" s="83" t="s">
        <v>122</v>
      </c>
      <c r="L792" s="86" t="s">
        <v>123</v>
      </c>
      <c r="P792" s="87" t="s">
        <v>124</v>
      </c>
      <c r="T792" s="83" t="s">
        <v>125</v>
      </c>
      <c r="X792" s="83" t="s">
        <v>382</v>
      </c>
      <c r="AB792" s="241"/>
      <c r="AC792" s="241"/>
      <c r="AD792" s="241"/>
      <c r="AE792" s="241"/>
      <c r="AF792" s="241"/>
      <c r="AG792" s="241"/>
      <c r="AH792" s="241"/>
      <c r="AI792" s="241"/>
      <c r="AJ792" s="241"/>
      <c r="AK792" s="241"/>
      <c r="AL792" s="241"/>
      <c r="AM792" s="241"/>
      <c r="AN792" s="241"/>
      <c r="AO792" s="241"/>
      <c r="AP792" s="241"/>
      <c r="AQ792" s="241"/>
      <c r="AR792" s="241"/>
      <c r="AS792" s="241"/>
      <c r="AT792" s="241"/>
      <c r="AU792" s="241"/>
      <c r="AV792" s="241"/>
      <c r="AW792" s="241"/>
      <c r="AX792" s="241"/>
      <c r="AY792" s="241"/>
      <c r="AZ792" s="241"/>
      <c r="BA792" s="241"/>
      <c r="BB792" s="241"/>
      <c r="BC792" s="241"/>
      <c r="BD792" s="241"/>
      <c r="BE792" s="241"/>
      <c r="BF792" s="241"/>
      <c r="BG792" s="241"/>
      <c r="BH792" s="241"/>
      <c r="BI792" s="241"/>
      <c r="BJ792" s="241"/>
    </row>
    <row r="793" spans="1:62" s="83" customFormat="1" ht="8.25">
      <c r="A793" s="83" t="s">
        <v>126</v>
      </c>
      <c r="B793" s="83" t="s">
        <v>127</v>
      </c>
      <c r="E793" s="83" t="s">
        <v>128</v>
      </c>
      <c r="I793" s="83" t="s">
        <v>129</v>
      </c>
      <c r="L793" s="83" t="s">
        <v>130</v>
      </c>
      <c r="P793" s="88" t="s">
        <v>131</v>
      </c>
      <c r="T793" s="87" t="s">
        <v>132</v>
      </c>
      <c r="X793" s="83" t="s">
        <v>133</v>
      </c>
      <c r="Y793" s="89"/>
      <c r="Z793" s="89"/>
      <c r="AB793" s="241"/>
      <c r="AC793" s="241"/>
      <c r="AD793" s="241"/>
      <c r="AE793" s="241"/>
      <c r="AF793" s="241"/>
      <c r="AG793" s="241"/>
      <c r="AH793" s="241"/>
      <c r="AI793" s="241"/>
      <c r="AJ793" s="241"/>
      <c r="AK793" s="241"/>
      <c r="AL793" s="241"/>
      <c r="AM793" s="241"/>
      <c r="AN793" s="241"/>
      <c r="AO793" s="241"/>
      <c r="AP793" s="241"/>
      <c r="AQ793" s="241"/>
      <c r="AR793" s="241"/>
      <c r="AS793" s="241"/>
      <c r="AT793" s="241"/>
      <c r="AU793" s="241"/>
      <c r="AV793" s="241"/>
      <c r="AW793" s="241"/>
      <c r="AX793" s="241"/>
      <c r="AY793" s="241"/>
      <c r="AZ793" s="241"/>
      <c r="BA793" s="241"/>
      <c r="BB793" s="241"/>
      <c r="BC793" s="241"/>
      <c r="BD793" s="241"/>
      <c r="BE793" s="241"/>
      <c r="BF793" s="241"/>
      <c r="BG793" s="241"/>
      <c r="BH793" s="241"/>
      <c r="BI793" s="241"/>
      <c r="BJ793" s="241"/>
    </row>
    <row r="794" spans="1:62" s="83" customFormat="1" ht="8.25">
      <c r="A794" s="83" t="s">
        <v>412</v>
      </c>
      <c r="B794" s="83" t="s">
        <v>134</v>
      </c>
      <c r="E794" s="83" t="s">
        <v>135</v>
      </c>
      <c r="I794" s="83" t="s">
        <v>136</v>
      </c>
      <c r="L794" s="83" t="s">
        <v>137</v>
      </c>
      <c r="P794" s="88" t="s">
        <v>430</v>
      </c>
      <c r="T794" s="85" t="s">
        <v>139</v>
      </c>
      <c r="X794" s="89" t="s">
        <v>140</v>
      </c>
      <c r="Y794" s="89"/>
      <c r="AB794" s="241"/>
      <c r="AC794" s="241"/>
      <c r="AD794" s="241"/>
      <c r="AE794" s="241"/>
      <c r="AF794" s="241"/>
      <c r="AG794" s="241"/>
      <c r="AH794" s="241"/>
      <c r="AI794" s="241"/>
      <c r="AJ794" s="241"/>
      <c r="AK794" s="241"/>
      <c r="AL794" s="241"/>
      <c r="AM794" s="241"/>
      <c r="AN794" s="241"/>
      <c r="AO794" s="241"/>
      <c r="AP794" s="241"/>
      <c r="AQ794" s="241"/>
      <c r="AR794" s="241"/>
      <c r="AS794" s="241"/>
      <c r="AT794" s="241"/>
      <c r="AU794" s="241"/>
      <c r="AV794" s="241"/>
      <c r="AW794" s="241"/>
      <c r="AX794" s="241"/>
      <c r="AY794" s="241"/>
      <c r="AZ794" s="241"/>
      <c r="BA794" s="241"/>
      <c r="BB794" s="241"/>
      <c r="BC794" s="241"/>
      <c r="BD794" s="241"/>
      <c r="BE794" s="241"/>
      <c r="BF794" s="241"/>
      <c r="BG794" s="241"/>
      <c r="BH794" s="241"/>
      <c r="BI794" s="241"/>
      <c r="BJ794" s="241"/>
    </row>
    <row r="795" spans="1:62" s="83" customFormat="1" ht="8.25">
      <c r="A795" s="83" t="s">
        <v>141</v>
      </c>
      <c r="B795" s="83" t="s">
        <v>142</v>
      </c>
      <c r="E795" s="83" t="s">
        <v>143</v>
      </c>
      <c r="I795" s="83" t="s">
        <v>144</v>
      </c>
      <c r="L795" s="83" t="s">
        <v>145</v>
      </c>
      <c r="P795" s="83" t="s">
        <v>146</v>
      </c>
      <c r="T795" s="83" t="s">
        <v>147</v>
      </c>
      <c r="Y795" s="90"/>
      <c r="Z795" s="89"/>
      <c r="AB795" s="241"/>
      <c r="AC795" s="241"/>
      <c r="AD795" s="241"/>
      <c r="AE795" s="241"/>
      <c r="AF795" s="241"/>
      <c r="AG795" s="241"/>
      <c r="AH795" s="241"/>
      <c r="AI795" s="241"/>
      <c r="AJ795" s="241"/>
      <c r="AK795" s="241"/>
      <c r="AL795" s="241"/>
      <c r="AM795" s="241"/>
      <c r="AN795" s="241"/>
      <c r="AO795" s="241"/>
      <c r="AP795" s="241"/>
      <c r="AQ795" s="241"/>
      <c r="AR795" s="241"/>
      <c r="AS795" s="241"/>
      <c r="AT795" s="241"/>
      <c r="AU795" s="241"/>
      <c r="AV795" s="241"/>
      <c r="AW795" s="241"/>
      <c r="AX795" s="241"/>
      <c r="AY795" s="241"/>
      <c r="AZ795" s="241"/>
      <c r="BA795" s="241"/>
      <c r="BB795" s="241"/>
      <c r="BC795" s="241"/>
      <c r="BD795" s="241"/>
      <c r="BE795" s="241"/>
      <c r="BF795" s="241"/>
      <c r="BG795" s="241"/>
      <c r="BH795" s="241"/>
      <c r="BI795" s="241"/>
      <c r="BJ795" s="241"/>
    </row>
    <row r="796" spans="1:62" s="83" customFormat="1" ht="8.25">
      <c r="A796" s="83" t="s">
        <v>149</v>
      </c>
      <c r="B796" s="83" t="s">
        <v>150</v>
      </c>
      <c r="E796" s="83" t="s">
        <v>151</v>
      </c>
      <c r="I796" s="83" t="s">
        <v>152</v>
      </c>
      <c r="L796" s="83" t="s">
        <v>153</v>
      </c>
      <c r="P796" s="87" t="s">
        <v>154</v>
      </c>
      <c r="T796" s="83" t="s">
        <v>155</v>
      </c>
      <c r="AB796" s="241"/>
      <c r="AC796" s="241"/>
      <c r="AD796" s="241"/>
      <c r="AE796" s="241"/>
      <c r="AF796" s="241"/>
      <c r="AG796" s="241"/>
      <c r="AH796" s="241"/>
      <c r="AI796" s="241"/>
      <c r="AJ796" s="241"/>
      <c r="AK796" s="241"/>
      <c r="AL796" s="241"/>
      <c r="AM796" s="241"/>
      <c r="AN796" s="241"/>
      <c r="AO796" s="241"/>
      <c r="AP796" s="241"/>
      <c r="AQ796" s="241"/>
      <c r="AR796" s="241"/>
      <c r="AS796" s="241"/>
      <c r="AT796" s="241"/>
      <c r="AU796" s="241"/>
      <c r="AV796" s="241"/>
      <c r="AW796" s="241"/>
      <c r="AX796" s="241"/>
      <c r="AY796" s="241"/>
      <c r="AZ796" s="241"/>
      <c r="BA796" s="241"/>
      <c r="BB796" s="241"/>
      <c r="BC796" s="241"/>
      <c r="BD796" s="241"/>
      <c r="BE796" s="241"/>
      <c r="BF796" s="241"/>
      <c r="BG796" s="241"/>
      <c r="BH796" s="241"/>
      <c r="BI796" s="241"/>
      <c r="BJ796" s="241"/>
    </row>
    <row r="797" spans="1:62" s="83" customFormat="1" ht="8.25">
      <c r="A797" s="83" t="s">
        <v>157</v>
      </c>
      <c r="B797" s="83" t="s">
        <v>158</v>
      </c>
      <c r="E797" s="83" t="s">
        <v>159</v>
      </c>
      <c r="I797" s="83" t="s">
        <v>160</v>
      </c>
      <c r="L797" s="83" t="s">
        <v>431</v>
      </c>
      <c r="P797" s="91" t="s">
        <v>162</v>
      </c>
      <c r="T797" s="83" t="s">
        <v>384</v>
      </c>
      <c r="X797" s="89"/>
      <c r="Y797" s="89"/>
      <c r="Z797" s="89"/>
      <c r="AB797" s="241"/>
      <c r="AC797" s="241"/>
      <c r="AD797" s="241"/>
      <c r="AE797" s="241"/>
      <c r="AF797" s="241"/>
      <c r="AG797" s="241"/>
      <c r="AH797" s="241"/>
      <c r="AI797" s="241"/>
      <c r="AJ797" s="241"/>
      <c r="AK797" s="241"/>
      <c r="AL797" s="241"/>
      <c r="AM797" s="241"/>
      <c r="AN797" s="241"/>
      <c r="AO797" s="241"/>
      <c r="AP797" s="241"/>
      <c r="AQ797" s="241"/>
      <c r="AR797" s="241"/>
      <c r="AS797" s="241"/>
      <c r="AT797" s="241"/>
      <c r="AU797" s="241"/>
      <c r="AV797" s="241"/>
      <c r="AW797" s="241"/>
      <c r="AX797" s="241"/>
      <c r="AY797" s="241"/>
      <c r="AZ797" s="241"/>
      <c r="BA797" s="241"/>
      <c r="BB797" s="241"/>
      <c r="BC797" s="241"/>
      <c r="BD797" s="241"/>
      <c r="BE797" s="241"/>
      <c r="BF797" s="241"/>
      <c r="BG797" s="241"/>
      <c r="BH797" s="241"/>
      <c r="BI797" s="241"/>
      <c r="BJ797" s="241"/>
    </row>
    <row r="798" spans="1:62" s="83" customFormat="1" ht="8.25">
      <c r="A798" s="83" t="s">
        <v>164</v>
      </c>
      <c r="B798" s="83" t="s">
        <v>165</v>
      </c>
      <c r="E798" s="83" t="s">
        <v>166</v>
      </c>
      <c r="I798" s="83" t="s">
        <v>167</v>
      </c>
      <c r="L798" s="83" t="s">
        <v>168</v>
      </c>
      <c r="O798" s="83" t="s">
        <v>432</v>
      </c>
      <c r="AB798" s="241"/>
      <c r="AC798" s="241"/>
      <c r="AD798" s="241"/>
      <c r="AE798" s="241"/>
      <c r="AF798" s="241"/>
      <c r="AG798" s="241"/>
      <c r="AH798" s="241"/>
      <c r="AI798" s="241"/>
      <c r="AJ798" s="241"/>
      <c r="AK798" s="241"/>
      <c r="AL798" s="241"/>
      <c r="AM798" s="241"/>
      <c r="AN798" s="241"/>
      <c r="AO798" s="241"/>
      <c r="AP798" s="241"/>
      <c r="AQ798" s="241"/>
      <c r="AR798" s="241"/>
      <c r="AS798" s="241"/>
      <c r="AT798" s="241"/>
      <c r="AU798" s="241"/>
      <c r="AV798" s="241"/>
      <c r="AW798" s="241"/>
      <c r="AX798" s="241"/>
      <c r="AY798" s="241"/>
      <c r="AZ798" s="241"/>
      <c r="BA798" s="241"/>
      <c r="BB798" s="241"/>
      <c r="BC798" s="241"/>
      <c r="BD798" s="241"/>
      <c r="BE798" s="241"/>
      <c r="BF798" s="241"/>
      <c r="BG798" s="241"/>
      <c r="BH798" s="241"/>
      <c r="BI798" s="241"/>
      <c r="BJ798" s="241"/>
    </row>
    <row r="799" spans="1:62" s="82" customFormat="1" ht="9">
      <c r="X799" s="586"/>
      <c r="Y799" s="586"/>
      <c r="Z799" s="586"/>
      <c r="AB799" s="240"/>
      <c r="AC799" s="240"/>
      <c r="AD799" s="240"/>
      <c r="AE799" s="240"/>
      <c r="AF799" s="240"/>
      <c r="AG799" s="240"/>
      <c r="AH799" s="240"/>
      <c r="AI799" s="240"/>
      <c r="AJ799" s="240"/>
      <c r="AK799" s="240"/>
      <c r="AL799" s="240"/>
      <c r="AM799" s="240"/>
      <c r="AN799" s="240"/>
      <c r="AO799" s="240"/>
      <c r="AP799" s="240"/>
      <c r="AQ799" s="240"/>
      <c r="AR799" s="240"/>
      <c r="AS799" s="240"/>
      <c r="AT799" s="240"/>
      <c r="AU799" s="240"/>
      <c r="AV799" s="240"/>
      <c r="AW799" s="240"/>
      <c r="AX799" s="240"/>
      <c r="AY799" s="240"/>
      <c r="AZ799" s="240"/>
      <c r="BA799" s="240"/>
      <c r="BB799" s="240"/>
      <c r="BC799" s="240"/>
      <c r="BD799" s="240"/>
      <c r="BE799" s="240"/>
      <c r="BF799" s="240"/>
      <c r="BG799" s="240"/>
      <c r="BH799" s="240"/>
      <c r="BI799" s="240"/>
      <c r="BJ799" s="240"/>
    </row>
    <row r="800" spans="1:62" s="82" customFormat="1" ht="9">
      <c r="AB800" s="240"/>
      <c r="AC800" s="240"/>
      <c r="AD800" s="240"/>
      <c r="AE800" s="240"/>
      <c r="AF800" s="240"/>
      <c r="AG800" s="240"/>
      <c r="AH800" s="240"/>
      <c r="AI800" s="240"/>
      <c r="AJ800" s="240"/>
      <c r="AK800" s="240"/>
      <c r="AL800" s="240"/>
      <c r="AM800" s="240"/>
      <c r="AN800" s="240"/>
      <c r="AO800" s="240"/>
      <c r="AP800" s="240"/>
      <c r="AQ800" s="240"/>
      <c r="AR800" s="240"/>
      <c r="AS800" s="240"/>
      <c r="AT800" s="240"/>
      <c r="AU800" s="240"/>
      <c r="AV800" s="240"/>
      <c r="AW800" s="240"/>
      <c r="AX800" s="240"/>
      <c r="AY800" s="240"/>
      <c r="AZ800" s="240"/>
      <c r="BA800" s="240"/>
      <c r="BB800" s="240"/>
      <c r="BC800" s="240"/>
      <c r="BD800" s="240"/>
      <c r="BE800" s="240"/>
      <c r="BF800" s="240"/>
      <c r="BG800" s="240"/>
      <c r="BH800" s="240"/>
      <c r="BI800" s="240"/>
      <c r="BJ800" s="240"/>
    </row>
    <row r="801" spans="1:40">
      <c r="A801" s="20" t="s">
        <v>46</v>
      </c>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c r="AA801" s="21"/>
    </row>
    <row r="802" spans="1:40">
      <c r="A802" s="20" t="s">
        <v>570</v>
      </c>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c r="AA802" s="21"/>
    </row>
    <row r="803" spans="1:40" ht="15.75" thickBot="1">
      <c r="A803" s="23"/>
      <c r="B803" s="23"/>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row>
    <row r="804" spans="1:40" ht="22.5">
      <c r="A804" s="27" t="s">
        <v>2</v>
      </c>
      <c r="B804" s="28" t="s">
        <v>11</v>
      </c>
      <c r="C804" s="29" t="s">
        <v>50</v>
      </c>
      <c r="D804" s="29"/>
      <c r="E804" s="29" t="s">
        <v>51</v>
      </c>
      <c r="F804" s="29"/>
      <c r="G804" s="29" t="s">
        <v>52</v>
      </c>
      <c r="H804" s="29"/>
      <c r="I804" s="29" t="s">
        <v>53</v>
      </c>
      <c r="J804" s="29"/>
      <c r="K804" s="29" t="s">
        <v>54</v>
      </c>
      <c r="L804" s="29"/>
      <c r="M804" s="29" t="s">
        <v>55</v>
      </c>
      <c r="N804" s="29"/>
      <c r="O804" s="29" t="s">
        <v>56</v>
      </c>
      <c r="P804" s="29"/>
      <c r="Q804" s="29" t="s">
        <v>57</v>
      </c>
      <c r="R804" s="29"/>
      <c r="S804" s="29" t="s">
        <v>58</v>
      </c>
      <c r="T804" s="29"/>
      <c r="U804" s="29" t="s">
        <v>59</v>
      </c>
      <c r="V804" s="29"/>
      <c r="W804" s="29" t="s">
        <v>60</v>
      </c>
      <c r="X804" s="29"/>
      <c r="Y804" s="29" t="s">
        <v>61</v>
      </c>
      <c r="Z804" s="483"/>
      <c r="AB804" s="232"/>
      <c r="AC804" s="232"/>
      <c r="AD804" s="233"/>
      <c r="AE804" s="233"/>
      <c r="AF804" s="233"/>
      <c r="AG804" s="233"/>
      <c r="AH804" s="233"/>
      <c r="AI804" s="232"/>
      <c r="AJ804" s="232"/>
      <c r="AK804" s="232"/>
      <c r="AL804" s="232"/>
      <c r="AM804" s="233"/>
    </row>
    <row r="805" spans="1:40" ht="15.75" thickBot="1">
      <c r="A805" s="31"/>
      <c r="B805" s="32"/>
      <c r="C805" s="33" t="s">
        <v>62</v>
      </c>
      <c r="D805" s="33" t="s">
        <v>63</v>
      </c>
      <c r="E805" s="33" t="s">
        <v>62</v>
      </c>
      <c r="F805" s="33" t="s">
        <v>63</v>
      </c>
      <c r="G805" s="33" t="s">
        <v>62</v>
      </c>
      <c r="H805" s="33" t="s">
        <v>63</v>
      </c>
      <c r="I805" s="33" t="s">
        <v>62</v>
      </c>
      <c r="J805" s="33" t="s">
        <v>63</v>
      </c>
      <c r="K805" s="33" t="s">
        <v>62</v>
      </c>
      <c r="L805" s="33" t="s">
        <v>63</v>
      </c>
      <c r="M805" s="33" t="s">
        <v>62</v>
      </c>
      <c r="N805" s="33" t="s">
        <v>63</v>
      </c>
      <c r="O805" s="33" t="s">
        <v>62</v>
      </c>
      <c r="P805" s="33" t="s">
        <v>63</v>
      </c>
      <c r="Q805" s="33" t="s">
        <v>62</v>
      </c>
      <c r="R805" s="33" t="s">
        <v>63</v>
      </c>
      <c r="S805" s="33" t="s">
        <v>62</v>
      </c>
      <c r="T805" s="33" t="s">
        <v>63</v>
      </c>
      <c r="U805" s="33" t="s">
        <v>62</v>
      </c>
      <c r="V805" s="33" t="s">
        <v>63</v>
      </c>
      <c r="W805" s="33" t="s">
        <v>62</v>
      </c>
      <c r="X805" s="33" t="s">
        <v>63</v>
      </c>
      <c r="Y805" s="34" t="s">
        <v>62</v>
      </c>
      <c r="Z805" s="484" t="s">
        <v>63</v>
      </c>
      <c r="AA805" s="82"/>
      <c r="AB805" s="234"/>
      <c r="AC805" s="232"/>
      <c r="AD805" s="233"/>
      <c r="AE805" s="233"/>
      <c r="AF805" s="233"/>
      <c r="AG805" s="233"/>
      <c r="AH805" s="233"/>
      <c r="AI805" s="232"/>
      <c r="AJ805" s="232"/>
      <c r="AK805" s="232"/>
      <c r="AL805" s="232"/>
      <c r="AM805" s="233"/>
    </row>
    <row r="806" spans="1:40">
      <c r="A806" s="542" t="s">
        <v>64</v>
      </c>
      <c r="B806" s="520">
        <f t="shared" ref="B806:Y806" si="54">SUM(B807,B822,B835,B850,B855)</f>
        <v>103</v>
      </c>
      <c r="C806" s="520">
        <f t="shared" si="54"/>
        <v>14</v>
      </c>
      <c r="D806" s="520"/>
      <c r="E806" s="520">
        <f t="shared" si="54"/>
        <v>12</v>
      </c>
      <c r="F806" s="520"/>
      <c r="G806" s="520">
        <f t="shared" si="54"/>
        <v>7</v>
      </c>
      <c r="H806" s="520"/>
      <c r="I806" s="520">
        <f t="shared" si="54"/>
        <v>11</v>
      </c>
      <c r="J806" s="520"/>
      <c r="K806" s="520">
        <f t="shared" si="54"/>
        <v>7</v>
      </c>
      <c r="L806" s="520"/>
      <c r="M806" s="520">
        <f t="shared" si="54"/>
        <v>8</v>
      </c>
      <c r="N806" s="520"/>
      <c r="O806" s="520">
        <f t="shared" si="54"/>
        <v>8</v>
      </c>
      <c r="P806" s="520"/>
      <c r="Q806" s="520">
        <f t="shared" si="54"/>
        <v>4</v>
      </c>
      <c r="R806" s="520"/>
      <c r="S806" s="520">
        <f t="shared" si="54"/>
        <v>7</v>
      </c>
      <c r="T806" s="520"/>
      <c r="U806" s="520">
        <f t="shared" si="54"/>
        <v>8</v>
      </c>
      <c r="V806" s="520"/>
      <c r="W806" s="520">
        <f t="shared" si="54"/>
        <v>13</v>
      </c>
      <c r="X806" s="520"/>
      <c r="Y806" s="520">
        <f t="shared" si="54"/>
        <v>4</v>
      </c>
      <c r="Z806" s="521"/>
      <c r="AA806" s="40"/>
      <c r="AB806" s="235"/>
      <c r="AC806" s="235"/>
      <c r="AD806" s="235"/>
      <c r="AE806" s="236"/>
      <c r="AF806" s="236"/>
      <c r="AG806" s="236"/>
      <c r="AH806" s="236"/>
      <c r="AI806" s="236"/>
      <c r="AJ806" s="236"/>
      <c r="AK806" s="236"/>
      <c r="AL806" s="236"/>
      <c r="AM806" s="236"/>
      <c r="AN806" s="236"/>
    </row>
    <row r="807" spans="1:40" ht="15.75" thickBot="1">
      <c r="A807" s="543" t="s">
        <v>172</v>
      </c>
      <c r="B807" s="523">
        <f>SUM(B808:B821)</f>
        <v>36</v>
      </c>
      <c r="C807" s="523">
        <f>SUM(C808:C821)</f>
        <v>4</v>
      </c>
      <c r="D807" s="523"/>
      <c r="E807" s="523">
        <f>SUM(E808:E821)</f>
        <v>2</v>
      </c>
      <c r="F807" s="523"/>
      <c r="G807" s="523">
        <f>SUM(G808:G821)</f>
        <v>2</v>
      </c>
      <c r="H807" s="523"/>
      <c r="I807" s="523">
        <f>SUM(I808:I821)</f>
        <v>7</v>
      </c>
      <c r="J807" s="523"/>
      <c r="K807" s="523">
        <f>SUM(K808:K821)</f>
        <v>3</v>
      </c>
      <c r="L807" s="523"/>
      <c r="M807" s="523">
        <f>SUM(M808:M821)</f>
        <v>4</v>
      </c>
      <c r="N807" s="523"/>
      <c r="O807" s="523">
        <f>SUM(O808:O821)</f>
        <v>0</v>
      </c>
      <c r="P807" s="523"/>
      <c r="Q807" s="523">
        <f>SUM(Q808:Q821)</f>
        <v>1</v>
      </c>
      <c r="R807" s="523"/>
      <c r="S807" s="523">
        <f>SUM(S808:S821)</f>
        <v>4</v>
      </c>
      <c r="T807" s="523"/>
      <c r="U807" s="523">
        <f>SUM(U808:U821)</f>
        <v>2</v>
      </c>
      <c r="V807" s="523"/>
      <c r="W807" s="523">
        <f>SUM(W808:W821)</f>
        <v>6</v>
      </c>
      <c r="X807" s="523"/>
      <c r="Y807" s="523">
        <f>SUM(Y808:Y821)</f>
        <v>1</v>
      </c>
      <c r="Z807" s="558"/>
      <c r="AA807" s="49"/>
      <c r="AB807" s="237"/>
      <c r="AC807" s="237"/>
      <c r="AD807" s="237"/>
    </row>
    <row r="808" spans="1:40" ht="22.5">
      <c r="A808" s="587" t="s">
        <v>571</v>
      </c>
      <c r="B808" s="46">
        <f>SUM(C808:Z808)</f>
        <v>16</v>
      </c>
      <c r="C808" s="464">
        <v>1</v>
      </c>
      <c r="D808" s="464" t="s">
        <v>344</v>
      </c>
      <c r="E808" s="464">
        <v>1</v>
      </c>
      <c r="F808" s="464" t="s">
        <v>344</v>
      </c>
      <c r="G808" s="464"/>
      <c r="H808" s="464"/>
      <c r="I808" s="464">
        <v>3</v>
      </c>
      <c r="J808" s="464" t="s">
        <v>572</v>
      </c>
      <c r="K808" s="464">
        <v>1</v>
      </c>
      <c r="L808" s="464" t="s">
        <v>331</v>
      </c>
      <c r="M808" s="464">
        <v>2</v>
      </c>
      <c r="N808" s="464"/>
      <c r="O808" s="464"/>
      <c r="P808" s="464"/>
      <c r="Q808" s="464">
        <v>1</v>
      </c>
      <c r="R808" s="464" t="s">
        <v>344</v>
      </c>
      <c r="S808" s="464">
        <v>2</v>
      </c>
      <c r="T808" s="464" t="s">
        <v>337</v>
      </c>
      <c r="U808" s="464">
        <v>1</v>
      </c>
      <c r="V808" s="464" t="s">
        <v>344</v>
      </c>
      <c r="W808" s="464">
        <v>4</v>
      </c>
      <c r="X808" s="464" t="s">
        <v>573</v>
      </c>
      <c r="Y808" s="464"/>
      <c r="Z808" s="464"/>
      <c r="AA808" s="40"/>
      <c r="AB808" s="237"/>
      <c r="AC808" s="237"/>
      <c r="AD808" s="237"/>
    </row>
    <row r="809" spans="1:40">
      <c r="A809" s="285" t="s">
        <v>574</v>
      </c>
      <c r="B809" s="46">
        <f t="shared" ref="B809:B817" si="55">SUM(C809:Z809)</f>
        <v>1</v>
      </c>
      <c r="C809" s="562"/>
      <c r="D809" s="562"/>
      <c r="E809" s="562"/>
      <c r="F809" s="562"/>
      <c r="G809" s="76"/>
      <c r="H809" s="562"/>
      <c r="I809" s="562"/>
      <c r="J809" s="562"/>
      <c r="K809" s="562"/>
      <c r="L809" s="562"/>
      <c r="M809" s="562">
        <v>1</v>
      </c>
      <c r="N809" s="76" t="s">
        <v>357</v>
      </c>
      <c r="O809" s="562"/>
      <c r="P809" s="562"/>
      <c r="Q809" s="76"/>
      <c r="R809" s="562"/>
      <c r="S809" s="76"/>
      <c r="T809" s="562"/>
      <c r="U809" s="562"/>
      <c r="V809" s="562"/>
      <c r="W809" s="562"/>
      <c r="X809" s="76"/>
      <c r="Y809" s="562"/>
      <c r="Z809" s="562"/>
      <c r="AA809" s="49"/>
      <c r="AB809" s="237"/>
      <c r="AC809" s="237"/>
      <c r="AD809" s="237"/>
    </row>
    <row r="810" spans="1:40">
      <c r="A810" s="201" t="s">
        <v>575</v>
      </c>
      <c r="B810" s="46">
        <f t="shared" si="55"/>
        <v>2</v>
      </c>
      <c r="C810" s="76"/>
      <c r="D810" s="76"/>
      <c r="E810" s="76"/>
      <c r="F810" s="76"/>
      <c r="G810" s="76">
        <v>1</v>
      </c>
      <c r="H810" s="76" t="s">
        <v>350</v>
      </c>
      <c r="I810" s="76"/>
      <c r="J810" s="76"/>
      <c r="K810" s="76"/>
      <c r="L810" s="76"/>
      <c r="M810" s="76"/>
      <c r="N810" s="76"/>
      <c r="O810" s="76"/>
      <c r="P810" s="76"/>
      <c r="Q810" s="76"/>
      <c r="R810" s="76"/>
      <c r="S810" s="76"/>
      <c r="T810" s="76"/>
      <c r="U810" s="76"/>
      <c r="V810" s="76"/>
      <c r="W810" s="76">
        <v>1</v>
      </c>
      <c r="X810" s="76" t="s">
        <v>421</v>
      </c>
      <c r="Y810" s="76"/>
      <c r="Z810" s="76"/>
      <c r="AA810" s="49"/>
      <c r="AB810" s="237"/>
      <c r="AC810" s="237"/>
      <c r="AD810" s="237"/>
    </row>
    <row r="811" spans="1:40">
      <c r="A811" s="285" t="s">
        <v>576</v>
      </c>
      <c r="B811" s="46">
        <f t="shared" si="55"/>
        <v>0</v>
      </c>
      <c r="C811" s="562"/>
      <c r="D811" s="562"/>
      <c r="E811" s="562"/>
      <c r="F811" s="562"/>
      <c r="G811" s="562"/>
      <c r="H811" s="562"/>
      <c r="I811" s="562"/>
      <c r="J811" s="562"/>
      <c r="K811" s="562"/>
      <c r="L811" s="562"/>
      <c r="M811" s="562"/>
      <c r="N811" s="562"/>
      <c r="O811" s="562"/>
      <c r="P811" s="562"/>
      <c r="Q811" s="76"/>
      <c r="R811" s="562"/>
      <c r="S811" s="76"/>
      <c r="T811" s="562"/>
      <c r="U811" s="562"/>
      <c r="V811" s="562"/>
      <c r="W811" s="562"/>
      <c r="X811" s="562"/>
      <c r="Y811" s="562"/>
      <c r="Z811" s="562"/>
      <c r="AA811" s="49"/>
      <c r="AB811" s="237"/>
      <c r="AC811" s="237"/>
      <c r="AD811" s="237"/>
    </row>
    <row r="812" spans="1:40">
      <c r="A812" s="285" t="s">
        <v>577</v>
      </c>
      <c r="B812" s="46">
        <f t="shared" si="55"/>
        <v>2</v>
      </c>
      <c r="C812" s="76"/>
      <c r="D812" s="76"/>
      <c r="E812" s="76"/>
      <c r="F812" s="76"/>
      <c r="G812" s="76"/>
      <c r="H812" s="76"/>
      <c r="I812" s="76"/>
      <c r="J812" s="76"/>
      <c r="K812" s="76"/>
      <c r="L812" s="76"/>
      <c r="M812" s="76"/>
      <c r="N812" s="76"/>
      <c r="O812" s="76"/>
      <c r="P812" s="76"/>
      <c r="Q812" s="76"/>
      <c r="R812" s="76"/>
      <c r="S812" s="76">
        <v>1</v>
      </c>
      <c r="T812" s="76" t="s">
        <v>405</v>
      </c>
      <c r="U812" s="76">
        <v>1</v>
      </c>
      <c r="V812" s="76" t="s">
        <v>344</v>
      </c>
      <c r="W812" s="76"/>
      <c r="X812" s="76"/>
      <c r="Y812" s="76"/>
      <c r="Z812" s="76"/>
      <c r="AA812" s="49"/>
      <c r="AB812" s="237"/>
      <c r="AC812" s="237"/>
      <c r="AD812" s="237"/>
    </row>
    <row r="813" spans="1:40">
      <c r="A813" s="201" t="s">
        <v>578</v>
      </c>
      <c r="B813" s="46">
        <f t="shared" si="55"/>
        <v>1</v>
      </c>
      <c r="C813" s="76"/>
      <c r="D813" s="76"/>
      <c r="E813" s="76"/>
      <c r="F813" s="76"/>
      <c r="G813" s="76"/>
      <c r="H813" s="76"/>
      <c r="I813" s="76"/>
      <c r="J813" s="76"/>
      <c r="K813" s="76"/>
      <c r="L813" s="76"/>
      <c r="M813" s="76"/>
      <c r="N813" s="76"/>
      <c r="O813" s="76"/>
      <c r="P813" s="76"/>
      <c r="Q813" s="76"/>
      <c r="R813" s="76"/>
      <c r="S813" s="76"/>
      <c r="T813" s="76"/>
      <c r="U813" s="76"/>
      <c r="V813" s="76"/>
      <c r="W813" s="76"/>
      <c r="X813" s="76"/>
      <c r="Y813" s="76">
        <v>1</v>
      </c>
      <c r="Z813" s="76" t="s">
        <v>345</v>
      </c>
      <c r="AA813" s="49"/>
      <c r="AB813" s="237"/>
      <c r="AC813" s="237"/>
      <c r="AD813" s="237"/>
    </row>
    <row r="814" spans="1:40">
      <c r="A814" s="201" t="s">
        <v>579</v>
      </c>
      <c r="B814" s="46">
        <f t="shared" si="55"/>
        <v>0</v>
      </c>
      <c r="C814" s="76"/>
      <c r="D814" s="76"/>
      <c r="E814" s="76"/>
      <c r="F814" s="76"/>
      <c r="G814" s="76"/>
      <c r="H814" s="76"/>
      <c r="I814" s="76"/>
      <c r="J814" s="76"/>
      <c r="K814" s="76"/>
      <c r="L814" s="76"/>
      <c r="M814" s="76"/>
      <c r="N814" s="76"/>
      <c r="O814" s="76"/>
      <c r="P814" s="76"/>
      <c r="Q814" s="76"/>
      <c r="R814" s="76"/>
      <c r="S814" s="76"/>
      <c r="T814" s="76"/>
      <c r="U814" s="76"/>
      <c r="V814" s="76"/>
      <c r="W814" s="76"/>
      <c r="X814" s="76"/>
      <c r="Y814" s="76"/>
      <c r="Z814" s="76"/>
      <c r="AA814" s="49"/>
      <c r="AB814" s="237"/>
      <c r="AC814" s="237"/>
      <c r="AD814" s="237"/>
    </row>
    <row r="815" spans="1:40">
      <c r="A815" s="201" t="s">
        <v>580</v>
      </c>
      <c r="B815" s="46">
        <f t="shared" si="55"/>
        <v>1</v>
      </c>
      <c r="C815" s="76" t="s">
        <v>197</v>
      </c>
      <c r="D815" s="76"/>
      <c r="E815" s="76"/>
      <c r="F815" s="76"/>
      <c r="G815" s="76"/>
      <c r="H815" s="76"/>
      <c r="I815" s="76">
        <v>1</v>
      </c>
      <c r="J815" s="76" t="s">
        <v>463</v>
      </c>
      <c r="K815" s="76"/>
      <c r="L815" s="76"/>
      <c r="M815" s="76"/>
      <c r="N815" s="76"/>
      <c r="O815" s="76"/>
      <c r="P815" s="76"/>
      <c r="Q815" s="76"/>
      <c r="R815" s="76"/>
      <c r="S815" s="76"/>
      <c r="T815" s="76"/>
      <c r="U815" s="76"/>
      <c r="V815" s="76"/>
      <c r="W815" s="76"/>
      <c r="X815" s="76"/>
      <c r="Y815" s="76"/>
      <c r="Z815" s="76"/>
      <c r="AA815" s="49"/>
      <c r="AB815" s="237"/>
      <c r="AC815" s="237"/>
      <c r="AD815" s="237"/>
    </row>
    <row r="816" spans="1:40">
      <c r="A816" s="201" t="s">
        <v>581</v>
      </c>
      <c r="B816" s="46">
        <f t="shared" si="55"/>
        <v>0</v>
      </c>
      <c r="C816" s="76"/>
      <c r="D816" s="76"/>
      <c r="E816" s="76"/>
      <c r="F816" s="76"/>
      <c r="G816" s="76"/>
      <c r="H816" s="76"/>
      <c r="I816" s="76"/>
      <c r="J816" s="76"/>
      <c r="K816" s="76"/>
      <c r="L816" s="76"/>
      <c r="M816" s="76"/>
      <c r="N816" s="76"/>
      <c r="O816" s="76"/>
      <c r="P816" s="76"/>
      <c r="Q816" s="76"/>
      <c r="R816" s="76"/>
      <c r="S816" s="76"/>
      <c r="T816" s="76"/>
      <c r="U816" s="76"/>
      <c r="V816" s="76"/>
      <c r="W816" s="76"/>
      <c r="X816" s="76"/>
      <c r="Y816" s="76"/>
      <c r="Z816" s="76"/>
    </row>
    <row r="817" spans="1:26">
      <c r="A817" s="201" t="s">
        <v>582</v>
      </c>
      <c r="B817" s="54">
        <f t="shared" si="55"/>
        <v>8</v>
      </c>
      <c r="C817" s="463">
        <v>1</v>
      </c>
      <c r="D817" s="588" t="s">
        <v>365</v>
      </c>
      <c r="E817" s="463">
        <v>1</v>
      </c>
      <c r="F817" s="588"/>
      <c r="G817" s="463">
        <v>1</v>
      </c>
      <c r="H817" s="588" t="s">
        <v>463</v>
      </c>
      <c r="I817" s="463">
        <v>1</v>
      </c>
      <c r="J817" s="588" t="s">
        <v>455</v>
      </c>
      <c r="K817" s="463">
        <v>1</v>
      </c>
      <c r="L817" s="588"/>
      <c r="M817" s="463">
        <v>1</v>
      </c>
      <c r="N817" s="588" t="s">
        <v>455</v>
      </c>
      <c r="O817" s="463"/>
      <c r="P817" s="588"/>
      <c r="Q817" s="463"/>
      <c r="R817" s="588"/>
      <c r="S817" s="463">
        <v>1</v>
      </c>
      <c r="T817" s="588" t="s">
        <v>486</v>
      </c>
      <c r="U817" s="463"/>
      <c r="V817" s="588"/>
      <c r="W817" s="463">
        <v>1</v>
      </c>
      <c r="X817" s="588" t="s">
        <v>365</v>
      </c>
      <c r="Y817" s="463"/>
      <c r="Z817" s="588"/>
    </row>
    <row r="818" spans="1:26">
      <c r="A818" s="201" t="s">
        <v>583</v>
      </c>
      <c r="B818" s="46">
        <f>SUM(C818:Z818)</f>
        <v>4</v>
      </c>
      <c r="C818" s="76">
        <v>2</v>
      </c>
      <c r="D818" s="76" t="s">
        <v>365</v>
      </c>
      <c r="E818" s="76"/>
      <c r="F818" s="76"/>
      <c r="G818" s="76"/>
      <c r="H818" s="76"/>
      <c r="I818" s="76">
        <v>1</v>
      </c>
      <c r="J818" s="76" t="s">
        <v>365</v>
      </c>
      <c r="K818" s="76">
        <v>1</v>
      </c>
      <c r="L818" s="76" t="s">
        <v>419</v>
      </c>
      <c r="M818" s="76"/>
      <c r="N818" s="76"/>
      <c r="O818" s="76"/>
      <c r="P818" s="76"/>
      <c r="Q818" s="76"/>
      <c r="R818" s="76"/>
      <c r="S818" s="76"/>
      <c r="T818" s="76"/>
      <c r="U818" s="76"/>
      <c r="V818" s="76"/>
      <c r="W818" s="76"/>
      <c r="X818" s="76"/>
      <c r="Y818" s="76"/>
      <c r="Z818" s="76"/>
    </row>
    <row r="819" spans="1:26">
      <c r="A819" s="201" t="s">
        <v>584</v>
      </c>
      <c r="B819" s="50">
        <f>SUM(C819:Z819)</f>
        <v>0</v>
      </c>
      <c r="C819" s="449"/>
      <c r="D819" s="449"/>
      <c r="E819" s="449"/>
      <c r="F819" s="449"/>
      <c r="G819" s="449"/>
      <c r="H819" s="449"/>
      <c r="I819" s="449"/>
      <c r="J819" s="449"/>
      <c r="K819" s="449"/>
      <c r="L819" s="449"/>
      <c r="M819" s="449"/>
      <c r="N819" s="449"/>
      <c r="O819" s="449"/>
      <c r="P819" s="449"/>
      <c r="Q819" s="464"/>
      <c r="R819" s="449"/>
      <c r="S819" s="464"/>
      <c r="T819" s="449"/>
      <c r="U819" s="449"/>
      <c r="V819" s="449"/>
      <c r="W819" s="449"/>
      <c r="X819" s="449"/>
      <c r="Y819" s="449"/>
      <c r="Z819" s="449"/>
    </row>
    <row r="820" spans="1:26">
      <c r="A820" s="589" t="s">
        <v>558</v>
      </c>
      <c r="B820" s="46">
        <f t="shared" ref="B820:B849" si="56">SUM(C820:Z820)</f>
        <v>1</v>
      </c>
      <c r="C820" s="76"/>
      <c r="D820" s="76"/>
      <c r="E820" s="76"/>
      <c r="F820" s="76"/>
      <c r="G820" s="76"/>
      <c r="H820" s="76"/>
      <c r="I820" s="76">
        <v>1</v>
      </c>
      <c r="J820" s="76" t="s">
        <v>344</v>
      </c>
      <c r="K820" s="76"/>
      <c r="L820" s="76"/>
      <c r="M820" s="76"/>
      <c r="N820" s="76"/>
      <c r="O820" s="76"/>
      <c r="P820" s="76"/>
      <c r="Q820" s="76"/>
      <c r="R820" s="76"/>
      <c r="S820" s="76"/>
      <c r="T820" s="76"/>
      <c r="U820" s="76"/>
      <c r="V820" s="76"/>
      <c r="W820" s="76"/>
      <c r="X820" s="76"/>
      <c r="Y820" s="76"/>
      <c r="Z820" s="76"/>
    </row>
    <row r="821" spans="1:26" ht="15.75" thickBot="1">
      <c r="A821" s="590" t="s">
        <v>585</v>
      </c>
      <c r="B821" s="54">
        <f t="shared" si="56"/>
        <v>0</v>
      </c>
      <c r="C821" s="463"/>
      <c r="D821" s="463"/>
      <c r="E821" s="463"/>
      <c r="F821" s="463"/>
      <c r="G821" s="463"/>
      <c r="H821" s="463"/>
      <c r="I821" s="463"/>
      <c r="J821" s="463"/>
      <c r="K821" s="463"/>
      <c r="L821" s="463"/>
      <c r="M821" s="463"/>
      <c r="N821" s="463"/>
      <c r="O821" s="463"/>
      <c r="P821" s="463"/>
      <c r="Q821" s="463"/>
      <c r="R821" s="463"/>
      <c r="S821" s="463"/>
      <c r="T821" s="463"/>
      <c r="U821" s="463"/>
      <c r="V821" s="463"/>
      <c r="W821" s="463"/>
      <c r="X821" s="463"/>
      <c r="Y821" s="463"/>
      <c r="Z821" s="463"/>
    </row>
    <row r="822" spans="1:26" ht="15.75" thickBot="1">
      <c r="A822" s="202" t="s">
        <v>485</v>
      </c>
      <c r="B822" s="42">
        <f>SUM(B823:B834)</f>
        <v>30</v>
      </c>
      <c r="C822" s="42">
        <f>SUM(C823:C834)</f>
        <v>6</v>
      </c>
      <c r="D822" s="42"/>
      <c r="E822" s="42">
        <f>SUM(E823:E834)</f>
        <v>5</v>
      </c>
      <c r="F822" s="42"/>
      <c r="G822" s="42">
        <f>SUM(G823:G834)</f>
        <v>2</v>
      </c>
      <c r="H822" s="42"/>
      <c r="I822" s="42">
        <f>SUM(I823:I834)</f>
        <v>1</v>
      </c>
      <c r="J822" s="42"/>
      <c r="K822" s="42">
        <f>SUM(K823:K834)</f>
        <v>1</v>
      </c>
      <c r="L822" s="42"/>
      <c r="M822" s="42">
        <f>SUM(M823:M834)</f>
        <v>1</v>
      </c>
      <c r="N822" s="42"/>
      <c r="O822" s="42">
        <f>SUM(O823:O834)</f>
        <v>4</v>
      </c>
      <c r="P822" s="42"/>
      <c r="Q822" s="42">
        <f>SUM(Q823:Q834)</f>
        <v>1</v>
      </c>
      <c r="R822" s="42"/>
      <c r="S822" s="42">
        <f>SUM(S823:S834)</f>
        <v>1</v>
      </c>
      <c r="T822" s="42"/>
      <c r="U822" s="42">
        <f>SUM(U823:U834)</f>
        <v>3</v>
      </c>
      <c r="V822" s="42"/>
      <c r="W822" s="42">
        <f>SUM(W823:W834)</f>
        <v>3</v>
      </c>
      <c r="X822" s="42"/>
      <c r="Y822" s="42">
        <f>SUM(Y823:Y834)</f>
        <v>2</v>
      </c>
      <c r="Z822" s="42"/>
    </row>
    <row r="823" spans="1:26">
      <c r="A823" s="201" t="s">
        <v>586</v>
      </c>
      <c r="B823" s="50">
        <f t="shared" si="56"/>
        <v>10</v>
      </c>
      <c r="C823" s="449">
        <v>2</v>
      </c>
      <c r="D823" s="449" t="s">
        <v>587</v>
      </c>
      <c r="E823" s="449">
        <v>2</v>
      </c>
      <c r="F823" s="449" t="s">
        <v>588</v>
      </c>
      <c r="G823" s="449">
        <v>1</v>
      </c>
      <c r="H823" s="449" t="s">
        <v>357</v>
      </c>
      <c r="I823" s="449">
        <v>1</v>
      </c>
      <c r="J823" s="449" t="s">
        <v>337</v>
      </c>
      <c r="K823" s="449"/>
      <c r="L823" s="449"/>
      <c r="M823" s="449"/>
      <c r="N823" s="449"/>
      <c r="O823" s="449">
        <v>1</v>
      </c>
      <c r="P823" s="449"/>
      <c r="Q823" s="449"/>
      <c r="R823" s="449"/>
      <c r="S823" s="449"/>
      <c r="T823" s="449"/>
      <c r="U823" s="449">
        <v>1</v>
      </c>
      <c r="V823" s="449" t="s">
        <v>339</v>
      </c>
      <c r="W823" s="449">
        <v>2</v>
      </c>
      <c r="X823" s="449" t="s">
        <v>589</v>
      </c>
      <c r="Y823" s="449"/>
      <c r="Z823" s="449"/>
    </row>
    <row r="824" spans="1:26">
      <c r="A824" s="201" t="s">
        <v>590</v>
      </c>
      <c r="B824" s="46">
        <f t="shared" si="56"/>
        <v>4</v>
      </c>
      <c r="C824" s="464">
        <v>1</v>
      </c>
      <c r="D824" s="464" t="s">
        <v>337</v>
      </c>
      <c r="E824" s="464"/>
      <c r="F824" s="464"/>
      <c r="G824" s="464"/>
      <c r="H824" s="464"/>
      <c r="I824" s="464"/>
      <c r="J824" s="464"/>
      <c r="K824" s="464">
        <v>1</v>
      </c>
      <c r="L824" s="464" t="s">
        <v>345</v>
      </c>
      <c r="M824" s="464"/>
      <c r="N824" s="464"/>
      <c r="O824" s="464"/>
      <c r="P824" s="464"/>
      <c r="Q824" s="464"/>
      <c r="R824" s="464"/>
      <c r="S824" s="464">
        <v>1</v>
      </c>
      <c r="T824" s="464" t="s">
        <v>336</v>
      </c>
      <c r="U824" s="464"/>
      <c r="V824" s="464"/>
      <c r="W824" s="464"/>
      <c r="X824" s="464"/>
      <c r="Y824" s="464">
        <v>1</v>
      </c>
      <c r="Z824" s="464" t="s">
        <v>344</v>
      </c>
    </row>
    <row r="825" spans="1:26">
      <c r="A825" s="201" t="s">
        <v>591</v>
      </c>
      <c r="B825" s="54">
        <f t="shared" si="56"/>
        <v>9</v>
      </c>
      <c r="C825" s="476">
        <v>2</v>
      </c>
      <c r="D825" s="463" t="s">
        <v>592</v>
      </c>
      <c r="E825" s="476"/>
      <c r="F825" s="463"/>
      <c r="G825" s="476">
        <v>1</v>
      </c>
      <c r="H825" s="463"/>
      <c r="I825" s="476"/>
      <c r="J825" s="463"/>
      <c r="K825" s="476"/>
      <c r="L825" s="463"/>
      <c r="M825" s="476">
        <v>1</v>
      </c>
      <c r="N825" s="463" t="s">
        <v>357</v>
      </c>
      <c r="O825" s="476">
        <v>2</v>
      </c>
      <c r="P825" s="463" t="s">
        <v>344</v>
      </c>
      <c r="Q825" s="463">
        <v>1</v>
      </c>
      <c r="R825" s="463" t="s">
        <v>329</v>
      </c>
      <c r="S825" s="463"/>
      <c r="T825" s="463"/>
      <c r="U825" s="476">
        <v>1</v>
      </c>
      <c r="V825" s="463" t="s">
        <v>329</v>
      </c>
      <c r="W825" s="476">
        <v>1</v>
      </c>
      <c r="X825" s="591" t="s">
        <v>336</v>
      </c>
      <c r="Y825" s="476"/>
      <c r="Z825" s="463"/>
    </row>
    <row r="826" spans="1:26">
      <c r="A826" s="201" t="s">
        <v>593</v>
      </c>
      <c r="B826" s="54">
        <f t="shared" si="56"/>
        <v>2</v>
      </c>
      <c r="C826" s="76">
        <v>1</v>
      </c>
      <c r="D826" s="76" t="s">
        <v>410</v>
      </c>
      <c r="E826" s="76">
        <v>1</v>
      </c>
      <c r="F826" s="76" t="s">
        <v>339</v>
      </c>
      <c r="G826" s="76"/>
      <c r="H826" s="76"/>
      <c r="I826" s="76"/>
      <c r="J826" s="76"/>
      <c r="K826" s="76"/>
      <c r="L826" s="76"/>
      <c r="M826" s="76"/>
      <c r="N826" s="76"/>
      <c r="O826" s="76"/>
      <c r="P826" s="76"/>
      <c r="Q826" s="76"/>
      <c r="R826" s="76"/>
      <c r="S826" s="76"/>
      <c r="T826" s="76"/>
      <c r="U826" s="76"/>
      <c r="V826" s="76"/>
      <c r="W826" s="76"/>
      <c r="X826" s="76"/>
      <c r="Y826" s="76"/>
      <c r="Z826" s="76"/>
    </row>
    <row r="827" spans="1:26">
      <c r="A827" s="201" t="s">
        <v>594</v>
      </c>
      <c r="B827" s="54">
        <f t="shared" si="56"/>
        <v>1</v>
      </c>
      <c r="C827" s="449"/>
      <c r="D827" s="449"/>
      <c r="E827" s="449"/>
      <c r="F827" s="449"/>
      <c r="G827" s="449"/>
      <c r="H827" s="449"/>
      <c r="I827" s="449"/>
      <c r="J827" s="449"/>
      <c r="K827" s="449"/>
      <c r="L827" s="449"/>
      <c r="M827" s="449"/>
      <c r="N827" s="449"/>
      <c r="O827" s="449"/>
      <c r="P827" s="449"/>
      <c r="Q827" s="464"/>
      <c r="R827" s="449"/>
      <c r="S827" s="464"/>
      <c r="T827" s="449"/>
      <c r="U827" s="449">
        <v>1</v>
      </c>
      <c r="V827" s="449" t="s">
        <v>344</v>
      </c>
      <c r="W827" s="449"/>
      <c r="X827" s="449"/>
      <c r="Y827" s="449"/>
      <c r="Z827" s="449"/>
    </row>
    <row r="828" spans="1:26">
      <c r="A828" s="201" t="s">
        <v>595</v>
      </c>
      <c r="B828" s="54">
        <f t="shared" si="56"/>
        <v>1</v>
      </c>
      <c r="C828" s="76"/>
      <c r="D828" s="76"/>
      <c r="E828" s="76">
        <v>1</v>
      </c>
      <c r="F828" s="76" t="s">
        <v>365</v>
      </c>
      <c r="G828" s="76"/>
      <c r="H828" s="76"/>
      <c r="I828" s="76"/>
      <c r="J828" s="76"/>
      <c r="K828" s="76"/>
      <c r="L828" s="76"/>
      <c r="M828" s="76"/>
      <c r="N828" s="76"/>
      <c r="O828" s="76"/>
      <c r="P828" s="76"/>
      <c r="Q828" s="463"/>
      <c r="R828" s="76"/>
      <c r="S828" s="463"/>
      <c r="T828" s="76"/>
      <c r="U828" s="76"/>
      <c r="V828" s="76"/>
      <c r="W828" s="76"/>
      <c r="X828" s="76"/>
      <c r="Y828" s="76"/>
      <c r="Z828" s="76"/>
    </row>
    <row r="829" spans="1:26">
      <c r="A829" s="201" t="s">
        <v>596</v>
      </c>
      <c r="B829" s="54">
        <f t="shared" si="56"/>
        <v>0</v>
      </c>
      <c r="C829" s="76"/>
      <c r="D829" s="76"/>
      <c r="E829" s="76"/>
      <c r="F829" s="76"/>
      <c r="G829" s="76"/>
      <c r="H829" s="76"/>
      <c r="I829" s="76"/>
      <c r="J829" s="76"/>
      <c r="K829" s="76"/>
      <c r="L829" s="76"/>
      <c r="M829" s="76"/>
      <c r="N829" s="76"/>
      <c r="O829" s="76"/>
      <c r="P829" s="76"/>
      <c r="Q829" s="76"/>
      <c r="R829" s="76"/>
      <c r="S829" s="76"/>
      <c r="T829" s="76"/>
      <c r="U829" s="76"/>
      <c r="V829" s="76"/>
      <c r="W829" s="76"/>
      <c r="X829" s="76"/>
      <c r="Y829" s="76"/>
      <c r="Z829" s="76"/>
    </row>
    <row r="830" spans="1:26">
      <c r="A830" s="201" t="s">
        <v>597</v>
      </c>
      <c r="B830" s="54">
        <f t="shared" si="56"/>
        <v>0</v>
      </c>
      <c r="C830" s="76"/>
      <c r="D830" s="76"/>
      <c r="E830" s="76"/>
      <c r="F830" s="76"/>
      <c r="G830" s="76"/>
      <c r="H830" s="76"/>
      <c r="I830" s="76"/>
      <c r="J830" s="76"/>
      <c r="K830" s="76"/>
      <c r="L830" s="76"/>
      <c r="M830" s="76"/>
      <c r="N830" s="76"/>
      <c r="O830" s="76"/>
      <c r="P830" s="76"/>
      <c r="Q830" s="76"/>
      <c r="R830" s="76"/>
      <c r="S830" s="76"/>
      <c r="T830" s="76"/>
      <c r="U830" s="76"/>
      <c r="V830" s="76"/>
      <c r="W830" s="76"/>
      <c r="X830" s="76"/>
      <c r="Y830" s="76"/>
      <c r="Z830" s="76"/>
    </row>
    <row r="831" spans="1:26">
      <c r="A831" s="201" t="s">
        <v>598</v>
      </c>
      <c r="B831" s="54">
        <f t="shared" si="56"/>
        <v>1</v>
      </c>
      <c r="C831" s="76"/>
      <c r="D831" s="76"/>
      <c r="E831" s="76">
        <v>1</v>
      </c>
      <c r="F831" s="76"/>
      <c r="G831" s="76"/>
      <c r="H831" s="76"/>
      <c r="I831" s="76"/>
      <c r="J831" s="76"/>
      <c r="K831" s="76"/>
      <c r="L831" s="76"/>
      <c r="M831" s="76"/>
      <c r="N831" s="76"/>
      <c r="O831" s="76"/>
      <c r="P831" s="76"/>
      <c r="Q831" s="76"/>
      <c r="R831" s="76"/>
      <c r="S831" s="76"/>
      <c r="T831" s="76"/>
      <c r="U831" s="76"/>
      <c r="V831" s="76"/>
      <c r="W831" s="76"/>
      <c r="X831" s="76"/>
      <c r="Y831" s="76"/>
      <c r="Z831" s="76"/>
    </row>
    <row r="832" spans="1:26">
      <c r="A832" s="201" t="s">
        <v>599</v>
      </c>
      <c r="B832" s="54">
        <f t="shared" si="56"/>
        <v>0</v>
      </c>
      <c r="C832" s="76"/>
      <c r="D832" s="76"/>
      <c r="E832" s="76"/>
      <c r="F832" s="76"/>
      <c r="G832" s="76"/>
      <c r="H832" s="76"/>
      <c r="I832" s="76"/>
      <c r="J832" s="76"/>
      <c r="K832" s="76"/>
      <c r="L832" s="76"/>
      <c r="M832" s="76"/>
      <c r="N832" s="76"/>
      <c r="O832" s="76"/>
      <c r="P832" s="76"/>
      <c r="Q832" s="76"/>
      <c r="R832" s="76"/>
      <c r="S832" s="76"/>
      <c r="T832" s="76"/>
      <c r="U832" s="76"/>
      <c r="V832" s="76"/>
      <c r="W832" s="76"/>
      <c r="X832" s="76"/>
      <c r="Y832" s="76"/>
      <c r="Z832" s="76"/>
    </row>
    <row r="833" spans="1:26">
      <c r="A833" s="201" t="s">
        <v>600</v>
      </c>
      <c r="B833" s="54">
        <f t="shared" si="56"/>
        <v>1</v>
      </c>
      <c r="C833" s="76"/>
      <c r="D833" s="76"/>
      <c r="E833" s="76"/>
      <c r="F833" s="76"/>
      <c r="G833" s="76"/>
      <c r="H833" s="76"/>
      <c r="I833" s="76"/>
      <c r="J833" s="76"/>
      <c r="K833" s="76"/>
      <c r="L833" s="76"/>
      <c r="M833" s="76"/>
      <c r="N833" s="76"/>
      <c r="O833" s="76">
        <v>1</v>
      </c>
      <c r="P833" s="76" t="s">
        <v>329</v>
      </c>
      <c r="Q833" s="76"/>
      <c r="R833" s="76"/>
      <c r="S833" s="76"/>
      <c r="T833" s="76"/>
      <c r="U833" s="76"/>
      <c r="V833" s="76"/>
      <c r="W833" s="76"/>
      <c r="X833" s="76"/>
      <c r="Y833" s="76"/>
      <c r="Z833" s="76"/>
    </row>
    <row r="834" spans="1:26" ht="15.75" thickBot="1">
      <c r="A834" s="552" t="s">
        <v>601</v>
      </c>
      <c r="B834" s="54">
        <f t="shared" si="56"/>
        <v>1</v>
      </c>
      <c r="C834" s="476"/>
      <c r="D834" s="476"/>
      <c r="E834" s="463"/>
      <c r="F834" s="476"/>
      <c r="G834" s="463"/>
      <c r="H834" s="476"/>
      <c r="I834" s="476"/>
      <c r="J834" s="476"/>
      <c r="K834" s="476"/>
      <c r="L834" s="476"/>
      <c r="M834" s="476"/>
      <c r="N834" s="476"/>
      <c r="O834" s="476"/>
      <c r="P834" s="476"/>
      <c r="Q834" s="463"/>
      <c r="R834" s="476"/>
      <c r="S834" s="463"/>
      <c r="T834" s="476"/>
      <c r="U834" s="476"/>
      <c r="V834" s="476"/>
      <c r="W834" s="476"/>
      <c r="X834" s="476"/>
      <c r="Y834" s="476">
        <v>1</v>
      </c>
      <c r="Z834" s="463" t="s">
        <v>455</v>
      </c>
    </row>
    <row r="835" spans="1:26" ht="15.75" thickBot="1">
      <c r="A835" s="202" t="s">
        <v>492</v>
      </c>
      <c r="B835" s="42">
        <f>SUM(B836:B849)</f>
        <v>25</v>
      </c>
      <c r="C835" s="42">
        <f>SUM(C836:C849)</f>
        <v>3</v>
      </c>
      <c r="D835" s="42"/>
      <c r="E835" s="42">
        <f>SUM(E836:E849)</f>
        <v>4</v>
      </c>
      <c r="F835" s="42"/>
      <c r="G835" s="42">
        <f>SUM(G836:G849)</f>
        <v>2</v>
      </c>
      <c r="H835" s="42"/>
      <c r="I835" s="42">
        <f>SUM(I836:I849)</f>
        <v>2</v>
      </c>
      <c r="J835" s="42"/>
      <c r="K835" s="42">
        <f>SUM(K836:K849)</f>
        <v>1</v>
      </c>
      <c r="L835" s="42"/>
      <c r="M835" s="42">
        <f>SUM(M836:M849)</f>
        <v>3</v>
      </c>
      <c r="N835" s="42"/>
      <c r="O835" s="42">
        <f>SUM(O836:O849)</f>
        <v>4</v>
      </c>
      <c r="P835" s="42"/>
      <c r="Q835" s="42">
        <f>SUM(Q836:Q849)</f>
        <v>1</v>
      </c>
      <c r="R835" s="42"/>
      <c r="S835" s="42">
        <f>SUM(S836:S849)</f>
        <v>0</v>
      </c>
      <c r="T835" s="42"/>
      <c r="U835" s="42">
        <f>SUM(U836:U849)</f>
        <v>2</v>
      </c>
      <c r="V835" s="42"/>
      <c r="W835" s="42">
        <f>SUM(W836:W849)</f>
        <v>3</v>
      </c>
      <c r="X835" s="42"/>
      <c r="Y835" s="42">
        <f>SUM(Y836:Y849)</f>
        <v>0</v>
      </c>
      <c r="Z835" s="42"/>
    </row>
    <row r="836" spans="1:26">
      <c r="A836" s="201" t="s">
        <v>602</v>
      </c>
      <c r="B836" s="50">
        <f t="shared" si="56"/>
        <v>7</v>
      </c>
      <c r="C836" s="449"/>
      <c r="D836" s="449"/>
      <c r="E836" s="449">
        <v>2</v>
      </c>
      <c r="F836" s="449" t="s">
        <v>603</v>
      </c>
      <c r="G836" s="449"/>
      <c r="H836" s="449"/>
      <c r="I836" s="449">
        <v>1</v>
      </c>
      <c r="J836" s="449"/>
      <c r="K836" s="449">
        <v>1</v>
      </c>
      <c r="L836" s="449" t="s">
        <v>336</v>
      </c>
      <c r="M836" s="449">
        <v>1</v>
      </c>
      <c r="N836" s="449"/>
      <c r="O836" s="449">
        <v>1</v>
      </c>
      <c r="P836" s="449" t="s">
        <v>329</v>
      </c>
      <c r="Q836" s="449"/>
      <c r="R836" s="449"/>
      <c r="S836" s="449"/>
      <c r="T836" s="449"/>
      <c r="U836" s="449"/>
      <c r="V836" s="449"/>
      <c r="W836" s="449">
        <v>1</v>
      </c>
      <c r="X836" s="449" t="s">
        <v>344</v>
      </c>
      <c r="Y836" s="449"/>
      <c r="Z836" s="449"/>
    </row>
    <row r="837" spans="1:26">
      <c r="A837" s="592" t="s">
        <v>604</v>
      </c>
      <c r="B837" s="50">
        <f t="shared" si="56"/>
        <v>1</v>
      </c>
      <c r="C837" s="463"/>
      <c r="D837" s="463"/>
      <c r="E837" s="463"/>
      <c r="F837" s="463"/>
      <c r="G837" s="463">
        <v>1</v>
      </c>
      <c r="H837" s="463" t="s">
        <v>344</v>
      </c>
      <c r="I837" s="463"/>
      <c r="J837" s="463"/>
      <c r="K837" s="463"/>
      <c r="L837" s="463"/>
      <c r="M837" s="463"/>
      <c r="N837" s="463"/>
      <c r="O837" s="463"/>
      <c r="P837" s="463"/>
      <c r="Q837" s="463"/>
      <c r="R837" s="463"/>
      <c r="S837" s="463"/>
      <c r="T837" s="463"/>
      <c r="U837" s="463"/>
      <c r="V837" s="463"/>
      <c r="W837" s="463"/>
      <c r="X837" s="463"/>
      <c r="Y837" s="463"/>
      <c r="Z837" s="463"/>
    </row>
    <row r="838" spans="1:26">
      <c r="A838" s="201" t="s">
        <v>605</v>
      </c>
      <c r="B838" s="50">
        <f t="shared" si="56"/>
        <v>0</v>
      </c>
      <c r="C838" s="76"/>
      <c r="D838" s="76"/>
      <c r="E838" s="76"/>
      <c r="F838" s="76"/>
      <c r="G838" s="76"/>
      <c r="H838" s="76"/>
      <c r="I838" s="76"/>
      <c r="J838" s="76"/>
      <c r="K838" s="76"/>
      <c r="L838" s="76"/>
      <c r="M838" s="76"/>
      <c r="N838" s="76"/>
      <c r="O838" s="76"/>
      <c r="P838" s="76"/>
      <c r="Q838" s="76"/>
      <c r="R838" s="76"/>
      <c r="S838" s="76"/>
      <c r="T838" s="76"/>
      <c r="U838" s="76"/>
      <c r="V838" s="76"/>
      <c r="W838" s="76"/>
      <c r="X838" s="76"/>
      <c r="Y838" s="76"/>
      <c r="Z838" s="76"/>
    </row>
    <row r="839" spans="1:26">
      <c r="A839" s="201" t="s">
        <v>606</v>
      </c>
      <c r="B839" s="50">
        <f t="shared" si="56"/>
        <v>0</v>
      </c>
      <c r="C839" s="449"/>
      <c r="D839" s="449"/>
      <c r="E839" s="449"/>
      <c r="F839" s="449"/>
      <c r="G839" s="449"/>
      <c r="H839" s="449"/>
      <c r="I839" s="449"/>
      <c r="J839" s="449"/>
      <c r="K839" s="449"/>
      <c r="L839" s="449"/>
      <c r="M839" s="449"/>
      <c r="N839" s="449"/>
      <c r="O839" s="449"/>
      <c r="P839" s="449"/>
      <c r="Q839" s="449"/>
      <c r="R839" s="449"/>
      <c r="S839" s="449"/>
      <c r="T839" s="449"/>
      <c r="U839" s="449"/>
      <c r="V839" s="449"/>
      <c r="W839" s="449"/>
      <c r="X839" s="449"/>
      <c r="Y839" s="449"/>
      <c r="Z839" s="449"/>
    </row>
    <row r="840" spans="1:26">
      <c r="A840" s="201" t="s">
        <v>607</v>
      </c>
      <c r="B840" s="50">
        <f t="shared" si="56"/>
        <v>2</v>
      </c>
      <c r="C840" s="76"/>
      <c r="D840" s="76"/>
      <c r="E840" s="76">
        <v>2</v>
      </c>
      <c r="F840" s="76" t="s">
        <v>608</v>
      </c>
      <c r="G840" s="76"/>
      <c r="H840" s="76"/>
      <c r="I840" s="76"/>
      <c r="J840" s="76"/>
      <c r="K840" s="76"/>
      <c r="L840" s="76"/>
      <c r="M840" s="76"/>
      <c r="N840" s="76"/>
      <c r="O840" s="76"/>
      <c r="P840" s="76"/>
      <c r="Q840" s="76"/>
      <c r="R840" s="76"/>
      <c r="S840" s="76"/>
      <c r="T840" s="76"/>
      <c r="U840" s="76"/>
      <c r="V840" s="76"/>
      <c r="W840" s="76"/>
      <c r="X840" s="76"/>
      <c r="Y840" s="76"/>
      <c r="Z840" s="76"/>
    </row>
    <row r="841" spans="1:26">
      <c r="A841" s="201" t="s">
        <v>609</v>
      </c>
      <c r="B841" s="50">
        <f t="shared" si="56"/>
        <v>0</v>
      </c>
      <c r="C841" s="76"/>
      <c r="D841" s="76"/>
      <c r="E841" s="76"/>
      <c r="F841" s="76"/>
      <c r="G841" s="76"/>
      <c r="H841" s="76"/>
      <c r="I841" s="76"/>
      <c r="J841" s="76"/>
      <c r="K841" s="76"/>
      <c r="L841" s="76"/>
      <c r="M841" s="76"/>
      <c r="N841" s="76"/>
      <c r="O841" s="76"/>
      <c r="P841" s="76"/>
      <c r="Q841" s="76"/>
      <c r="R841" s="76"/>
      <c r="S841" s="76"/>
      <c r="T841" s="76"/>
      <c r="U841" s="76"/>
      <c r="V841" s="76"/>
      <c r="W841" s="76"/>
      <c r="X841" s="76"/>
      <c r="Y841" s="76"/>
      <c r="Z841" s="76"/>
    </row>
    <row r="842" spans="1:26">
      <c r="A842" s="201" t="s">
        <v>610</v>
      </c>
      <c r="B842" s="50">
        <f t="shared" si="56"/>
        <v>0</v>
      </c>
      <c r="C842" s="464"/>
      <c r="D842" s="464"/>
      <c r="E842" s="76"/>
      <c r="F842" s="464"/>
      <c r="G842" s="76"/>
      <c r="H842" s="464"/>
      <c r="I842" s="76"/>
      <c r="J842" s="464"/>
      <c r="K842" s="76"/>
      <c r="L842" s="464"/>
      <c r="M842" s="76"/>
      <c r="N842" s="464"/>
      <c r="O842" s="76"/>
      <c r="P842" s="464"/>
      <c r="Q842" s="76"/>
      <c r="R842" s="464"/>
      <c r="S842" s="76"/>
      <c r="T842" s="464"/>
      <c r="U842" s="464"/>
      <c r="V842" s="464"/>
      <c r="W842" s="464"/>
      <c r="X842" s="464"/>
      <c r="Y842" s="464"/>
      <c r="Z842" s="464"/>
    </row>
    <row r="843" spans="1:26">
      <c r="A843" s="285" t="s">
        <v>611</v>
      </c>
      <c r="B843" s="50">
        <f t="shared" si="56"/>
        <v>0</v>
      </c>
      <c r="C843" s="465"/>
      <c r="D843" s="465"/>
      <c r="E843" s="76"/>
      <c r="F843" s="465"/>
      <c r="G843" s="76"/>
      <c r="H843" s="465"/>
      <c r="I843" s="76"/>
      <c r="J843" s="465"/>
      <c r="K843" s="76"/>
      <c r="L843" s="465"/>
      <c r="M843" s="76"/>
      <c r="N843" s="465"/>
      <c r="O843" s="76"/>
      <c r="P843" s="465"/>
      <c r="Q843" s="76"/>
      <c r="R843" s="465"/>
      <c r="S843" s="76"/>
      <c r="T843" s="465"/>
      <c r="U843" s="465"/>
      <c r="V843" s="465"/>
      <c r="W843" s="465"/>
      <c r="X843" s="465"/>
      <c r="Y843" s="465"/>
      <c r="Z843" s="465"/>
    </row>
    <row r="844" spans="1:26">
      <c r="A844" s="201" t="s">
        <v>612</v>
      </c>
      <c r="B844" s="50">
        <f t="shared" si="56"/>
        <v>8</v>
      </c>
      <c r="C844" s="465">
        <v>2</v>
      </c>
      <c r="D844" s="465" t="s">
        <v>613</v>
      </c>
      <c r="E844" s="76"/>
      <c r="F844" s="465"/>
      <c r="G844" s="76">
        <v>1</v>
      </c>
      <c r="H844" s="465" t="s">
        <v>395</v>
      </c>
      <c r="I844" s="76"/>
      <c r="J844" s="465"/>
      <c r="K844" s="76"/>
      <c r="L844" s="465"/>
      <c r="M844" s="76"/>
      <c r="N844" s="465"/>
      <c r="O844" s="76">
        <v>3</v>
      </c>
      <c r="P844" s="465" t="s">
        <v>614</v>
      </c>
      <c r="Q844" s="76"/>
      <c r="R844" s="465"/>
      <c r="S844" s="76"/>
      <c r="T844" s="465"/>
      <c r="U844" s="466">
        <v>2</v>
      </c>
      <c r="V844" s="465" t="s">
        <v>615</v>
      </c>
      <c r="W844" s="465"/>
      <c r="X844" s="465"/>
      <c r="Y844" s="465"/>
      <c r="Z844" s="465"/>
    </row>
    <row r="845" spans="1:26">
      <c r="A845" s="201" t="s">
        <v>616</v>
      </c>
      <c r="B845" s="50">
        <f t="shared" si="56"/>
        <v>0</v>
      </c>
      <c r="C845" s="76"/>
      <c r="D845" s="76"/>
      <c r="E845" s="76"/>
      <c r="F845" s="76"/>
      <c r="G845" s="76"/>
      <c r="H845" s="76"/>
      <c r="I845" s="76"/>
      <c r="J845" s="76"/>
      <c r="K845" s="76"/>
      <c r="L845" s="76"/>
      <c r="M845" s="76"/>
      <c r="N845" s="76"/>
      <c r="O845" s="76"/>
      <c r="P845" s="76"/>
      <c r="Q845" s="76"/>
      <c r="R845" s="76"/>
      <c r="S845" s="76"/>
      <c r="T845" s="76"/>
      <c r="U845" s="76"/>
      <c r="V845" s="76"/>
      <c r="W845" s="76"/>
      <c r="X845" s="76"/>
      <c r="Y845" s="76"/>
      <c r="Z845" s="76"/>
    </row>
    <row r="846" spans="1:26">
      <c r="A846" s="201" t="s">
        <v>617</v>
      </c>
      <c r="B846" s="50">
        <f t="shared" si="56"/>
        <v>0</v>
      </c>
      <c r="C846" s="571"/>
      <c r="D846" s="571"/>
      <c r="E846" s="76"/>
      <c r="F846" s="571"/>
      <c r="G846" s="76"/>
      <c r="H846" s="571"/>
      <c r="I846" s="76"/>
      <c r="J846" s="571"/>
      <c r="K846" s="76"/>
      <c r="L846" s="571"/>
      <c r="M846" s="76"/>
      <c r="N846" s="571"/>
      <c r="O846" s="76"/>
      <c r="P846" s="571"/>
      <c r="Q846" s="76"/>
      <c r="R846" s="571"/>
      <c r="S846" s="76"/>
      <c r="T846" s="571"/>
      <c r="U846" s="571"/>
      <c r="V846" s="571"/>
      <c r="W846" s="571"/>
      <c r="X846" s="571"/>
      <c r="Y846" s="571"/>
      <c r="Z846" s="571"/>
    </row>
    <row r="847" spans="1:26">
      <c r="A847" s="285" t="s">
        <v>618</v>
      </c>
      <c r="B847" s="50">
        <f t="shared" si="56"/>
        <v>2</v>
      </c>
      <c r="C847" s="463"/>
      <c r="D847" s="463"/>
      <c r="E847" s="463"/>
      <c r="F847" s="463"/>
      <c r="G847" s="463"/>
      <c r="H847" s="463"/>
      <c r="I847" s="463">
        <v>1</v>
      </c>
      <c r="J847" s="463" t="s">
        <v>344</v>
      </c>
      <c r="K847" s="463"/>
      <c r="L847" s="463"/>
      <c r="M847" s="463"/>
      <c r="N847" s="463"/>
      <c r="O847" s="463"/>
      <c r="P847" s="463"/>
      <c r="Q847" s="463"/>
      <c r="R847" s="463"/>
      <c r="S847" s="463"/>
      <c r="T847" s="463"/>
      <c r="U847" s="463"/>
      <c r="V847" s="463"/>
      <c r="W847" s="463">
        <v>1</v>
      </c>
      <c r="X847" s="463" t="s">
        <v>339</v>
      </c>
      <c r="Y847" s="463"/>
      <c r="Z847" s="463"/>
    </row>
    <row r="848" spans="1:26">
      <c r="A848" s="593" t="s">
        <v>619</v>
      </c>
      <c r="B848" s="50">
        <f t="shared" si="56"/>
        <v>0</v>
      </c>
      <c r="C848" s="76"/>
      <c r="D848" s="76"/>
      <c r="E848" s="76"/>
      <c r="F848" s="76"/>
      <c r="G848" s="76"/>
      <c r="H848" s="76"/>
      <c r="I848" s="76"/>
      <c r="J848" s="76"/>
      <c r="K848" s="76"/>
      <c r="L848" s="76"/>
      <c r="M848" s="76"/>
      <c r="N848" s="76"/>
      <c r="O848" s="76"/>
      <c r="P848" s="76"/>
      <c r="Q848" s="76"/>
      <c r="R848" s="76"/>
      <c r="S848" s="76"/>
      <c r="T848" s="76"/>
      <c r="U848" s="76"/>
      <c r="V848" s="76"/>
      <c r="W848" s="76"/>
      <c r="X848" s="76"/>
      <c r="Y848" s="76"/>
      <c r="Z848" s="76"/>
    </row>
    <row r="849" spans="1:62" ht="15.75" thickBot="1">
      <c r="A849" s="594" t="s">
        <v>620</v>
      </c>
      <c r="B849" s="50">
        <f t="shared" si="56"/>
        <v>5</v>
      </c>
      <c r="C849" s="523">
        <v>1</v>
      </c>
      <c r="D849" s="573" t="s">
        <v>365</v>
      </c>
      <c r="E849" s="523"/>
      <c r="F849" s="573"/>
      <c r="G849" s="523"/>
      <c r="H849" s="573"/>
      <c r="I849" s="523"/>
      <c r="J849" s="573"/>
      <c r="K849" s="523"/>
      <c r="L849" s="573"/>
      <c r="M849" s="523">
        <v>2</v>
      </c>
      <c r="N849" s="573"/>
      <c r="O849" s="523"/>
      <c r="P849" s="573"/>
      <c r="Q849" s="523">
        <v>1</v>
      </c>
      <c r="R849" s="573" t="s">
        <v>365</v>
      </c>
      <c r="S849" s="523"/>
      <c r="T849" s="573"/>
      <c r="U849" s="523"/>
      <c r="V849" s="573"/>
      <c r="W849" s="523">
        <v>1</v>
      </c>
      <c r="X849" s="573"/>
      <c r="Y849" s="523"/>
      <c r="Z849" s="573"/>
    </row>
    <row r="850" spans="1:62" ht="15.75" thickBot="1">
      <c r="A850" s="202" t="s">
        <v>45</v>
      </c>
      <c r="B850" s="42">
        <f>SUM(B851:B854)</f>
        <v>5</v>
      </c>
      <c r="C850" s="42">
        <f>SUM(C851:C854)</f>
        <v>0</v>
      </c>
      <c r="D850" s="42"/>
      <c r="E850" s="42">
        <f>SUM(E851:E854)</f>
        <v>1</v>
      </c>
      <c r="F850" s="42"/>
      <c r="G850" s="42">
        <f>SUM(G851:G854)</f>
        <v>0</v>
      </c>
      <c r="H850" s="42"/>
      <c r="I850" s="42">
        <f>SUM(I851:I854)</f>
        <v>0</v>
      </c>
      <c r="J850" s="42"/>
      <c r="K850" s="42">
        <f>SUM(K851:K854)</f>
        <v>1</v>
      </c>
      <c r="L850" s="42"/>
      <c r="M850" s="42">
        <f>SUM(M851:M854)</f>
        <v>0</v>
      </c>
      <c r="N850" s="42"/>
      <c r="O850" s="42">
        <f>SUM(O851:O854)</f>
        <v>0</v>
      </c>
      <c r="P850" s="42"/>
      <c r="Q850" s="42">
        <f>SUM(Q851:Q854)</f>
        <v>0</v>
      </c>
      <c r="R850" s="42"/>
      <c r="S850" s="42">
        <f>SUM(S851:S854)</f>
        <v>1</v>
      </c>
      <c r="T850" s="42"/>
      <c r="U850" s="42">
        <f>SUM(U851:U854)</f>
        <v>0</v>
      </c>
      <c r="V850" s="42"/>
      <c r="W850" s="42">
        <f>SUM(W851:W854)</f>
        <v>1</v>
      </c>
      <c r="X850" s="42"/>
      <c r="Y850" s="42">
        <f>SUM(Y851:Y854)</f>
        <v>1</v>
      </c>
      <c r="Z850" s="42"/>
    </row>
    <row r="851" spans="1:62">
      <c r="A851" s="201" t="s">
        <v>621</v>
      </c>
      <c r="B851" s="50">
        <f>SUM(C851:Z851)</f>
        <v>1</v>
      </c>
      <c r="C851" s="449"/>
      <c r="D851" s="449"/>
      <c r="E851" s="449"/>
      <c r="F851" s="449"/>
      <c r="G851" s="449"/>
      <c r="H851" s="449"/>
      <c r="I851" s="449"/>
      <c r="J851" s="449"/>
      <c r="K851" s="449"/>
      <c r="L851" s="449"/>
      <c r="M851" s="449"/>
      <c r="N851" s="449"/>
      <c r="O851" s="449"/>
      <c r="P851" s="449"/>
      <c r="Q851" s="449"/>
      <c r="R851" s="449"/>
      <c r="S851" s="449"/>
      <c r="T851" s="449"/>
      <c r="U851" s="449"/>
      <c r="V851" s="449"/>
      <c r="W851" s="449"/>
      <c r="X851" s="449"/>
      <c r="Y851" s="449">
        <v>1</v>
      </c>
      <c r="Z851" s="449" t="s">
        <v>344</v>
      </c>
      <c r="AA851" s="77"/>
      <c r="AC851" s="238"/>
      <c r="AD851" s="238"/>
      <c r="AE851" s="239"/>
      <c r="AF851" s="238"/>
      <c r="AG851" s="238"/>
      <c r="AH851" s="238"/>
      <c r="AI851" s="238"/>
      <c r="AJ851" s="238"/>
      <c r="AK851" s="238"/>
      <c r="AL851" s="238"/>
      <c r="AM851" s="238"/>
    </row>
    <row r="852" spans="1:62">
      <c r="A852" s="201" t="s">
        <v>622</v>
      </c>
      <c r="B852" s="449">
        <f>SUM(C852:Z852)</f>
        <v>2</v>
      </c>
      <c r="C852" s="76"/>
      <c r="D852" s="76"/>
      <c r="E852" s="76">
        <v>1</v>
      </c>
      <c r="F852" s="76" t="s">
        <v>421</v>
      </c>
      <c r="G852" s="76"/>
      <c r="H852" s="76"/>
      <c r="I852" s="76"/>
      <c r="J852" s="76"/>
      <c r="K852" s="76">
        <v>1</v>
      </c>
      <c r="L852" s="76" t="s">
        <v>344</v>
      </c>
      <c r="M852" s="76"/>
      <c r="N852" s="76"/>
      <c r="O852" s="76"/>
      <c r="P852" s="76"/>
      <c r="Q852" s="76"/>
      <c r="R852" s="76"/>
      <c r="S852" s="76"/>
      <c r="T852" s="76"/>
      <c r="U852" s="76"/>
      <c r="V852" s="76"/>
      <c r="W852" s="76"/>
      <c r="X852" s="76"/>
      <c r="Y852" s="76"/>
      <c r="Z852" s="76"/>
      <c r="AA852" s="77"/>
      <c r="AB852" s="238"/>
      <c r="AC852" s="238"/>
      <c r="AD852" s="238"/>
      <c r="AE852" s="238"/>
      <c r="AF852" s="238"/>
      <c r="AG852" s="238"/>
      <c r="AH852" s="238"/>
      <c r="AI852" s="238"/>
      <c r="AJ852" s="238"/>
      <c r="AK852" s="238"/>
      <c r="AL852" s="238"/>
      <c r="AM852" s="238"/>
    </row>
    <row r="853" spans="1:62">
      <c r="A853" s="201" t="s">
        <v>623</v>
      </c>
      <c r="B853" s="449">
        <f>SUM(C853:Z853)</f>
        <v>1</v>
      </c>
      <c r="C853" s="472"/>
      <c r="D853" s="472"/>
      <c r="E853" s="472"/>
      <c r="F853" s="472"/>
      <c r="G853" s="472"/>
      <c r="H853" s="472"/>
      <c r="I853" s="472"/>
      <c r="J853" s="472"/>
      <c r="K853" s="472"/>
      <c r="L853" s="472"/>
      <c r="M853" s="472"/>
      <c r="N853" s="472"/>
      <c r="O853" s="472"/>
      <c r="P853" s="472"/>
      <c r="Q853" s="472"/>
      <c r="R853" s="472"/>
      <c r="S853" s="472"/>
      <c r="T853" s="472"/>
      <c r="U853" s="472"/>
      <c r="V853" s="472"/>
      <c r="W853" s="472">
        <v>1</v>
      </c>
      <c r="X853" s="472"/>
      <c r="Y853" s="472"/>
      <c r="Z853" s="472"/>
    </row>
    <row r="854" spans="1:62" ht="15.75" thickBot="1">
      <c r="A854" s="201" t="s">
        <v>624</v>
      </c>
      <c r="B854" s="449">
        <f>SUM(C854:Z854)</f>
        <v>1</v>
      </c>
      <c r="C854" s="577"/>
      <c r="D854" s="577"/>
      <c r="E854" s="577"/>
      <c r="F854" s="577"/>
      <c r="G854" s="577"/>
      <c r="H854" s="577"/>
      <c r="I854" s="577"/>
      <c r="J854" s="577"/>
      <c r="K854" s="577"/>
      <c r="L854" s="577"/>
      <c r="M854" s="577"/>
      <c r="N854" s="577"/>
      <c r="O854" s="577"/>
      <c r="P854" s="577"/>
      <c r="Q854" s="577"/>
      <c r="R854" s="577"/>
      <c r="S854" s="577">
        <v>1</v>
      </c>
      <c r="T854" s="577"/>
      <c r="U854" s="577"/>
      <c r="V854" s="577"/>
      <c r="W854" s="577"/>
      <c r="X854" s="577"/>
      <c r="Y854" s="577"/>
      <c r="Z854" s="577"/>
    </row>
    <row r="855" spans="1:62" ht="15.75" thickBot="1">
      <c r="A855" s="202" t="s">
        <v>544</v>
      </c>
      <c r="B855" s="548">
        <f>SUM(B856:B859)</f>
        <v>7</v>
      </c>
      <c r="C855" s="548">
        <f>SUM(C856:C859)</f>
        <v>1</v>
      </c>
      <c r="D855" s="548"/>
      <c r="E855" s="548">
        <f>SUM(E856:E859)</f>
        <v>0</v>
      </c>
      <c r="F855" s="548"/>
      <c r="G855" s="548">
        <f>SUM(G856:G859)</f>
        <v>1</v>
      </c>
      <c r="H855" s="548"/>
      <c r="I855" s="548">
        <f>SUM(I856:I859)</f>
        <v>1</v>
      </c>
      <c r="J855" s="548"/>
      <c r="K855" s="548">
        <f>SUM(K856:K859)</f>
        <v>1</v>
      </c>
      <c r="L855" s="548"/>
      <c r="M855" s="548">
        <f>SUM(M856:M859)</f>
        <v>0</v>
      </c>
      <c r="N855" s="548"/>
      <c r="O855" s="548">
        <f>SUM(O856:O859)</f>
        <v>0</v>
      </c>
      <c r="P855" s="548"/>
      <c r="Q855" s="548">
        <f>SUM(Q856:Q859)</f>
        <v>1</v>
      </c>
      <c r="R855" s="548"/>
      <c r="S855" s="548">
        <f>SUM(S856:S859)</f>
        <v>1</v>
      </c>
      <c r="T855" s="548"/>
      <c r="U855" s="548">
        <f>SUM(U856:U859)</f>
        <v>1</v>
      </c>
      <c r="V855" s="548"/>
      <c r="W855" s="548">
        <f>SUM(W856:W859)</f>
        <v>0</v>
      </c>
      <c r="X855" s="548"/>
      <c r="Y855" s="548">
        <f>SUM(Y856:Y859)</f>
        <v>0</v>
      </c>
      <c r="Z855" s="548"/>
    </row>
    <row r="856" spans="1:62">
      <c r="A856" s="201" t="s">
        <v>566</v>
      </c>
      <c r="B856" s="545">
        <f>SUM(C856:Z856)</f>
        <v>1</v>
      </c>
      <c r="C856" s="580"/>
      <c r="D856" s="580"/>
      <c r="E856" s="580"/>
      <c r="F856" s="580"/>
      <c r="G856" s="580"/>
      <c r="H856" s="580"/>
      <c r="I856" s="580"/>
      <c r="J856" s="580"/>
      <c r="K856" s="580">
        <v>1</v>
      </c>
      <c r="L856" s="580"/>
      <c r="M856" s="580"/>
      <c r="N856" s="580"/>
      <c r="O856" s="580"/>
      <c r="P856" s="580"/>
      <c r="Q856" s="580"/>
      <c r="R856" s="580"/>
      <c r="S856" s="580"/>
      <c r="T856" s="580"/>
      <c r="U856" s="580"/>
      <c r="V856" s="580"/>
      <c r="W856" s="580"/>
      <c r="X856" s="580"/>
      <c r="Y856" s="580"/>
      <c r="Z856" s="580"/>
    </row>
    <row r="857" spans="1:62">
      <c r="A857" s="201" t="s">
        <v>567</v>
      </c>
      <c r="B857" s="545">
        <f>SUM(C857:Z857)</f>
        <v>2</v>
      </c>
      <c r="C857" s="467">
        <v>1</v>
      </c>
      <c r="D857" s="467" t="s">
        <v>344</v>
      </c>
      <c r="E857" s="467"/>
      <c r="F857" s="467"/>
      <c r="G857" s="467"/>
      <c r="H857" s="467"/>
      <c r="I857" s="467"/>
      <c r="J857" s="467"/>
      <c r="K857" s="467"/>
      <c r="L857" s="467"/>
      <c r="M857" s="467"/>
      <c r="N857" s="467"/>
      <c r="O857" s="467"/>
      <c r="P857" s="467"/>
      <c r="Q857" s="467"/>
      <c r="R857" s="467"/>
      <c r="S857" s="467"/>
      <c r="T857" s="467"/>
      <c r="U857" s="467">
        <v>1</v>
      </c>
      <c r="V857" s="467" t="s">
        <v>340</v>
      </c>
      <c r="W857" s="467"/>
      <c r="X857" s="467"/>
      <c r="Y857" s="467"/>
      <c r="Z857" s="467"/>
    </row>
    <row r="858" spans="1:62">
      <c r="A858" s="201" t="s">
        <v>568</v>
      </c>
      <c r="B858" s="545">
        <f>SUM(C858:Z858)</f>
        <v>1</v>
      </c>
      <c r="C858" s="467"/>
      <c r="D858" s="467"/>
      <c r="E858" s="467"/>
      <c r="F858" s="467"/>
      <c r="G858" s="467"/>
      <c r="H858" s="467"/>
      <c r="I858" s="467"/>
      <c r="J858" s="467"/>
      <c r="K858" s="467"/>
      <c r="L858" s="467"/>
      <c r="M858" s="467"/>
      <c r="N858" s="467"/>
      <c r="O858" s="467"/>
      <c r="P858" s="467"/>
      <c r="Q858" s="467"/>
      <c r="R858" s="467"/>
      <c r="S858" s="467">
        <v>1</v>
      </c>
      <c r="T858" s="467" t="s">
        <v>463</v>
      </c>
      <c r="U858" s="467"/>
      <c r="V858" s="467"/>
      <c r="W858" s="467"/>
      <c r="X858" s="467"/>
      <c r="Y858" s="467"/>
      <c r="Z858" s="467"/>
    </row>
    <row r="859" spans="1:62" ht="15.75" thickBot="1">
      <c r="A859" s="552" t="s">
        <v>569</v>
      </c>
      <c r="B859" s="553">
        <f>SUM(C859:Z859)</f>
        <v>3</v>
      </c>
      <c r="C859" s="584"/>
      <c r="D859" s="584"/>
      <c r="E859" s="584"/>
      <c r="F859" s="584"/>
      <c r="G859" s="584">
        <v>1</v>
      </c>
      <c r="H859" s="584"/>
      <c r="I859" s="584">
        <v>1</v>
      </c>
      <c r="J859" s="584" t="s">
        <v>345</v>
      </c>
      <c r="K859" s="584"/>
      <c r="L859" s="584"/>
      <c r="M859" s="584"/>
      <c r="N859" s="584"/>
      <c r="O859" s="584"/>
      <c r="P859" s="584"/>
      <c r="Q859" s="584">
        <v>1</v>
      </c>
      <c r="R859" s="584" t="s">
        <v>333</v>
      </c>
      <c r="S859" s="584"/>
      <c r="T859" s="584"/>
      <c r="U859" s="584"/>
      <c r="V859" s="584"/>
      <c r="W859" s="584"/>
      <c r="X859" s="584"/>
      <c r="Y859" s="584"/>
      <c r="Z859" s="584"/>
    </row>
    <row r="860" spans="1:62" s="82" customFormat="1" ht="9">
      <c r="A860" s="432" t="s">
        <v>428</v>
      </c>
      <c r="AB860" s="240"/>
      <c r="AC860" s="240"/>
      <c r="AD860" s="240"/>
      <c r="AE860" s="240"/>
      <c r="AF860" s="240"/>
      <c r="AG860" s="240"/>
      <c r="AH860" s="240"/>
      <c r="AI860" s="240"/>
      <c r="AJ860" s="240"/>
      <c r="AK860" s="240"/>
      <c r="AL860" s="240"/>
      <c r="AM860" s="240"/>
      <c r="AN860" s="240"/>
      <c r="AO860" s="240"/>
      <c r="AP860" s="240"/>
      <c r="AQ860" s="240"/>
      <c r="AR860" s="240"/>
      <c r="AS860" s="240"/>
      <c r="AT860" s="240"/>
      <c r="AU860" s="240"/>
      <c r="AV860" s="240"/>
      <c r="AW860" s="240"/>
      <c r="AX860" s="240"/>
      <c r="AY860" s="240"/>
      <c r="AZ860" s="240"/>
      <c r="BA860" s="240"/>
      <c r="BB860" s="240"/>
      <c r="BC860" s="240"/>
      <c r="BD860" s="240"/>
      <c r="BE860" s="240"/>
      <c r="BF860" s="240"/>
      <c r="BG860" s="240"/>
      <c r="BH860" s="240"/>
      <c r="BI860" s="240"/>
      <c r="BJ860" s="240"/>
    </row>
    <row r="861" spans="1:62" s="82" customFormat="1" ht="9">
      <c r="A861" s="434" t="s">
        <v>625</v>
      </c>
      <c r="AB861" s="240"/>
      <c r="AC861" s="240"/>
      <c r="AD861" s="240"/>
      <c r="AE861" s="240"/>
      <c r="AF861" s="240"/>
      <c r="AG861" s="240"/>
      <c r="AH861" s="240"/>
      <c r="AI861" s="240"/>
      <c r="AJ861" s="240"/>
      <c r="AK861" s="240"/>
      <c r="AL861" s="240"/>
      <c r="AM861" s="240"/>
      <c r="AN861" s="240"/>
      <c r="AO861" s="240"/>
      <c r="AP861" s="240"/>
      <c r="AQ861" s="240"/>
      <c r="AR861" s="240"/>
      <c r="AS861" s="240"/>
      <c r="AT861" s="240"/>
      <c r="AU861" s="240"/>
      <c r="AV861" s="240"/>
      <c r="AW861" s="240"/>
      <c r="AX861" s="240"/>
      <c r="AY861" s="240"/>
      <c r="AZ861" s="240"/>
      <c r="BA861" s="240"/>
      <c r="BB861" s="240"/>
      <c r="BC861" s="240"/>
      <c r="BD861" s="240"/>
      <c r="BE861" s="240"/>
      <c r="BF861" s="240"/>
      <c r="BG861" s="240"/>
      <c r="BH861" s="240"/>
      <c r="BI861" s="240"/>
      <c r="BJ861" s="240"/>
    </row>
    <row r="862" spans="1:62" s="82" customFormat="1" ht="9">
      <c r="B862" s="434" t="s">
        <v>97</v>
      </c>
      <c r="C862" s="434"/>
      <c r="D862" s="434" t="s">
        <v>506</v>
      </c>
      <c r="AB862" s="240"/>
      <c r="AC862" s="240"/>
      <c r="AD862" s="240"/>
      <c r="AE862" s="240"/>
      <c r="AF862" s="240"/>
      <c r="AG862" s="240"/>
      <c r="AH862" s="240"/>
      <c r="AI862" s="240"/>
      <c r="AJ862" s="240"/>
      <c r="AK862" s="240"/>
      <c r="AL862" s="240"/>
      <c r="AM862" s="240"/>
      <c r="AN862" s="240"/>
      <c r="AO862" s="240"/>
      <c r="AP862" s="240"/>
      <c r="AQ862" s="240"/>
      <c r="AR862" s="240"/>
      <c r="AS862" s="240"/>
      <c r="AT862" s="240"/>
      <c r="AU862" s="240"/>
      <c r="AV862" s="240"/>
      <c r="AW862" s="240"/>
      <c r="AX862" s="240"/>
      <c r="AY862" s="240"/>
      <c r="AZ862" s="240"/>
      <c r="BA862" s="240"/>
      <c r="BB862" s="240"/>
      <c r="BC862" s="240"/>
      <c r="BD862" s="240"/>
      <c r="BE862" s="240"/>
      <c r="BF862" s="240"/>
      <c r="BG862" s="240"/>
      <c r="BH862" s="240"/>
      <c r="BI862" s="240"/>
      <c r="BJ862" s="240"/>
    </row>
    <row r="863" spans="1:62" s="83" customFormat="1" ht="8.25">
      <c r="A863" s="83" t="s">
        <v>99</v>
      </c>
      <c r="B863" s="84"/>
      <c r="C863" s="84"/>
      <c r="D863" s="84"/>
      <c r="L863" s="83" t="s">
        <v>100</v>
      </c>
      <c r="P863" s="85" t="s">
        <v>507</v>
      </c>
      <c r="T863" s="83" t="s">
        <v>102</v>
      </c>
      <c r="W863" s="83" t="s">
        <v>103</v>
      </c>
      <c r="AB863" s="241"/>
      <c r="AC863" s="241"/>
      <c r="AD863" s="241"/>
      <c r="AE863" s="241"/>
      <c r="AF863" s="241"/>
      <c r="AG863" s="241"/>
      <c r="AH863" s="241"/>
      <c r="AI863" s="241"/>
      <c r="AJ863" s="241"/>
      <c r="AK863" s="241"/>
      <c r="AL863" s="241"/>
      <c r="AM863" s="241"/>
      <c r="AN863" s="241"/>
      <c r="AO863" s="241"/>
      <c r="AP863" s="241"/>
      <c r="AQ863" s="241"/>
      <c r="AR863" s="241"/>
      <c r="AS863" s="241"/>
      <c r="AT863" s="241"/>
      <c r="AU863" s="241"/>
      <c r="AV863" s="241"/>
      <c r="AW863" s="241"/>
      <c r="AX863" s="241"/>
      <c r="AY863" s="241"/>
      <c r="AZ863" s="241"/>
      <c r="BA863" s="241"/>
      <c r="BB863" s="241"/>
      <c r="BC863" s="241"/>
      <c r="BD863" s="241"/>
      <c r="BE863" s="241"/>
      <c r="BF863" s="241"/>
      <c r="BG863" s="241"/>
      <c r="BH863" s="241"/>
      <c r="BI863" s="241"/>
      <c r="BJ863" s="241"/>
    </row>
    <row r="864" spans="1:62" s="83" customFormat="1" ht="8.25">
      <c r="A864" s="83" t="s">
        <v>104</v>
      </c>
      <c r="B864" s="83" t="s">
        <v>381</v>
      </c>
      <c r="E864" s="83" t="s">
        <v>508</v>
      </c>
      <c r="I864" s="83" t="s">
        <v>106</v>
      </c>
      <c r="L864" s="83" t="s">
        <v>107</v>
      </c>
      <c r="P864" s="83" t="s">
        <v>108</v>
      </c>
      <c r="T864" s="83" t="s">
        <v>514</v>
      </c>
      <c r="X864" s="83" t="s">
        <v>110</v>
      </c>
      <c r="AB864" s="241"/>
      <c r="AC864" s="241"/>
      <c r="AD864" s="241"/>
      <c r="AE864" s="241"/>
      <c r="AF864" s="241"/>
      <c r="AG864" s="241"/>
      <c r="AH864" s="241"/>
      <c r="AI864" s="241"/>
      <c r="AJ864" s="241"/>
      <c r="AK864" s="241"/>
      <c r="AL864" s="241"/>
      <c r="AM864" s="241"/>
      <c r="AN864" s="241"/>
      <c r="AO864" s="241"/>
      <c r="AP864" s="241"/>
      <c r="AQ864" s="241"/>
      <c r="AR864" s="241"/>
      <c r="AS864" s="241"/>
      <c r="AT864" s="241"/>
      <c r="AU864" s="241"/>
      <c r="AV864" s="241"/>
      <c r="AW864" s="241"/>
      <c r="AX864" s="241"/>
      <c r="AY864" s="241"/>
      <c r="AZ864" s="241"/>
      <c r="BA864" s="241"/>
      <c r="BB864" s="241"/>
      <c r="BC864" s="241"/>
      <c r="BD864" s="241"/>
      <c r="BE864" s="241"/>
      <c r="BF864" s="241"/>
      <c r="BG864" s="241"/>
      <c r="BH864" s="241"/>
      <c r="BI864" s="241"/>
      <c r="BJ864" s="241"/>
    </row>
    <row r="865" spans="1:62" s="83" customFormat="1" ht="8.25">
      <c r="A865" s="83" t="s">
        <v>509</v>
      </c>
      <c r="B865" s="83" t="s">
        <v>112</v>
      </c>
      <c r="E865" s="83" t="s">
        <v>510</v>
      </c>
      <c r="I865" s="83" t="s">
        <v>511</v>
      </c>
      <c r="L865" s="83" t="s">
        <v>512</v>
      </c>
      <c r="P865" s="83" t="s">
        <v>513</v>
      </c>
      <c r="T865" s="83" t="s">
        <v>117</v>
      </c>
      <c r="X865" s="83" t="s">
        <v>118</v>
      </c>
      <c r="AB865" s="241"/>
      <c r="AC865" s="241"/>
      <c r="AD865" s="241"/>
      <c r="AE865" s="241"/>
      <c r="AF865" s="241"/>
      <c r="AG865" s="241"/>
      <c r="AH865" s="241"/>
      <c r="AI865" s="241"/>
      <c r="AJ865" s="241"/>
      <c r="AK865" s="241"/>
      <c r="AL865" s="241"/>
      <c r="AM865" s="241"/>
      <c r="AN865" s="241"/>
      <c r="AO865" s="241"/>
      <c r="AP865" s="241"/>
      <c r="AQ865" s="241"/>
      <c r="AR865" s="241"/>
      <c r="AS865" s="241"/>
      <c r="AT865" s="241"/>
      <c r="AU865" s="241"/>
      <c r="AV865" s="241"/>
      <c r="AW865" s="241"/>
      <c r="AX865" s="241"/>
      <c r="AY865" s="241"/>
      <c r="AZ865" s="241"/>
      <c r="BA865" s="241"/>
      <c r="BB865" s="241"/>
      <c r="BC865" s="241"/>
      <c r="BD865" s="241"/>
      <c r="BE865" s="241"/>
      <c r="BF865" s="241"/>
      <c r="BG865" s="241"/>
      <c r="BH865" s="241"/>
      <c r="BI865" s="241"/>
      <c r="BJ865" s="241"/>
    </row>
    <row r="866" spans="1:62" s="83" customFormat="1" ht="8.25">
      <c r="A866" s="83" t="s">
        <v>119</v>
      </c>
      <c r="B866" s="83" t="s">
        <v>120</v>
      </c>
      <c r="E866" s="83" t="s">
        <v>121</v>
      </c>
      <c r="I866" s="83" t="s">
        <v>122</v>
      </c>
      <c r="L866" s="86" t="s">
        <v>123</v>
      </c>
      <c r="P866" s="87" t="s">
        <v>124</v>
      </c>
      <c r="T866" s="83" t="s">
        <v>125</v>
      </c>
      <c r="X866" s="83" t="s">
        <v>382</v>
      </c>
      <c r="AB866" s="241"/>
      <c r="AC866" s="241"/>
      <c r="AD866" s="241"/>
      <c r="AE866" s="241"/>
      <c r="AF866" s="241"/>
      <c r="AG866" s="241"/>
      <c r="AH866" s="241"/>
      <c r="AI866" s="241"/>
      <c r="AJ866" s="241"/>
      <c r="AK866" s="241"/>
      <c r="AL866" s="241"/>
      <c r="AM866" s="241"/>
      <c r="AN866" s="241"/>
      <c r="AO866" s="241"/>
      <c r="AP866" s="241"/>
      <c r="AQ866" s="241"/>
      <c r="AR866" s="241"/>
      <c r="AS866" s="241"/>
      <c r="AT866" s="241"/>
      <c r="AU866" s="241"/>
      <c r="AV866" s="241"/>
      <c r="AW866" s="241"/>
      <c r="AX866" s="241"/>
      <c r="AY866" s="241"/>
      <c r="AZ866" s="241"/>
      <c r="BA866" s="241"/>
      <c r="BB866" s="241"/>
      <c r="BC866" s="241"/>
      <c r="BD866" s="241"/>
      <c r="BE866" s="241"/>
      <c r="BF866" s="241"/>
      <c r="BG866" s="241"/>
      <c r="BH866" s="241"/>
      <c r="BI866" s="241"/>
      <c r="BJ866" s="241"/>
    </row>
    <row r="867" spans="1:62" s="83" customFormat="1" ht="8.25">
      <c r="A867" s="83" t="s">
        <v>126</v>
      </c>
      <c r="B867" s="83" t="s">
        <v>127</v>
      </c>
      <c r="E867" s="83" t="s">
        <v>128</v>
      </c>
      <c r="I867" s="83" t="s">
        <v>129</v>
      </c>
      <c r="L867" s="83" t="s">
        <v>130</v>
      </c>
      <c r="P867" s="88" t="s">
        <v>131</v>
      </c>
      <c r="T867" s="87" t="s">
        <v>132</v>
      </c>
      <c r="X867" s="83" t="s">
        <v>133</v>
      </c>
      <c r="Y867" s="89"/>
      <c r="Z867" s="89"/>
      <c r="AB867" s="241"/>
      <c r="AC867" s="241"/>
      <c r="AD867" s="241"/>
      <c r="AE867" s="241"/>
      <c r="AF867" s="241"/>
      <c r="AG867" s="241"/>
      <c r="AH867" s="241"/>
      <c r="AI867" s="241"/>
      <c r="AJ867" s="241"/>
      <c r="AK867" s="241"/>
      <c r="AL867" s="241"/>
      <c r="AM867" s="241"/>
      <c r="AN867" s="241"/>
      <c r="AO867" s="241"/>
      <c r="AP867" s="241"/>
      <c r="AQ867" s="241"/>
      <c r="AR867" s="241"/>
      <c r="AS867" s="241"/>
      <c r="AT867" s="241"/>
      <c r="AU867" s="241"/>
      <c r="AV867" s="241"/>
      <c r="AW867" s="241"/>
      <c r="AX867" s="241"/>
      <c r="AY867" s="241"/>
      <c r="AZ867" s="241"/>
      <c r="BA867" s="241"/>
      <c r="BB867" s="241"/>
      <c r="BC867" s="241"/>
      <c r="BD867" s="241"/>
      <c r="BE867" s="241"/>
      <c r="BF867" s="241"/>
      <c r="BG867" s="241"/>
      <c r="BH867" s="241"/>
      <c r="BI867" s="241"/>
      <c r="BJ867" s="241"/>
    </row>
    <row r="868" spans="1:62" s="83" customFormat="1" ht="8.25">
      <c r="A868" s="83" t="s">
        <v>412</v>
      </c>
      <c r="B868" s="83" t="s">
        <v>134</v>
      </c>
      <c r="E868" s="83" t="s">
        <v>135</v>
      </c>
      <c r="I868" s="83" t="s">
        <v>136</v>
      </c>
      <c r="L868" s="83" t="s">
        <v>137</v>
      </c>
      <c r="P868" s="88" t="s">
        <v>430</v>
      </c>
      <c r="T868" s="85" t="s">
        <v>139</v>
      </c>
      <c r="X868" s="89" t="s">
        <v>140</v>
      </c>
      <c r="Y868" s="89"/>
      <c r="AB868" s="241"/>
      <c r="AC868" s="241"/>
      <c r="AD868" s="241"/>
      <c r="AE868" s="241"/>
      <c r="AF868" s="241"/>
      <c r="AG868" s="241"/>
      <c r="AH868" s="241"/>
      <c r="AI868" s="241"/>
      <c r="AJ868" s="241"/>
      <c r="AK868" s="241"/>
      <c r="AL868" s="241"/>
      <c r="AM868" s="241"/>
      <c r="AN868" s="241"/>
      <c r="AO868" s="241"/>
      <c r="AP868" s="241"/>
      <c r="AQ868" s="241"/>
      <c r="AR868" s="241"/>
      <c r="AS868" s="241"/>
      <c r="AT868" s="241"/>
      <c r="AU868" s="241"/>
      <c r="AV868" s="241"/>
      <c r="AW868" s="241"/>
      <c r="AX868" s="241"/>
      <c r="AY868" s="241"/>
      <c r="AZ868" s="241"/>
      <c r="BA868" s="241"/>
      <c r="BB868" s="241"/>
      <c r="BC868" s="241"/>
      <c r="BD868" s="241"/>
      <c r="BE868" s="241"/>
      <c r="BF868" s="241"/>
      <c r="BG868" s="241"/>
      <c r="BH868" s="241"/>
      <c r="BI868" s="241"/>
      <c r="BJ868" s="241"/>
    </row>
    <row r="869" spans="1:62" s="83" customFormat="1" ht="8.25">
      <c r="A869" s="83" t="s">
        <v>141</v>
      </c>
      <c r="B869" s="83" t="s">
        <v>142</v>
      </c>
      <c r="E869" s="83" t="s">
        <v>143</v>
      </c>
      <c r="I869" s="83" t="s">
        <v>144</v>
      </c>
      <c r="L869" s="83" t="s">
        <v>145</v>
      </c>
      <c r="P869" s="83" t="s">
        <v>146</v>
      </c>
      <c r="T869" s="83" t="s">
        <v>147</v>
      </c>
      <c r="Y869" s="90"/>
      <c r="Z869" s="89"/>
      <c r="AB869" s="241"/>
      <c r="AC869" s="241"/>
      <c r="AD869" s="241"/>
      <c r="AE869" s="241"/>
      <c r="AF869" s="241"/>
      <c r="AG869" s="241"/>
      <c r="AH869" s="241"/>
      <c r="AI869" s="241"/>
      <c r="AJ869" s="241"/>
      <c r="AK869" s="241"/>
      <c r="AL869" s="241"/>
      <c r="AM869" s="241"/>
      <c r="AN869" s="241"/>
      <c r="AO869" s="241"/>
      <c r="AP869" s="241"/>
      <c r="AQ869" s="241"/>
      <c r="AR869" s="241"/>
      <c r="AS869" s="241"/>
      <c r="AT869" s="241"/>
      <c r="AU869" s="241"/>
      <c r="AV869" s="241"/>
      <c r="AW869" s="241"/>
      <c r="AX869" s="241"/>
      <c r="AY869" s="241"/>
      <c r="AZ869" s="241"/>
      <c r="BA869" s="241"/>
      <c r="BB869" s="241"/>
      <c r="BC869" s="241"/>
      <c r="BD869" s="241"/>
      <c r="BE869" s="241"/>
      <c r="BF869" s="241"/>
      <c r="BG869" s="241"/>
      <c r="BH869" s="241"/>
      <c r="BI869" s="241"/>
      <c r="BJ869" s="241"/>
    </row>
    <row r="870" spans="1:62" s="83" customFormat="1" ht="8.25">
      <c r="A870" s="83" t="s">
        <v>149</v>
      </c>
      <c r="B870" s="83" t="s">
        <v>150</v>
      </c>
      <c r="E870" s="83" t="s">
        <v>151</v>
      </c>
      <c r="I870" s="83" t="s">
        <v>152</v>
      </c>
      <c r="L870" s="83" t="s">
        <v>153</v>
      </c>
      <c r="P870" s="87" t="s">
        <v>154</v>
      </c>
      <c r="T870" s="83" t="s">
        <v>155</v>
      </c>
      <c r="AB870" s="241"/>
      <c r="AC870" s="241"/>
      <c r="AD870" s="241"/>
      <c r="AE870" s="241"/>
      <c r="AF870" s="241"/>
      <c r="AG870" s="241"/>
      <c r="AH870" s="241"/>
      <c r="AI870" s="241"/>
      <c r="AJ870" s="241"/>
      <c r="AK870" s="241"/>
      <c r="AL870" s="241"/>
      <c r="AM870" s="241"/>
      <c r="AN870" s="241"/>
      <c r="AO870" s="241"/>
      <c r="AP870" s="241"/>
      <c r="AQ870" s="241"/>
      <c r="AR870" s="241"/>
      <c r="AS870" s="241"/>
      <c r="AT870" s="241"/>
      <c r="AU870" s="241"/>
      <c r="AV870" s="241"/>
      <c r="AW870" s="241"/>
      <c r="AX870" s="241"/>
      <c r="AY870" s="241"/>
      <c r="AZ870" s="241"/>
      <c r="BA870" s="241"/>
      <c r="BB870" s="241"/>
      <c r="BC870" s="241"/>
      <c r="BD870" s="241"/>
      <c r="BE870" s="241"/>
      <c r="BF870" s="241"/>
      <c r="BG870" s="241"/>
      <c r="BH870" s="241"/>
      <c r="BI870" s="241"/>
      <c r="BJ870" s="241"/>
    </row>
    <row r="871" spans="1:62" s="83" customFormat="1" ht="8.25">
      <c r="A871" s="83" t="s">
        <v>157</v>
      </c>
      <c r="B871" s="83" t="s">
        <v>158</v>
      </c>
      <c r="E871" s="83" t="s">
        <v>159</v>
      </c>
      <c r="I871" s="83" t="s">
        <v>160</v>
      </c>
      <c r="L871" s="83" t="s">
        <v>431</v>
      </c>
      <c r="P871" s="91" t="s">
        <v>162</v>
      </c>
      <c r="T871" s="83" t="s">
        <v>384</v>
      </c>
      <c r="X871" s="89"/>
      <c r="Y871" s="89"/>
      <c r="Z871" s="89"/>
      <c r="AB871" s="241"/>
      <c r="AC871" s="241"/>
      <c r="AD871" s="241"/>
      <c r="AE871" s="241"/>
      <c r="AF871" s="241"/>
      <c r="AG871" s="241"/>
      <c r="AH871" s="241"/>
      <c r="AI871" s="241"/>
      <c r="AJ871" s="241"/>
      <c r="AK871" s="241"/>
      <c r="AL871" s="241"/>
      <c r="AM871" s="241"/>
      <c r="AN871" s="241"/>
      <c r="AO871" s="241"/>
      <c r="AP871" s="241"/>
      <c r="AQ871" s="241"/>
      <c r="AR871" s="241"/>
      <c r="AS871" s="241"/>
      <c r="AT871" s="241"/>
      <c r="AU871" s="241"/>
      <c r="AV871" s="241"/>
      <c r="AW871" s="241"/>
      <c r="AX871" s="241"/>
      <c r="AY871" s="241"/>
      <c r="AZ871" s="241"/>
      <c r="BA871" s="241"/>
      <c r="BB871" s="241"/>
      <c r="BC871" s="241"/>
      <c r="BD871" s="241"/>
      <c r="BE871" s="241"/>
      <c r="BF871" s="241"/>
      <c r="BG871" s="241"/>
      <c r="BH871" s="241"/>
      <c r="BI871" s="241"/>
      <c r="BJ871" s="241"/>
    </row>
    <row r="872" spans="1:62" s="83" customFormat="1" ht="8.25">
      <c r="A872" s="83" t="s">
        <v>164</v>
      </c>
      <c r="B872" s="83" t="s">
        <v>165</v>
      </c>
      <c r="E872" s="83" t="s">
        <v>166</v>
      </c>
      <c r="I872" s="83" t="s">
        <v>167</v>
      </c>
      <c r="L872" s="83" t="s">
        <v>168</v>
      </c>
      <c r="O872" s="83" t="s">
        <v>432</v>
      </c>
      <c r="AB872" s="241"/>
      <c r="AC872" s="241"/>
      <c r="AD872" s="241"/>
      <c r="AE872" s="241"/>
      <c r="AF872" s="241"/>
      <c r="AG872" s="241"/>
      <c r="AH872" s="241"/>
      <c r="AI872" s="241"/>
      <c r="AJ872" s="241"/>
      <c r="AK872" s="241"/>
      <c r="AL872" s="241"/>
      <c r="AM872" s="241"/>
      <c r="AN872" s="241"/>
      <c r="AO872" s="241"/>
      <c r="AP872" s="241"/>
      <c r="AQ872" s="241"/>
      <c r="AR872" s="241"/>
      <c r="AS872" s="241"/>
      <c r="AT872" s="241"/>
      <c r="AU872" s="241"/>
      <c r="AV872" s="241"/>
      <c r="AW872" s="241"/>
      <c r="AX872" s="241"/>
      <c r="AY872" s="241"/>
      <c r="AZ872" s="241"/>
      <c r="BA872" s="241"/>
      <c r="BB872" s="241"/>
      <c r="BC872" s="241"/>
      <c r="BD872" s="241"/>
      <c r="BE872" s="241"/>
      <c r="BF872" s="241"/>
      <c r="BG872" s="241"/>
      <c r="BH872" s="241"/>
      <c r="BI872" s="241"/>
      <c r="BJ872" s="241"/>
    </row>
    <row r="873" spans="1:62" s="82" customFormat="1" ht="9">
      <c r="X873" s="586"/>
      <c r="Y873" s="586"/>
      <c r="Z873" s="586"/>
      <c r="AB873" s="240"/>
      <c r="AC873" s="240"/>
      <c r="AD873" s="240"/>
      <c r="AE873" s="240"/>
      <c r="AF873" s="240"/>
      <c r="AG873" s="240"/>
      <c r="AH873" s="240"/>
      <c r="AI873" s="240"/>
      <c r="AJ873" s="240"/>
      <c r="AK873" s="240"/>
      <c r="AL873" s="240"/>
      <c r="AM873" s="240"/>
      <c r="AN873" s="240"/>
      <c r="AO873" s="240"/>
      <c r="AP873" s="240"/>
      <c r="AQ873" s="240"/>
      <c r="AR873" s="240"/>
      <c r="AS873" s="240"/>
      <c r="AT873" s="240"/>
      <c r="AU873" s="240"/>
      <c r="AV873" s="240"/>
      <c r="AW873" s="240"/>
      <c r="AX873" s="240"/>
      <c r="AY873" s="240"/>
      <c r="AZ873" s="240"/>
      <c r="BA873" s="240"/>
      <c r="BB873" s="240"/>
      <c r="BC873" s="240"/>
      <c r="BD873" s="240"/>
      <c r="BE873" s="240"/>
      <c r="BF873" s="240"/>
      <c r="BG873" s="240"/>
      <c r="BH873" s="240"/>
      <c r="BI873" s="240"/>
      <c r="BJ873" s="240"/>
    </row>
    <row r="874" spans="1:62" s="82" customFormat="1" ht="9">
      <c r="AB874" s="240"/>
      <c r="AC874" s="240"/>
      <c r="AD874" s="240"/>
      <c r="AE874" s="240"/>
      <c r="AF874" s="240"/>
      <c r="AG874" s="240"/>
      <c r="AH874" s="240"/>
      <c r="AI874" s="240"/>
      <c r="AJ874" s="240"/>
      <c r="AK874" s="240"/>
      <c r="AL874" s="240"/>
      <c r="AM874" s="240"/>
      <c r="AN874" s="240"/>
      <c r="AO874" s="240"/>
      <c r="AP874" s="240"/>
      <c r="AQ874" s="240"/>
      <c r="AR874" s="240"/>
      <c r="AS874" s="240"/>
      <c r="AT874" s="240"/>
      <c r="AU874" s="240"/>
      <c r="AV874" s="240"/>
      <c r="AW874" s="240"/>
      <c r="AX874" s="240"/>
      <c r="AY874" s="240"/>
      <c r="AZ874" s="240"/>
      <c r="BA874" s="240"/>
      <c r="BB874" s="240"/>
      <c r="BC874" s="240"/>
      <c r="BD874" s="240"/>
      <c r="BE874" s="240"/>
      <c r="BF874" s="240"/>
      <c r="BG874" s="240"/>
      <c r="BH874" s="240"/>
      <c r="BI874" s="240"/>
      <c r="BJ874" s="240"/>
    </row>
    <row r="875" spans="1:62" s="82" customFormat="1" ht="9">
      <c r="AB875" s="240"/>
      <c r="AC875" s="240"/>
      <c r="AD875" s="240"/>
      <c r="AE875" s="240"/>
      <c r="AF875" s="240"/>
      <c r="AG875" s="240"/>
      <c r="AH875" s="240"/>
      <c r="AI875" s="240"/>
      <c r="AJ875" s="240"/>
      <c r="AK875" s="240"/>
      <c r="AL875" s="240"/>
      <c r="AM875" s="240"/>
      <c r="AN875" s="240"/>
      <c r="AO875" s="240"/>
      <c r="AP875" s="240"/>
      <c r="AQ875" s="240"/>
      <c r="AR875" s="240"/>
      <c r="AS875" s="240"/>
      <c r="AT875" s="240"/>
      <c r="AU875" s="240"/>
      <c r="AV875" s="240"/>
      <c r="AW875" s="240"/>
      <c r="AX875" s="240"/>
      <c r="AY875" s="240"/>
      <c r="AZ875" s="240"/>
      <c r="BA875" s="240"/>
      <c r="BB875" s="240"/>
      <c r="BC875" s="240"/>
      <c r="BD875" s="240"/>
      <c r="BE875" s="240"/>
      <c r="BF875" s="240"/>
      <c r="BG875" s="240"/>
      <c r="BH875" s="240"/>
      <c r="BI875" s="240"/>
      <c r="BJ875" s="240"/>
    </row>
    <row r="876" spans="1:62" s="82" customFormat="1" ht="9">
      <c r="AB876" s="240"/>
      <c r="AC876" s="240"/>
      <c r="AD876" s="240"/>
      <c r="AE876" s="240"/>
      <c r="AF876" s="240"/>
      <c r="AG876" s="240"/>
      <c r="AH876" s="240"/>
      <c r="AI876" s="240"/>
      <c r="AJ876" s="240"/>
      <c r="AK876" s="240"/>
      <c r="AL876" s="240"/>
      <c r="AM876" s="240"/>
      <c r="AN876" s="240"/>
      <c r="AO876" s="240"/>
      <c r="AP876" s="240"/>
      <c r="AQ876" s="240"/>
      <c r="AR876" s="240"/>
      <c r="AS876" s="240"/>
      <c r="AT876" s="240"/>
      <c r="AU876" s="240"/>
      <c r="AV876" s="240"/>
      <c r="AW876" s="240"/>
      <c r="AX876" s="240"/>
      <c r="AY876" s="240"/>
      <c r="AZ876" s="240"/>
      <c r="BA876" s="240"/>
      <c r="BB876" s="240"/>
      <c r="BC876" s="240"/>
      <c r="BD876" s="240"/>
      <c r="BE876" s="240"/>
      <c r="BF876" s="240"/>
      <c r="BG876" s="240"/>
      <c r="BH876" s="240"/>
      <c r="BI876" s="240"/>
      <c r="BJ876" s="240"/>
    </row>
    <row r="877" spans="1:62" s="82" customFormat="1" ht="9">
      <c r="AB877" s="240"/>
      <c r="AC877" s="240"/>
      <c r="AD877" s="240"/>
      <c r="AE877" s="240"/>
      <c r="AF877" s="240"/>
      <c r="AG877" s="240"/>
      <c r="AH877" s="240"/>
      <c r="AI877" s="240"/>
      <c r="AJ877" s="240"/>
      <c r="AK877" s="240"/>
      <c r="AL877" s="240"/>
      <c r="AM877" s="240"/>
      <c r="AN877" s="240"/>
      <c r="AO877" s="240"/>
      <c r="AP877" s="240"/>
      <c r="AQ877" s="240"/>
      <c r="AR877" s="240"/>
      <c r="AS877" s="240"/>
      <c r="AT877" s="240"/>
      <c r="AU877" s="240"/>
      <c r="AV877" s="240"/>
      <c r="AW877" s="240"/>
      <c r="AX877" s="240"/>
      <c r="AY877" s="240"/>
      <c r="AZ877" s="240"/>
      <c r="BA877" s="240"/>
      <c r="BB877" s="240"/>
      <c r="BC877" s="240"/>
      <c r="BD877" s="240"/>
      <c r="BE877" s="240"/>
      <c r="BF877" s="240"/>
      <c r="BG877" s="240"/>
      <c r="BH877" s="240"/>
      <c r="BI877" s="240"/>
      <c r="BJ877" s="240"/>
    </row>
    <row r="878" spans="1:62">
      <c r="A878" s="21" t="s">
        <v>626</v>
      </c>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c r="AB878"/>
      <c r="AC878"/>
      <c r="AD878"/>
      <c r="AE878"/>
      <c r="AF878"/>
      <c r="AG878"/>
      <c r="AH878"/>
      <c r="AI878"/>
      <c r="AJ878"/>
      <c r="AK878"/>
      <c r="AL878"/>
      <c r="AM878"/>
      <c r="AN878"/>
      <c r="AO878"/>
      <c r="AP878"/>
      <c r="AQ878"/>
      <c r="AR878"/>
      <c r="AS878"/>
      <c r="AT878"/>
      <c r="AU878"/>
      <c r="AV878"/>
      <c r="AW878"/>
      <c r="AX878"/>
      <c r="AY878"/>
      <c r="AZ878"/>
      <c r="BA878"/>
      <c r="BB878"/>
      <c r="BC878"/>
      <c r="BD878"/>
      <c r="BE878"/>
      <c r="BF878"/>
      <c r="BG878"/>
      <c r="BH878"/>
      <c r="BI878"/>
      <c r="BJ878"/>
    </row>
    <row r="879" spans="1:62">
      <c r="A879" s="21" t="s">
        <v>627</v>
      </c>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c r="AB879"/>
      <c r="AC879"/>
      <c r="AD879"/>
      <c r="AE879"/>
      <c r="AF879"/>
      <c r="AG879"/>
      <c r="AH879"/>
      <c r="AI879"/>
      <c r="AJ879"/>
      <c r="AK879"/>
      <c r="AL879"/>
      <c r="AM879"/>
      <c r="AN879"/>
      <c r="AO879"/>
      <c r="AP879"/>
      <c r="AQ879"/>
      <c r="AR879"/>
      <c r="AS879"/>
      <c r="AT879"/>
      <c r="AU879"/>
      <c r="AV879"/>
      <c r="AW879"/>
      <c r="AX879"/>
      <c r="AY879"/>
      <c r="AZ879"/>
      <c r="BA879"/>
      <c r="BB879"/>
      <c r="BC879"/>
      <c r="BD879"/>
      <c r="BE879"/>
      <c r="BF879"/>
      <c r="BG879"/>
      <c r="BH879"/>
      <c r="BI879"/>
      <c r="BJ879"/>
    </row>
    <row r="880" spans="1:62" ht="15.75" thickBot="1">
      <c r="A880" s="595"/>
      <c r="B880" s="595"/>
      <c r="C880" s="595"/>
      <c r="D880" s="595"/>
      <c r="E880" s="595"/>
      <c r="F880" s="595"/>
      <c r="G880" s="595"/>
      <c r="H880" s="595"/>
      <c r="I880" s="595"/>
      <c r="J880" s="595"/>
      <c r="K880" s="595"/>
      <c r="L880" s="595"/>
      <c r="M880" s="595"/>
      <c r="N880" s="595"/>
      <c r="O880" s="595"/>
      <c r="P880" s="595"/>
      <c r="Q880" s="595"/>
      <c r="R880" s="595"/>
      <c r="S880" s="595"/>
      <c r="T880" s="595"/>
      <c r="U880" s="595"/>
      <c r="V880" s="595"/>
      <c r="W880" s="595"/>
      <c r="X880" s="595"/>
      <c r="Y880" s="595"/>
      <c r="Z880" s="595"/>
      <c r="AB880"/>
      <c r="AC880"/>
      <c r="AD880"/>
      <c r="AE880"/>
      <c r="AF880"/>
      <c r="AG880"/>
      <c r="AH880"/>
      <c r="AI880"/>
      <c r="AJ880"/>
      <c r="AK880"/>
      <c r="AL880"/>
      <c r="AM880"/>
      <c r="AN880"/>
      <c r="AO880"/>
      <c r="AP880"/>
      <c r="AQ880"/>
      <c r="AR880"/>
      <c r="AS880"/>
      <c r="AT880"/>
      <c r="AU880"/>
      <c r="AV880"/>
      <c r="AW880"/>
      <c r="AX880"/>
      <c r="AY880"/>
      <c r="AZ880"/>
      <c r="BA880"/>
      <c r="BB880"/>
      <c r="BC880"/>
      <c r="BD880"/>
      <c r="BE880"/>
      <c r="BF880"/>
      <c r="BG880"/>
      <c r="BH880"/>
      <c r="BI880"/>
      <c r="BJ880"/>
    </row>
    <row r="881" spans="1:62" ht="15.75" thickBot="1">
      <c r="A881" s="596"/>
      <c r="B881" s="597"/>
      <c r="C881" s="598"/>
      <c r="D881" s="599"/>
      <c r="E881" s="600"/>
      <c r="F881" s="600"/>
      <c r="G881" s="598"/>
      <c r="H881" s="600"/>
      <c r="I881" s="598"/>
      <c r="J881" s="600"/>
      <c r="K881" s="598"/>
      <c r="L881" s="600"/>
      <c r="M881" s="598"/>
      <c r="N881" s="600"/>
      <c r="O881" s="598"/>
      <c r="P881" s="600"/>
      <c r="Q881" s="598"/>
      <c r="R881" s="600"/>
      <c r="S881" s="598"/>
      <c r="T881" s="600"/>
      <c r="U881" s="598"/>
      <c r="V881" s="600"/>
      <c r="W881" s="598"/>
      <c r="X881" s="600"/>
      <c r="Y881" s="598"/>
      <c r="Z881" s="601"/>
      <c r="AB881"/>
      <c r="AC881"/>
      <c r="AD881"/>
      <c r="AE881"/>
      <c r="AF881"/>
      <c r="AG881"/>
      <c r="AH881"/>
      <c r="AI881"/>
      <c r="AJ881"/>
      <c r="AK881"/>
      <c r="AL881"/>
      <c r="AM881"/>
      <c r="AN881"/>
      <c r="AO881"/>
      <c r="AP881"/>
      <c r="AQ881"/>
      <c r="AR881"/>
      <c r="AS881"/>
      <c r="AT881"/>
      <c r="AU881"/>
      <c r="AV881"/>
      <c r="AW881"/>
      <c r="AX881"/>
      <c r="AY881"/>
      <c r="AZ881"/>
      <c r="BA881"/>
      <c r="BB881"/>
      <c r="BC881"/>
      <c r="BD881"/>
      <c r="BE881"/>
      <c r="BF881"/>
      <c r="BG881"/>
      <c r="BH881"/>
      <c r="BI881"/>
      <c r="BJ881"/>
    </row>
    <row r="882" spans="1:62" ht="15.75" thickBot="1">
      <c r="A882" s="602" t="s">
        <v>2</v>
      </c>
      <c r="B882" s="603" t="s">
        <v>10</v>
      </c>
      <c r="C882" s="604" t="s">
        <v>50</v>
      </c>
      <c r="D882" s="605"/>
      <c r="E882" s="606" t="s">
        <v>51</v>
      </c>
      <c r="F882" s="607"/>
      <c r="G882" s="604" t="s">
        <v>628</v>
      </c>
      <c r="H882" s="607"/>
      <c r="I882" s="604" t="s">
        <v>53</v>
      </c>
      <c r="J882" s="607"/>
      <c r="K882" s="604" t="s">
        <v>54</v>
      </c>
      <c r="L882" s="607"/>
      <c r="M882" s="604" t="s">
        <v>55</v>
      </c>
      <c r="N882" s="608"/>
      <c r="O882" s="604" t="s">
        <v>56</v>
      </c>
      <c r="P882" s="604"/>
      <c r="Q882" s="604" t="s">
        <v>629</v>
      </c>
      <c r="R882" s="607"/>
      <c r="S882" s="604" t="s">
        <v>58</v>
      </c>
      <c r="T882" s="607"/>
      <c r="U882" s="604" t="s">
        <v>59</v>
      </c>
      <c r="V882" s="607"/>
      <c r="W882" s="604" t="s">
        <v>60</v>
      </c>
      <c r="X882" s="607"/>
      <c r="Y882" s="604" t="s">
        <v>61</v>
      </c>
      <c r="Z882" s="609"/>
      <c r="AB882"/>
      <c r="AC882"/>
      <c r="AD882"/>
      <c r="AE882"/>
      <c r="AF882"/>
      <c r="AG882"/>
      <c r="AH882"/>
      <c r="AI882"/>
      <c r="AJ882"/>
      <c r="AK882"/>
      <c r="AL882"/>
      <c r="AM882"/>
      <c r="AN882"/>
      <c r="AO882"/>
      <c r="AP882"/>
      <c r="AQ882"/>
      <c r="AR882"/>
      <c r="AS882"/>
      <c r="AT882"/>
      <c r="AU882"/>
      <c r="AV882"/>
      <c r="AW882"/>
      <c r="AX882"/>
      <c r="AY882"/>
      <c r="AZ882"/>
      <c r="BA882"/>
      <c r="BB882"/>
      <c r="BC882"/>
      <c r="BD882"/>
      <c r="BE882"/>
      <c r="BF882"/>
      <c r="BG882"/>
      <c r="BH882"/>
      <c r="BI882"/>
      <c r="BJ882"/>
    </row>
    <row r="883" spans="1:62" ht="15.75" thickBot="1">
      <c r="A883" s="602"/>
      <c r="B883" s="610"/>
      <c r="C883" s="611" t="s">
        <v>62</v>
      </c>
      <c r="D883" s="612" t="s">
        <v>63</v>
      </c>
      <c r="E883" s="613" t="s">
        <v>62</v>
      </c>
      <c r="F883" s="611" t="s">
        <v>63</v>
      </c>
      <c r="G883" s="611" t="s">
        <v>62</v>
      </c>
      <c r="H883" s="611" t="s">
        <v>63</v>
      </c>
      <c r="I883" s="611" t="s">
        <v>62</v>
      </c>
      <c r="J883" s="611" t="s">
        <v>63</v>
      </c>
      <c r="K883" s="611" t="s">
        <v>62</v>
      </c>
      <c r="L883" s="611" t="s">
        <v>63</v>
      </c>
      <c r="M883" s="611" t="s">
        <v>62</v>
      </c>
      <c r="N883" s="611" t="s">
        <v>63</v>
      </c>
      <c r="O883" s="611" t="s">
        <v>62</v>
      </c>
      <c r="P883" s="611" t="s">
        <v>63</v>
      </c>
      <c r="Q883" s="611" t="s">
        <v>62</v>
      </c>
      <c r="R883" s="611" t="s">
        <v>63</v>
      </c>
      <c r="S883" s="614" t="s">
        <v>62</v>
      </c>
      <c r="T883" s="611" t="s">
        <v>63</v>
      </c>
      <c r="U883" s="611" t="s">
        <v>62</v>
      </c>
      <c r="V883" s="611" t="s">
        <v>63</v>
      </c>
      <c r="W883" s="611" t="s">
        <v>62</v>
      </c>
      <c r="X883" s="611" t="s">
        <v>63</v>
      </c>
      <c r="Y883" s="611" t="s">
        <v>62</v>
      </c>
      <c r="Z883" s="615" t="s">
        <v>63</v>
      </c>
      <c r="AB883"/>
      <c r="AC883"/>
      <c r="AD883"/>
      <c r="AE883"/>
      <c r="AF883"/>
      <c r="AG883"/>
      <c r="AH883"/>
      <c r="AI883"/>
      <c r="AJ883"/>
      <c r="AK883"/>
      <c r="AL883"/>
      <c r="AM883"/>
      <c r="AN883"/>
      <c r="AO883"/>
      <c r="AP883"/>
      <c r="AQ883"/>
      <c r="AR883"/>
      <c r="AS883"/>
      <c r="AT883"/>
      <c r="AU883"/>
      <c r="AV883"/>
      <c r="AW883"/>
      <c r="AX883"/>
      <c r="AY883"/>
      <c r="AZ883"/>
      <c r="BA883"/>
      <c r="BB883"/>
      <c r="BC883"/>
      <c r="BD883"/>
      <c r="BE883"/>
      <c r="BF883"/>
      <c r="BG883"/>
      <c r="BH883"/>
      <c r="BI883"/>
      <c r="BJ883"/>
    </row>
    <row r="884" spans="1:62" ht="15.75" thickBot="1">
      <c r="A884" s="616" t="s">
        <v>64</v>
      </c>
      <c r="B884" s="617">
        <f>SUM(B885,B900,B907,B922,B931)</f>
        <v>99</v>
      </c>
      <c r="C884" s="598">
        <f>SUM(C885,C900,C907,C922,C931)</f>
        <v>7</v>
      </c>
      <c r="D884" s="598"/>
      <c r="E884" s="598">
        <f>SUM(E885,E900,E907,E922,E931)</f>
        <v>10</v>
      </c>
      <c r="F884" s="598"/>
      <c r="G884" s="598">
        <f>SUM(G885,G900,G907,G922,G931)</f>
        <v>13</v>
      </c>
      <c r="H884" s="598"/>
      <c r="I884" s="598">
        <f>SUM(I885,I900,I907,I922,I931)</f>
        <v>10</v>
      </c>
      <c r="J884" s="598"/>
      <c r="K884" s="598">
        <f>SUM(K885,K900,K907,K922,K931)</f>
        <v>11</v>
      </c>
      <c r="L884" s="598"/>
      <c r="M884" s="598">
        <f>SUM(M885,M900,M907,M922,M931)</f>
        <v>5</v>
      </c>
      <c r="N884" s="598"/>
      <c r="O884" s="598">
        <f>SUM(O885,O900,O907,O922,O931)</f>
        <v>2</v>
      </c>
      <c r="P884" s="598"/>
      <c r="Q884" s="598">
        <f>SUM(Q885,Q900,Q907,Q922,Q931)</f>
        <v>7</v>
      </c>
      <c r="R884" s="598"/>
      <c r="S884" s="598">
        <f>SUM(S885,S900,S907,S922,S931)</f>
        <v>8</v>
      </c>
      <c r="T884" s="598"/>
      <c r="U884" s="598">
        <f>SUM(U885,U900,U907,U922,U931)</f>
        <v>12</v>
      </c>
      <c r="V884" s="598"/>
      <c r="W884" s="598">
        <f>SUM(W885,W900,W907,W922,W931)</f>
        <v>5</v>
      </c>
      <c r="X884" s="598"/>
      <c r="Y884" s="598">
        <f>SUM(Y885,Y900,Y907,Y922,Y931)</f>
        <v>9</v>
      </c>
      <c r="Z884" s="618"/>
      <c r="AB884"/>
      <c r="AC884"/>
      <c r="AD884"/>
      <c r="AE884"/>
      <c r="AF884"/>
      <c r="AG884"/>
      <c r="AH884"/>
      <c r="AI884"/>
      <c r="AJ884"/>
      <c r="AK884"/>
      <c r="AL884"/>
      <c r="AM884"/>
      <c r="AN884"/>
      <c r="AO884"/>
      <c r="AP884"/>
      <c r="AQ884"/>
      <c r="AR884"/>
      <c r="AS884"/>
      <c r="AT884"/>
      <c r="AU884"/>
      <c r="AV884"/>
      <c r="AW884"/>
      <c r="AX884"/>
      <c r="AY884"/>
      <c r="AZ884"/>
      <c r="BA884"/>
      <c r="BB884"/>
      <c r="BC884"/>
      <c r="BD884"/>
      <c r="BE884"/>
      <c r="BF884"/>
      <c r="BG884"/>
      <c r="BH884"/>
      <c r="BI884"/>
      <c r="BJ884"/>
    </row>
    <row r="885" spans="1:62" ht="15.75" thickBot="1">
      <c r="A885" s="619" t="s">
        <v>630</v>
      </c>
      <c r="B885" s="620">
        <f>SUM(C885:Z885)</f>
        <v>28</v>
      </c>
      <c r="C885" s="621">
        <f>SUM(C886:C899)</f>
        <v>2</v>
      </c>
      <c r="D885" s="622"/>
      <c r="E885" s="621">
        <f>SUM(E886:E899)</f>
        <v>1</v>
      </c>
      <c r="F885" s="621"/>
      <c r="G885" s="621">
        <f>SUM(G886:G899)</f>
        <v>0</v>
      </c>
      <c r="H885" s="621"/>
      <c r="I885" s="621">
        <f>SUM(I886:I899)</f>
        <v>3</v>
      </c>
      <c r="J885" s="621"/>
      <c r="K885" s="621">
        <f>SUM(K886:K899)</f>
        <v>4</v>
      </c>
      <c r="L885" s="621"/>
      <c r="M885" s="621">
        <f>SUM(M886:M899)</f>
        <v>2</v>
      </c>
      <c r="N885" s="621"/>
      <c r="O885" s="621">
        <f>SUM(O886:O899)</f>
        <v>0</v>
      </c>
      <c r="P885" s="621"/>
      <c r="Q885" s="621">
        <f>SUM(Q886:Q899)</f>
        <v>2</v>
      </c>
      <c r="R885" s="621"/>
      <c r="S885" s="621">
        <f>SUM(S886:S899)</f>
        <v>4</v>
      </c>
      <c r="T885" s="621"/>
      <c r="U885" s="621">
        <f>SUM(U886:U899)</f>
        <v>3</v>
      </c>
      <c r="V885" s="621"/>
      <c r="W885" s="621">
        <f>SUM(W886:W899)</f>
        <v>1</v>
      </c>
      <c r="X885" s="621"/>
      <c r="Y885" s="621">
        <f>SUM(Y886:Y899)</f>
        <v>6</v>
      </c>
      <c r="Z885" s="623"/>
      <c r="AB885"/>
      <c r="AC885"/>
      <c r="AD885"/>
      <c r="AE885"/>
      <c r="AF885"/>
      <c r="AG885"/>
      <c r="AH885"/>
      <c r="AI885"/>
      <c r="AJ885"/>
      <c r="AK885"/>
      <c r="AL885"/>
      <c r="AM885"/>
      <c r="AN885"/>
      <c r="AO885"/>
      <c r="AP885"/>
      <c r="AQ885"/>
      <c r="AR885"/>
      <c r="AS885"/>
      <c r="AT885"/>
      <c r="AU885"/>
      <c r="AV885"/>
      <c r="AW885"/>
      <c r="AX885"/>
      <c r="AY885"/>
      <c r="AZ885"/>
      <c r="BA885"/>
      <c r="BB885"/>
      <c r="BC885"/>
      <c r="BD885"/>
      <c r="BE885"/>
      <c r="BF885"/>
      <c r="BG885"/>
      <c r="BH885"/>
      <c r="BI885"/>
      <c r="BJ885"/>
    </row>
    <row r="886" spans="1:62">
      <c r="A886" s="624" t="s">
        <v>631</v>
      </c>
      <c r="B886" s="625">
        <f t="shared" ref="B886:B899" si="57">SUM(C886,E886,G886,I886,K886,M886,O886,Q886,S886,U886,W886,Y886)</f>
        <v>9</v>
      </c>
      <c r="C886" s="626"/>
      <c r="D886" s="627"/>
      <c r="E886" s="628">
        <v>1</v>
      </c>
      <c r="F886" s="629" t="s">
        <v>344</v>
      </c>
      <c r="G886" s="626"/>
      <c r="H886" s="629"/>
      <c r="I886" s="626">
        <v>2</v>
      </c>
      <c r="J886" s="630" t="s">
        <v>632</v>
      </c>
      <c r="K886" s="626">
        <v>1</v>
      </c>
      <c r="L886" s="629" t="s">
        <v>344</v>
      </c>
      <c r="M886" s="626"/>
      <c r="N886" s="629"/>
      <c r="O886" s="626"/>
      <c r="P886" s="629"/>
      <c r="Q886" s="626"/>
      <c r="R886" s="629"/>
      <c r="S886" s="626">
        <v>3</v>
      </c>
      <c r="T886" s="631" t="s">
        <v>633</v>
      </c>
      <c r="U886" s="626">
        <v>1</v>
      </c>
      <c r="V886" s="629" t="s">
        <v>352</v>
      </c>
      <c r="W886" s="626"/>
      <c r="X886" s="629"/>
      <c r="Y886" s="626">
        <v>1</v>
      </c>
      <c r="Z886" s="632" t="s">
        <v>357</v>
      </c>
      <c r="AB886"/>
      <c r="AC886"/>
      <c r="AD886"/>
      <c r="AE886"/>
      <c r="AF886"/>
      <c r="AG886"/>
      <c r="AH886"/>
      <c r="AI886"/>
      <c r="AJ886"/>
      <c r="AK886"/>
      <c r="AL886"/>
      <c r="AM886"/>
      <c r="AN886"/>
      <c r="AO886"/>
      <c r="AP886"/>
      <c r="AQ886"/>
      <c r="AR886"/>
      <c r="AS886"/>
      <c r="AT886"/>
      <c r="AU886"/>
      <c r="AV886"/>
      <c r="AW886"/>
      <c r="AX886"/>
      <c r="AY886"/>
      <c r="AZ886"/>
      <c r="BA886"/>
      <c r="BB886"/>
      <c r="BC886"/>
      <c r="BD886"/>
      <c r="BE886"/>
      <c r="BF886"/>
      <c r="BG886"/>
      <c r="BH886"/>
      <c r="BI886"/>
      <c r="BJ886"/>
    </row>
    <row r="887" spans="1:62">
      <c r="A887" s="633" t="s">
        <v>634</v>
      </c>
      <c r="B887" s="625">
        <f t="shared" si="57"/>
        <v>0</v>
      </c>
      <c r="C887" s="634"/>
      <c r="D887" s="635"/>
      <c r="E887" s="636"/>
      <c r="F887" s="637" t="s">
        <v>225</v>
      </c>
      <c r="G887" s="634"/>
      <c r="H887" s="637"/>
      <c r="I887" s="634"/>
      <c r="J887" s="637"/>
      <c r="K887" s="634"/>
      <c r="L887" s="637"/>
      <c r="M887" s="634"/>
      <c r="N887" s="637"/>
      <c r="O887" s="634"/>
      <c r="P887" s="637"/>
      <c r="Q887" s="634"/>
      <c r="R887" s="637"/>
      <c r="S887" s="634"/>
      <c r="T887" s="637"/>
      <c r="U887" s="634"/>
      <c r="V887" s="637"/>
      <c r="W887" s="634"/>
      <c r="X887" s="637"/>
      <c r="Y887" s="634"/>
      <c r="Z887" s="638"/>
      <c r="AB887"/>
      <c r="AC887"/>
      <c r="AD887"/>
      <c r="AE887"/>
      <c r="AF887"/>
      <c r="AG887"/>
      <c r="AH887"/>
      <c r="AI887"/>
      <c r="AJ887"/>
      <c r="AK887"/>
      <c r="AL887"/>
      <c r="AM887"/>
      <c r="AN887"/>
      <c r="AO887"/>
      <c r="AP887"/>
      <c r="AQ887"/>
      <c r="AR887"/>
      <c r="AS887"/>
      <c r="AT887"/>
      <c r="AU887"/>
      <c r="AV887"/>
      <c r="AW887"/>
      <c r="AX887"/>
      <c r="AY887"/>
      <c r="AZ887"/>
      <c r="BA887"/>
      <c r="BB887"/>
      <c r="BC887"/>
      <c r="BD887"/>
      <c r="BE887"/>
      <c r="BF887"/>
      <c r="BG887"/>
      <c r="BH887"/>
      <c r="BI887"/>
      <c r="BJ887"/>
    </row>
    <row r="888" spans="1:62">
      <c r="A888" s="639" t="s">
        <v>635</v>
      </c>
      <c r="B888" s="625">
        <f t="shared" si="57"/>
        <v>2</v>
      </c>
      <c r="C888" s="634"/>
      <c r="D888" s="635"/>
      <c r="E888" s="636"/>
      <c r="F888" s="637"/>
      <c r="G888" s="634"/>
      <c r="H888" s="637"/>
      <c r="I888" s="634"/>
      <c r="J888" s="637"/>
      <c r="K888" s="634">
        <v>1</v>
      </c>
      <c r="L888" s="637" t="s">
        <v>344</v>
      </c>
      <c r="M888" s="634"/>
      <c r="N888" s="637"/>
      <c r="O888" s="634"/>
      <c r="P888" s="637"/>
      <c r="Q888" s="634"/>
      <c r="R888" s="635"/>
      <c r="S888" s="634"/>
      <c r="T888" s="637"/>
      <c r="U888" s="634"/>
      <c r="V888" s="637"/>
      <c r="W888" s="634"/>
      <c r="X888" s="637"/>
      <c r="Y888" s="634">
        <v>1</v>
      </c>
      <c r="Z888" s="638" t="s">
        <v>380</v>
      </c>
      <c r="AB888"/>
      <c r="AC888"/>
      <c r="AD888"/>
      <c r="AE888"/>
      <c r="AF888"/>
      <c r="AG888"/>
      <c r="AH888"/>
      <c r="AI888"/>
      <c r="AJ888"/>
      <c r="AK888"/>
      <c r="AL888"/>
      <c r="AM888"/>
      <c r="AN888"/>
      <c r="AO888"/>
      <c r="AP888"/>
      <c r="AQ888"/>
      <c r="AR888"/>
      <c r="AS888"/>
      <c r="AT888"/>
      <c r="AU888"/>
      <c r="AV888"/>
      <c r="AW888"/>
      <c r="AX888"/>
      <c r="AY888"/>
      <c r="AZ888"/>
      <c r="BA888"/>
      <c r="BB888"/>
      <c r="BC888"/>
      <c r="BD888"/>
      <c r="BE888"/>
      <c r="BF888"/>
      <c r="BG888"/>
      <c r="BH888"/>
      <c r="BI888"/>
      <c r="BJ888"/>
    </row>
    <row r="889" spans="1:62">
      <c r="A889" s="633" t="s">
        <v>636</v>
      </c>
      <c r="B889" s="625">
        <f t="shared" si="57"/>
        <v>3</v>
      </c>
      <c r="C889" s="634">
        <v>1</v>
      </c>
      <c r="D889" s="635" t="s">
        <v>344</v>
      </c>
      <c r="E889" s="636"/>
      <c r="F889" s="637"/>
      <c r="G889" s="634"/>
      <c r="H889" s="637"/>
      <c r="I889" s="634"/>
      <c r="J889" s="637"/>
      <c r="K889" s="634"/>
      <c r="L889" s="637"/>
      <c r="M889" s="634"/>
      <c r="N889" s="637"/>
      <c r="O889" s="634"/>
      <c r="P889" s="637"/>
      <c r="Q889" s="634">
        <v>1</v>
      </c>
      <c r="R889" s="640" t="s">
        <v>392</v>
      </c>
      <c r="S889" s="634"/>
      <c r="T889" s="637"/>
      <c r="U889" s="634"/>
      <c r="V889" s="637"/>
      <c r="W889" s="634"/>
      <c r="X889" s="637"/>
      <c r="Y889" s="634">
        <v>1</v>
      </c>
      <c r="Z889" s="638" t="s">
        <v>525</v>
      </c>
      <c r="AB889"/>
      <c r="AC889"/>
      <c r="AD889"/>
      <c r="AE889"/>
      <c r="AF889"/>
      <c r="AG889"/>
      <c r="AH889"/>
      <c r="AI889"/>
      <c r="AJ889"/>
      <c r="AK889"/>
      <c r="AL889"/>
      <c r="AM889"/>
      <c r="AN889"/>
      <c r="AO889"/>
      <c r="AP889"/>
      <c r="AQ889"/>
      <c r="AR889"/>
      <c r="AS889"/>
      <c r="AT889"/>
      <c r="AU889"/>
      <c r="AV889"/>
      <c r="AW889"/>
      <c r="AX889"/>
      <c r="AY889"/>
      <c r="AZ889"/>
      <c r="BA889"/>
      <c r="BB889"/>
      <c r="BC889"/>
      <c r="BD889"/>
      <c r="BE889"/>
      <c r="BF889"/>
      <c r="BG889"/>
      <c r="BH889"/>
      <c r="BI889"/>
      <c r="BJ889"/>
    </row>
    <row r="890" spans="1:62">
      <c r="A890" s="639" t="s">
        <v>637</v>
      </c>
      <c r="B890" s="625">
        <f t="shared" si="57"/>
        <v>0</v>
      </c>
      <c r="C890" s="634"/>
      <c r="D890" s="635"/>
      <c r="E890" s="636"/>
      <c r="F890" s="637"/>
      <c r="G890" s="634"/>
      <c r="H890" s="637"/>
      <c r="I890" s="634"/>
      <c r="J890" s="637"/>
      <c r="K890" s="634"/>
      <c r="L890" s="637"/>
      <c r="M890" s="634"/>
      <c r="N890" s="637"/>
      <c r="O890" s="634"/>
      <c r="P890" s="637"/>
      <c r="Q890" s="634"/>
      <c r="R890" s="637"/>
      <c r="S890" s="634"/>
      <c r="T890" s="637"/>
      <c r="U890" s="634"/>
      <c r="V890" s="637"/>
      <c r="W890" s="634"/>
      <c r="X890" s="637"/>
      <c r="Y890" s="634"/>
      <c r="Z890" s="638"/>
      <c r="AB890"/>
      <c r="AC890"/>
      <c r="AD890"/>
      <c r="AE890"/>
      <c r="AF890"/>
      <c r="AG890"/>
      <c r="AH890"/>
      <c r="AI890"/>
      <c r="AJ890"/>
      <c r="AK890"/>
      <c r="AL890"/>
      <c r="AM890"/>
      <c r="AN890"/>
      <c r="AO890"/>
      <c r="AP890"/>
      <c r="AQ890"/>
      <c r="AR890"/>
      <c r="AS890"/>
      <c r="AT890"/>
      <c r="AU890"/>
      <c r="AV890"/>
      <c r="AW890"/>
      <c r="AX890"/>
      <c r="AY890"/>
      <c r="AZ890"/>
      <c r="BA890"/>
      <c r="BB890"/>
      <c r="BC890"/>
      <c r="BD890"/>
      <c r="BE890"/>
      <c r="BF890"/>
      <c r="BG890"/>
      <c r="BH890"/>
      <c r="BI890"/>
      <c r="BJ890"/>
    </row>
    <row r="891" spans="1:62">
      <c r="A891" s="639" t="s">
        <v>638</v>
      </c>
      <c r="B891" s="625">
        <f t="shared" si="57"/>
        <v>0</v>
      </c>
      <c r="C891" s="634"/>
      <c r="D891" s="635"/>
      <c r="E891" s="636"/>
      <c r="F891" s="637"/>
      <c r="G891" s="634"/>
      <c r="H891" s="637"/>
      <c r="I891" s="634"/>
      <c r="J891" s="637"/>
      <c r="K891" s="634"/>
      <c r="L891" s="637"/>
      <c r="M891" s="634"/>
      <c r="N891" s="637"/>
      <c r="O891" s="634"/>
      <c r="P891" s="637"/>
      <c r="Q891" s="634"/>
      <c r="R891" s="637"/>
      <c r="S891" s="634"/>
      <c r="T891" s="637"/>
      <c r="U891" s="634"/>
      <c r="V891" s="637"/>
      <c r="W891" s="634"/>
      <c r="X891" s="637"/>
      <c r="Y891" s="634"/>
      <c r="Z891" s="638"/>
      <c r="AB891"/>
      <c r="AC891"/>
      <c r="AD891"/>
      <c r="AE891"/>
      <c r="AF891"/>
      <c r="AG891"/>
      <c r="AH891"/>
      <c r="AI891"/>
      <c r="AJ891"/>
      <c r="AK891"/>
      <c r="AL891"/>
      <c r="AM891"/>
      <c r="AN891"/>
      <c r="AO891"/>
      <c r="AP891"/>
      <c r="AQ891"/>
      <c r="AR891"/>
      <c r="AS891"/>
      <c r="AT891"/>
      <c r="AU891"/>
      <c r="AV891"/>
      <c r="AW891"/>
      <c r="AX891"/>
      <c r="AY891"/>
      <c r="AZ891"/>
      <c r="BA891"/>
      <c r="BB891"/>
      <c r="BC891"/>
      <c r="BD891"/>
      <c r="BE891"/>
      <c r="BF891"/>
      <c r="BG891"/>
      <c r="BH891"/>
      <c r="BI891"/>
      <c r="BJ891"/>
    </row>
    <row r="892" spans="1:62">
      <c r="A892" s="639" t="s">
        <v>639</v>
      </c>
      <c r="B892" s="625">
        <f t="shared" si="57"/>
        <v>0</v>
      </c>
      <c r="C892" s="634"/>
      <c r="D892" s="635"/>
      <c r="E892" s="636"/>
      <c r="F892" s="637"/>
      <c r="G892" s="634"/>
      <c r="H892" s="637"/>
      <c r="I892" s="634"/>
      <c r="J892" s="637"/>
      <c r="K892" s="634"/>
      <c r="L892" s="637"/>
      <c r="M892" s="634"/>
      <c r="N892" s="637"/>
      <c r="O892" s="634"/>
      <c r="P892" s="637"/>
      <c r="Q892" s="634"/>
      <c r="R892" s="637"/>
      <c r="S892" s="634"/>
      <c r="T892" s="637"/>
      <c r="U892" s="634"/>
      <c r="V892" s="637"/>
      <c r="W892" s="634"/>
      <c r="X892" s="637"/>
      <c r="Y892" s="634"/>
      <c r="Z892" s="638"/>
      <c r="AB892"/>
      <c r="AC892"/>
      <c r="AD892"/>
      <c r="AE892"/>
      <c r="AF892"/>
      <c r="AG892"/>
      <c r="AH892"/>
      <c r="AI892"/>
      <c r="AJ892"/>
      <c r="AK892"/>
      <c r="AL892"/>
      <c r="AM892"/>
      <c r="AN892"/>
      <c r="AO892"/>
      <c r="AP892"/>
      <c r="AQ892"/>
      <c r="AR892"/>
      <c r="AS892"/>
      <c r="AT892"/>
      <c r="AU892"/>
      <c r="AV892"/>
      <c r="AW892"/>
      <c r="AX892"/>
      <c r="AY892"/>
      <c r="AZ892"/>
      <c r="BA892"/>
      <c r="BB892"/>
      <c r="BC892"/>
      <c r="BD892"/>
      <c r="BE892"/>
      <c r="BF892"/>
      <c r="BG892"/>
      <c r="BH892"/>
      <c r="BI892"/>
      <c r="BJ892"/>
    </row>
    <row r="893" spans="1:62">
      <c r="A893" s="639" t="s">
        <v>640</v>
      </c>
      <c r="B893" s="625">
        <f t="shared" si="57"/>
        <v>0</v>
      </c>
      <c r="C893" s="634"/>
      <c r="D893" s="635"/>
      <c r="E893" s="636"/>
      <c r="F893" s="637"/>
      <c r="G893" s="634"/>
      <c r="H893" s="637"/>
      <c r="I893" s="634"/>
      <c r="J893" s="637"/>
      <c r="K893" s="634"/>
      <c r="L893" s="637"/>
      <c r="M893" s="634"/>
      <c r="N893" s="637"/>
      <c r="O893" s="634"/>
      <c r="P893" s="637"/>
      <c r="Q893" s="634"/>
      <c r="R893" s="637"/>
      <c r="S893" s="634"/>
      <c r="T893" s="637"/>
      <c r="U893" s="634"/>
      <c r="V893" s="637"/>
      <c r="W893" s="634"/>
      <c r="X893" s="637"/>
      <c r="Y893" s="634"/>
      <c r="Z893" s="638"/>
      <c r="AB893"/>
      <c r="AC893"/>
      <c r="AD893"/>
      <c r="AE893"/>
      <c r="AF893"/>
      <c r="AG893"/>
      <c r="AH893"/>
      <c r="AI893"/>
      <c r="AJ893"/>
      <c r="AK893"/>
      <c r="AL893"/>
      <c r="AM893"/>
      <c r="AN893"/>
      <c r="AO893"/>
      <c r="AP893"/>
      <c r="AQ893"/>
      <c r="AR893"/>
      <c r="AS893"/>
      <c r="AT893"/>
      <c r="AU893"/>
      <c r="AV893"/>
      <c r="AW893"/>
      <c r="AX893"/>
      <c r="AY893"/>
      <c r="AZ893"/>
      <c r="BA893"/>
      <c r="BB893"/>
      <c r="BC893"/>
      <c r="BD893"/>
      <c r="BE893"/>
      <c r="BF893"/>
      <c r="BG893"/>
      <c r="BH893"/>
      <c r="BI893"/>
      <c r="BJ893"/>
    </row>
    <row r="894" spans="1:62">
      <c r="A894" s="639" t="s">
        <v>557</v>
      </c>
      <c r="B894" s="625">
        <f t="shared" si="57"/>
        <v>2</v>
      </c>
      <c r="C894" s="634"/>
      <c r="D894" s="635"/>
      <c r="E894" s="636"/>
      <c r="F894" s="637"/>
      <c r="G894" s="634"/>
      <c r="H894" s="637"/>
      <c r="I894" s="634"/>
      <c r="J894" s="637"/>
      <c r="K894" s="634">
        <v>1</v>
      </c>
      <c r="L894" s="637" t="s">
        <v>331</v>
      </c>
      <c r="M894" s="634"/>
      <c r="N894" s="637"/>
      <c r="O894" s="634"/>
      <c r="P894" s="637"/>
      <c r="Q894" s="634">
        <v>1</v>
      </c>
      <c r="R894" s="637" t="s">
        <v>337</v>
      </c>
      <c r="S894" s="634"/>
      <c r="T894" s="637"/>
      <c r="U894" s="634"/>
      <c r="V894" s="637"/>
      <c r="W894" s="634"/>
      <c r="X894" s="637"/>
      <c r="Y894" s="634"/>
      <c r="Z894" s="638"/>
      <c r="AB894"/>
      <c r="AC894"/>
      <c r="AD894"/>
      <c r="AE894"/>
      <c r="AF894"/>
      <c r="AG894"/>
      <c r="AH894"/>
      <c r="AI894"/>
      <c r="AJ894"/>
      <c r="AK894"/>
      <c r="AL894"/>
      <c r="AM894"/>
      <c r="AN894"/>
      <c r="AO894"/>
      <c r="AP894"/>
      <c r="AQ894"/>
      <c r="AR894"/>
      <c r="AS894"/>
      <c r="AT894"/>
      <c r="AU894"/>
      <c r="AV894"/>
      <c r="AW894"/>
      <c r="AX894"/>
      <c r="AY894"/>
      <c r="AZ894"/>
      <c r="BA894"/>
      <c r="BB894"/>
      <c r="BC894"/>
      <c r="BD894"/>
      <c r="BE894"/>
      <c r="BF894"/>
      <c r="BG894"/>
      <c r="BH894"/>
      <c r="BI894"/>
      <c r="BJ894"/>
    </row>
    <row r="895" spans="1:62">
      <c r="A895" s="639" t="s">
        <v>67</v>
      </c>
      <c r="B895" s="625">
        <f t="shared" si="57"/>
        <v>0</v>
      </c>
      <c r="C895" s="634"/>
      <c r="D895" s="635"/>
      <c r="E895" s="636"/>
      <c r="F895" s="637"/>
      <c r="G895" s="634"/>
      <c r="H895" s="637"/>
      <c r="I895" s="634"/>
      <c r="J895" s="637"/>
      <c r="K895" s="634"/>
      <c r="L895" s="637"/>
      <c r="M895" s="634"/>
      <c r="N895" s="637"/>
      <c r="O895" s="634"/>
      <c r="P895" s="637"/>
      <c r="Q895" s="634"/>
      <c r="R895" s="637"/>
      <c r="S895" s="634"/>
      <c r="T895" s="637"/>
      <c r="U895" s="634"/>
      <c r="V895" s="637"/>
      <c r="W895" s="634"/>
      <c r="X895" s="637"/>
      <c r="Y895" s="634"/>
      <c r="Z895" s="638"/>
      <c r="AB895"/>
      <c r="AC895"/>
      <c r="AD895"/>
      <c r="AE895"/>
      <c r="AF895"/>
      <c r="AG895"/>
      <c r="AH895"/>
      <c r="AI895"/>
      <c r="AJ895"/>
      <c r="AK895"/>
      <c r="AL895"/>
      <c r="AM895"/>
      <c r="AN895"/>
      <c r="AO895"/>
      <c r="AP895"/>
      <c r="AQ895"/>
      <c r="AR895"/>
      <c r="AS895"/>
      <c r="AT895"/>
      <c r="AU895"/>
      <c r="AV895"/>
      <c r="AW895"/>
      <c r="AX895"/>
      <c r="AY895"/>
      <c r="AZ895"/>
      <c r="BA895"/>
      <c r="BB895"/>
      <c r="BC895"/>
      <c r="BD895"/>
      <c r="BE895"/>
      <c r="BF895"/>
      <c r="BG895"/>
      <c r="BH895"/>
      <c r="BI895"/>
      <c r="BJ895"/>
    </row>
    <row r="896" spans="1:62">
      <c r="A896" s="639" t="s">
        <v>556</v>
      </c>
      <c r="B896" s="625">
        <f t="shared" si="57"/>
        <v>2</v>
      </c>
      <c r="C896" s="634"/>
      <c r="D896" s="635"/>
      <c r="E896" s="636"/>
      <c r="F896" s="637"/>
      <c r="G896" s="634"/>
      <c r="H896" s="637"/>
      <c r="I896" s="634"/>
      <c r="J896" s="637"/>
      <c r="K896" s="634"/>
      <c r="L896" s="637"/>
      <c r="M896" s="634"/>
      <c r="N896" s="637"/>
      <c r="O896" s="634"/>
      <c r="P896" s="637"/>
      <c r="Q896" s="634"/>
      <c r="R896" s="637"/>
      <c r="S896" s="634">
        <v>1</v>
      </c>
      <c r="T896" s="637" t="s">
        <v>344</v>
      </c>
      <c r="U896" s="634"/>
      <c r="V896" s="637"/>
      <c r="W896" s="634"/>
      <c r="X896" s="637"/>
      <c r="Y896" s="634">
        <v>1</v>
      </c>
      <c r="Z896" s="638" t="s">
        <v>357</v>
      </c>
      <c r="AB896"/>
      <c r="AC896"/>
      <c r="AD896"/>
      <c r="AE896"/>
      <c r="AF896"/>
      <c r="AG896"/>
      <c r="AH896"/>
      <c r="AI896"/>
      <c r="AJ896"/>
      <c r="AK896"/>
      <c r="AL896"/>
      <c r="AM896"/>
      <c r="AN896"/>
      <c r="AO896"/>
      <c r="AP896"/>
      <c r="AQ896"/>
      <c r="AR896"/>
      <c r="AS896"/>
      <c r="AT896"/>
      <c r="AU896"/>
      <c r="AV896"/>
      <c r="AW896"/>
      <c r="AX896"/>
      <c r="AY896"/>
      <c r="AZ896"/>
      <c r="BA896"/>
      <c r="BB896"/>
      <c r="BC896"/>
      <c r="BD896"/>
      <c r="BE896"/>
      <c r="BF896"/>
      <c r="BG896"/>
      <c r="BH896"/>
      <c r="BI896"/>
      <c r="BJ896"/>
    </row>
    <row r="897" spans="1:62">
      <c r="A897" s="639" t="s">
        <v>582</v>
      </c>
      <c r="B897" s="625">
        <f t="shared" si="57"/>
        <v>5</v>
      </c>
      <c r="C897" s="634">
        <v>1</v>
      </c>
      <c r="D897" s="635" t="s">
        <v>329</v>
      </c>
      <c r="E897" s="636"/>
      <c r="F897" s="637"/>
      <c r="G897" s="634"/>
      <c r="H897" s="637"/>
      <c r="I897" s="634">
        <v>1</v>
      </c>
      <c r="J897" s="637" t="s">
        <v>332</v>
      </c>
      <c r="K897" s="634"/>
      <c r="L897" s="637"/>
      <c r="M897" s="634">
        <v>2</v>
      </c>
      <c r="N897" s="637" t="s">
        <v>560</v>
      </c>
      <c r="O897" s="634"/>
      <c r="P897" s="637"/>
      <c r="Q897" s="634"/>
      <c r="R897" s="637"/>
      <c r="S897" s="634"/>
      <c r="T897" s="637"/>
      <c r="U897" s="634">
        <v>1</v>
      </c>
      <c r="V897" s="637" t="s">
        <v>354</v>
      </c>
      <c r="W897" s="634"/>
      <c r="X897" s="637"/>
      <c r="Y897" s="634"/>
      <c r="Z897" s="638"/>
      <c r="AB897"/>
      <c r="AC897"/>
      <c r="AD897"/>
      <c r="AE897"/>
      <c r="AF897"/>
      <c r="AG897"/>
      <c r="AH897"/>
      <c r="AI897"/>
      <c r="AJ897"/>
      <c r="AK897"/>
      <c r="AL897"/>
      <c r="AM897"/>
      <c r="AN897"/>
      <c r="AO897"/>
      <c r="AP897"/>
      <c r="AQ897"/>
      <c r="AR897"/>
      <c r="AS897"/>
      <c r="AT897"/>
      <c r="AU897"/>
      <c r="AV897"/>
      <c r="AW897"/>
      <c r="AX897"/>
      <c r="AY897"/>
      <c r="AZ897"/>
      <c r="BA897"/>
      <c r="BB897"/>
      <c r="BC897"/>
      <c r="BD897"/>
      <c r="BE897"/>
      <c r="BF897"/>
      <c r="BG897"/>
      <c r="BH897"/>
      <c r="BI897"/>
      <c r="BJ897"/>
    </row>
    <row r="898" spans="1:62" s="641" customFormat="1">
      <c r="A898" s="639" t="s">
        <v>583</v>
      </c>
      <c r="B898" s="625">
        <f t="shared" si="57"/>
        <v>5</v>
      </c>
      <c r="C898" s="634"/>
      <c r="D898" s="635"/>
      <c r="E898" s="636"/>
      <c r="F898" s="637"/>
      <c r="G898" s="634"/>
      <c r="H898" s="637"/>
      <c r="I898" s="634"/>
      <c r="J898" s="637"/>
      <c r="K898" s="634">
        <v>1</v>
      </c>
      <c r="L898" s="637" t="s">
        <v>365</v>
      </c>
      <c r="M898" s="634"/>
      <c r="N898" s="637"/>
      <c r="O898" s="634"/>
      <c r="P898" s="637"/>
      <c r="Q898" s="634"/>
      <c r="R898" s="637"/>
      <c r="S898" s="634"/>
      <c r="T898" s="637"/>
      <c r="U898" s="634">
        <v>1</v>
      </c>
      <c r="V898" s="637" t="s">
        <v>354</v>
      </c>
      <c r="W898" s="634">
        <v>1</v>
      </c>
      <c r="X898" s="637" t="s">
        <v>365</v>
      </c>
      <c r="Y898" s="634">
        <v>2</v>
      </c>
      <c r="Z898" s="638" t="s">
        <v>641</v>
      </c>
    </row>
    <row r="899" spans="1:62" s="648" customFormat="1" ht="15.75" thickBot="1">
      <c r="A899" s="642" t="s">
        <v>642</v>
      </c>
      <c r="B899" s="625">
        <f t="shared" si="57"/>
        <v>0</v>
      </c>
      <c r="C899" s="643"/>
      <c r="D899" s="644"/>
      <c r="E899" s="645"/>
      <c r="F899" s="646"/>
      <c r="G899" s="643"/>
      <c r="H899" s="646"/>
      <c r="I899" s="643"/>
      <c r="J899" s="646"/>
      <c r="K899" s="643"/>
      <c r="L899" s="646"/>
      <c r="M899" s="643"/>
      <c r="N899" s="646"/>
      <c r="O899" s="643"/>
      <c r="P899" s="646"/>
      <c r="Q899" s="643"/>
      <c r="R899" s="646"/>
      <c r="S899" s="643"/>
      <c r="T899" s="646"/>
      <c r="U899" s="643"/>
      <c r="V899" s="646"/>
      <c r="W899" s="643"/>
      <c r="X899" s="646"/>
      <c r="Y899" s="643"/>
      <c r="Z899" s="647"/>
    </row>
    <row r="900" spans="1:62" ht="15.75" thickBot="1">
      <c r="A900" s="619" t="s">
        <v>643</v>
      </c>
      <c r="B900" s="620">
        <f>SUM(C900:Z900)</f>
        <v>26</v>
      </c>
      <c r="C900" s="649">
        <f t="shared" ref="C900:Z900" si="58">SUM(C901:C906)</f>
        <v>2</v>
      </c>
      <c r="D900" s="649">
        <f t="shared" si="58"/>
        <v>0</v>
      </c>
      <c r="E900" s="649">
        <f t="shared" si="58"/>
        <v>3</v>
      </c>
      <c r="F900" s="649">
        <f t="shared" si="58"/>
        <v>0</v>
      </c>
      <c r="G900" s="649">
        <f t="shared" si="58"/>
        <v>5</v>
      </c>
      <c r="H900" s="649">
        <f t="shared" si="58"/>
        <v>0</v>
      </c>
      <c r="I900" s="649">
        <f t="shared" si="58"/>
        <v>3</v>
      </c>
      <c r="J900" s="649">
        <f t="shared" si="58"/>
        <v>0</v>
      </c>
      <c r="K900" s="649">
        <f t="shared" si="58"/>
        <v>2</v>
      </c>
      <c r="L900" s="649">
        <f t="shared" si="58"/>
        <v>0</v>
      </c>
      <c r="M900" s="649">
        <f t="shared" si="58"/>
        <v>2</v>
      </c>
      <c r="N900" s="649">
        <f t="shared" si="58"/>
        <v>0</v>
      </c>
      <c r="O900" s="649">
        <f t="shared" si="58"/>
        <v>0</v>
      </c>
      <c r="P900" s="649">
        <f t="shared" si="58"/>
        <v>0</v>
      </c>
      <c r="Q900" s="649">
        <f t="shared" si="58"/>
        <v>3</v>
      </c>
      <c r="R900" s="649">
        <f t="shared" si="58"/>
        <v>0</v>
      </c>
      <c r="S900" s="649">
        <f t="shared" si="58"/>
        <v>0</v>
      </c>
      <c r="T900" s="649">
        <f t="shared" si="58"/>
        <v>0</v>
      </c>
      <c r="U900" s="649">
        <f t="shared" si="58"/>
        <v>3</v>
      </c>
      <c r="V900" s="649">
        <f t="shared" si="58"/>
        <v>0</v>
      </c>
      <c r="W900" s="649">
        <f t="shared" si="58"/>
        <v>2</v>
      </c>
      <c r="X900" s="649">
        <f t="shared" si="58"/>
        <v>0</v>
      </c>
      <c r="Y900" s="649">
        <f t="shared" si="58"/>
        <v>1</v>
      </c>
      <c r="Z900" s="650">
        <f t="shared" si="58"/>
        <v>0</v>
      </c>
      <c r="AB900"/>
      <c r="AC900"/>
      <c r="AD900"/>
      <c r="AE900"/>
      <c r="AF900"/>
      <c r="AG900"/>
      <c r="AH900"/>
      <c r="AI900"/>
      <c r="AJ900"/>
      <c r="AK900"/>
      <c r="AL900"/>
      <c r="AM900"/>
      <c r="AN900"/>
      <c r="AO900"/>
      <c r="AP900"/>
      <c r="AQ900"/>
      <c r="AR900"/>
      <c r="AS900"/>
      <c r="AT900"/>
      <c r="AU900"/>
      <c r="AV900"/>
      <c r="AW900"/>
      <c r="AX900"/>
      <c r="AY900"/>
      <c r="AZ900"/>
      <c r="BA900"/>
      <c r="BB900"/>
      <c r="BC900"/>
      <c r="BD900"/>
      <c r="BE900"/>
      <c r="BF900"/>
      <c r="BG900"/>
      <c r="BH900"/>
      <c r="BI900"/>
      <c r="BJ900"/>
    </row>
    <row r="901" spans="1:62">
      <c r="A901" s="624" t="s">
        <v>644</v>
      </c>
      <c r="B901" s="625">
        <f t="shared" ref="B901:B906" si="59">SUM(C901,E901,G901,I901,K901,M901,O901,Q901,S901,U901,W901,Y901)</f>
        <v>7</v>
      </c>
      <c r="C901" s="626"/>
      <c r="D901" s="627"/>
      <c r="E901" s="628">
        <v>1</v>
      </c>
      <c r="F901" s="629" t="s">
        <v>421</v>
      </c>
      <c r="G901" s="626">
        <v>2</v>
      </c>
      <c r="H901" s="629" t="s">
        <v>645</v>
      </c>
      <c r="I901" s="626"/>
      <c r="J901" s="629"/>
      <c r="K901" s="626">
        <v>1</v>
      </c>
      <c r="L901" s="629" t="s">
        <v>345</v>
      </c>
      <c r="M901" s="626"/>
      <c r="N901" s="629"/>
      <c r="O901" s="626"/>
      <c r="P901" s="629"/>
      <c r="Q901" s="626"/>
      <c r="R901" s="629"/>
      <c r="S901" s="626"/>
      <c r="T901" s="629"/>
      <c r="U901" s="626">
        <v>2</v>
      </c>
      <c r="V901" s="629" t="s">
        <v>646</v>
      </c>
      <c r="W901" s="626"/>
      <c r="X901" s="629"/>
      <c r="Y901" s="626">
        <v>1</v>
      </c>
      <c r="Z901" s="651" t="s">
        <v>331</v>
      </c>
      <c r="AB901"/>
      <c r="AC901"/>
      <c r="AD901"/>
      <c r="AE901"/>
      <c r="AF901"/>
      <c r="AG901"/>
      <c r="AH901"/>
      <c r="AI901"/>
      <c r="AJ901"/>
      <c r="AK901"/>
      <c r="AL901"/>
      <c r="AM901"/>
      <c r="AN901"/>
      <c r="AO901"/>
      <c r="AP901"/>
      <c r="AQ901"/>
      <c r="AR901"/>
      <c r="AS901"/>
      <c r="AT901"/>
      <c r="AU901"/>
      <c r="AV901"/>
      <c r="AW901"/>
      <c r="AX901"/>
      <c r="AY901"/>
      <c r="AZ901"/>
      <c r="BA901"/>
      <c r="BB901"/>
      <c r="BC901"/>
      <c r="BD901"/>
      <c r="BE901"/>
      <c r="BF901"/>
      <c r="BG901"/>
      <c r="BH901"/>
      <c r="BI901"/>
      <c r="BJ901"/>
    </row>
    <row r="902" spans="1:62">
      <c r="A902" s="639" t="s">
        <v>647</v>
      </c>
      <c r="B902" s="625">
        <f t="shared" si="59"/>
        <v>2</v>
      </c>
      <c r="C902" s="634">
        <v>1</v>
      </c>
      <c r="D902" s="652" t="s">
        <v>344</v>
      </c>
      <c r="E902" s="636">
        <v>1</v>
      </c>
      <c r="F902" s="637" t="s">
        <v>337</v>
      </c>
      <c r="G902" s="634"/>
      <c r="H902" s="637"/>
      <c r="I902" s="634"/>
      <c r="J902" s="637"/>
      <c r="K902" s="634"/>
      <c r="L902" s="637"/>
      <c r="M902" s="634"/>
      <c r="N902" s="637"/>
      <c r="O902" s="634"/>
      <c r="P902" s="637"/>
      <c r="Q902" s="634"/>
      <c r="R902" s="637"/>
      <c r="S902" s="634"/>
      <c r="T902" s="637"/>
      <c r="U902" s="634"/>
      <c r="V902" s="637"/>
      <c r="W902" s="634"/>
      <c r="X902" s="637"/>
      <c r="Y902" s="634"/>
      <c r="Z902" s="638"/>
      <c r="AB902"/>
      <c r="AC902"/>
      <c r="AD902"/>
      <c r="AE902"/>
      <c r="AF902"/>
      <c r="AG902"/>
      <c r="AH902"/>
      <c r="AI902"/>
      <c r="AJ902"/>
      <c r="AK902"/>
      <c r="AL902"/>
      <c r="AM902"/>
      <c r="AN902"/>
      <c r="AO902"/>
      <c r="AP902"/>
      <c r="AQ902"/>
      <c r="AR902"/>
      <c r="AS902"/>
      <c r="AT902"/>
      <c r="AU902"/>
      <c r="AV902"/>
      <c r="AW902"/>
      <c r="AX902"/>
      <c r="AY902"/>
      <c r="AZ902"/>
      <c r="BA902"/>
      <c r="BB902"/>
      <c r="BC902"/>
      <c r="BD902"/>
      <c r="BE902"/>
      <c r="BF902"/>
      <c r="BG902"/>
      <c r="BH902"/>
      <c r="BI902"/>
      <c r="BJ902"/>
    </row>
    <row r="903" spans="1:62">
      <c r="A903" s="639" t="s">
        <v>648</v>
      </c>
      <c r="B903" s="625">
        <f t="shared" si="59"/>
        <v>13</v>
      </c>
      <c r="C903" s="634">
        <v>1</v>
      </c>
      <c r="D903" s="635" t="s">
        <v>393</v>
      </c>
      <c r="E903" s="636">
        <v>1</v>
      </c>
      <c r="F903" s="637" t="s">
        <v>344</v>
      </c>
      <c r="G903" s="634">
        <v>3</v>
      </c>
      <c r="H903" s="653" t="s">
        <v>649</v>
      </c>
      <c r="I903" s="634">
        <v>2</v>
      </c>
      <c r="J903" s="637" t="s">
        <v>379</v>
      </c>
      <c r="K903" s="634"/>
      <c r="L903" s="654"/>
      <c r="M903" s="634">
        <v>2</v>
      </c>
      <c r="N903" s="637" t="s">
        <v>650</v>
      </c>
      <c r="O903" s="634"/>
      <c r="P903" s="637"/>
      <c r="Q903" s="634">
        <v>3</v>
      </c>
      <c r="R903" s="637" t="s">
        <v>651</v>
      </c>
      <c r="S903" s="634"/>
      <c r="T903" s="637"/>
      <c r="U903" s="634"/>
      <c r="V903" s="637"/>
      <c r="W903" s="634">
        <v>1</v>
      </c>
      <c r="X903" s="637" t="s">
        <v>329</v>
      </c>
      <c r="Y903" s="634"/>
      <c r="Z903" s="638"/>
      <c r="AB903"/>
      <c r="AC903"/>
      <c r="AD903"/>
      <c r="AE903"/>
      <c r="AF903"/>
      <c r="AG903"/>
      <c r="AH903"/>
      <c r="AI903"/>
      <c r="AJ903"/>
      <c r="AK903"/>
      <c r="AL903"/>
      <c r="AM903"/>
      <c r="AN903"/>
      <c r="AO903"/>
      <c r="AP903"/>
      <c r="AQ903"/>
      <c r="AR903"/>
      <c r="AS903"/>
      <c r="AT903"/>
      <c r="AU903"/>
      <c r="AV903"/>
      <c r="AW903"/>
      <c r="AX903"/>
      <c r="AY903"/>
      <c r="AZ903"/>
      <c r="BA903"/>
      <c r="BB903"/>
      <c r="BC903"/>
      <c r="BD903"/>
      <c r="BE903"/>
      <c r="BF903"/>
      <c r="BG903"/>
      <c r="BH903"/>
      <c r="BI903"/>
      <c r="BJ903"/>
    </row>
    <row r="904" spans="1:62">
      <c r="A904" s="639" t="s">
        <v>652</v>
      </c>
      <c r="B904" s="625">
        <f t="shared" si="59"/>
        <v>0</v>
      </c>
      <c r="C904" s="634"/>
      <c r="D904" s="635"/>
      <c r="E904" s="636"/>
      <c r="F904" s="637"/>
      <c r="G904" s="634"/>
      <c r="H904" s="637"/>
      <c r="I904" s="634"/>
      <c r="J904" s="637"/>
      <c r="K904" s="634"/>
      <c r="L904" s="637"/>
      <c r="M904" s="634"/>
      <c r="N904" s="637"/>
      <c r="O904" s="634"/>
      <c r="P904" s="637"/>
      <c r="Q904" s="634"/>
      <c r="R904" s="637"/>
      <c r="S904" s="634"/>
      <c r="T904" s="637"/>
      <c r="U904" s="634"/>
      <c r="V904" s="637"/>
      <c r="W904" s="634"/>
      <c r="X904" s="637"/>
      <c r="Y904" s="634"/>
      <c r="Z904" s="638"/>
      <c r="AB904"/>
      <c r="AC904"/>
      <c r="AD904"/>
      <c r="AE904"/>
      <c r="AF904"/>
      <c r="AG904"/>
      <c r="AH904"/>
      <c r="AI904"/>
      <c r="AJ904"/>
      <c r="AK904"/>
      <c r="AL904"/>
      <c r="AM904"/>
      <c r="AN904"/>
      <c r="AO904"/>
      <c r="AP904"/>
      <c r="AQ904"/>
      <c r="AR904"/>
      <c r="AS904"/>
      <c r="AT904"/>
      <c r="AU904"/>
      <c r="AV904"/>
      <c r="AW904"/>
      <c r="AX904"/>
      <c r="AY904"/>
      <c r="AZ904"/>
      <c r="BA904"/>
      <c r="BB904"/>
      <c r="BC904"/>
      <c r="BD904"/>
      <c r="BE904"/>
      <c r="BF904"/>
      <c r="BG904"/>
      <c r="BH904"/>
      <c r="BI904"/>
      <c r="BJ904"/>
    </row>
    <row r="905" spans="1:62">
      <c r="A905" s="639" t="s">
        <v>378</v>
      </c>
      <c r="B905" s="625">
        <f t="shared" si="59"/>
        <v>4</v>
      </c>
      <c r="C905" s="634"/>
      <c r="D905" s="635"/>
      <c r="E905" s="636"/>
      <c r="F905" s="637"/>
      <c r="G905" s="634"/>
      <c r="H905" s="637"/>
      <c r="I905" s="634">
        <v>1</v>
      </c>
      <c r="J905" s="637" t="s">
        <v>345</v>
      </c>
      <c r="K905" s="634">
        <v>1</v>
      </c>
      <c r="L905" s="637" t="s">
        <v>344</v>
      </c>
      <c r="M905" s="634"/>
      <c r="N905" s="637"/>
      <c r="O905" s="634"/>
      <c r="P905" s="637"/>
      <c r="Q905" s="634"/>
      <c r="R905" s="637"/>
      <c r="S905" s="634"/>
      <c r="T905" s="637"/>
      <c r="U905" s="634">
        <v>1</v>
      </c>
      <c r="V905" s="637" t="s">
        <v>357</v>
      </c>
      <c r="W905" s="634">
        <v>1</v>
      </c>
      <c r="X905" s="637" t="s">
        <v>344</v>
      </c>
      <c r="Y905" s="634"/>
      <c r="Z905" s="638"/>
      <c r="AB905"/>
      <c r="AC905"/>
      <c r="AD905"/>
      <c r="AE905"/>
      <c r="AF905"/>
      <c r="AG905"/>
      <c r="AH905"/>
      <c r="AI905"/>
      <c r="AJ905"/>
      <c r="AK905"/>
      <c r="AL905"/>
      <c r="AM905"/>
      <c r="AN905"/>
      <c r="AO905"/>
      <c r="AP905"/>
      <c r="AQ905"/>
      <c r="AR905"/>
      <c r="AS905"/>
      <c r="AT905"/>
      <c r="AU905"/>
      <c r="AV905"/>
      <c r="AW905"/>
      <c r="AX905"/>
      <c r="AY905"/>
      <c r="AZ905"/>
      <c r="BA905"/>
      <c r="BB905"/>
      <c r="BC905"/>
      <c r="BD905"/>
      <c r="BE905"/>
      <c r="BF905"/>
      <c r="BG905"/>
      <c r="BH905"/>
      <c r="BI905"/>
      <c r="BJ905"/>
    </row>
    <row r="906" spans="1:62" ht="15.75" thickBot="1">
      <c r="A906" s="642" t="s">
        <v>600</v>
      </c>
      <c r="B906" s="625">
        <f t="shared" si="59"/>
        <v>0</v>
      </c>
      <c r="C906" s="643"/>
      <c r="D906" s="644"/>
      <c r="E906" s="645"/>
      <c r="F906" s="646"/>
      <c r="G906" s="643"/>
      <c r="H906" s="646"/>
      <c r="I906" s="643"/>
      <c r="J906" s="646"/>
      <c r="K906" s="643"/>
      <c r="L906" s="646"/>
      <c r="M906" s="643"/>
      <c r="N906" s="646"/>
      <c r="O906" s="643"/>
      <c r="P906" s="646"/>
      <c r="Q906" s="643"/>
      <c r="R906" s="646"/>
      <c r="S906" s="643"/>
      <c r="T906" s="646"/>
      <c r="U906" s="643"/>
      <c r="V906" s="646"/>
      <c r="W906" s="643"/>
      <c r="X906" s="646"/>
      <c r="Y906" s="643"/>
      <c r="Z906" s="647"/>
      <c r="AB906"/>
      <c r="AC906"/>
      <c r="AD906"/>
      <c r="AE906"/>
      <c r="AF906"/>
      <c r="AG906"/>
      <c r="AH906"/>
      <c r="AI906"/>
      <c r="AJ906"/>
      <c r="AK906"/>
      <c r="AL906"/>
      <c r="AM906"/>
      <c r="AN906"/>
      <c r="AO906"/>
      <c r="AP906"/>
      <c r="AQ906"/>
      <c r="AR906"/>
      <c r="AS906"/>
      <c r="AT906"/>
      <c r="AU906"/>
      <c r="AV906"/>
      <c r="AW906"/>
      <c r="AX906"/>
      <c r="AY906"/>
      <c r="AZ906"/>
      <c r="BA906"/>
      <c r="BB906"/>
      <c r="BC906"/>
      <c r="BD906"/>
      <c r="BE906"/>
      <c r="BF906"/>
      <c r="BG906"/>
      <c r="BH906"/>
      <c r="BI906"/>
      <c r="BJ906"/>
    </row>
    <row r="907" spans="1:62" ht="15.75" thickBot="1">
      <c r="A907" s="619" t="s">
        <v>653</v>
      </c>
      <c r="B907" s="620">
        <f>SUM(B908:B921)</f>
        <v>28</v>
      </c>
      <c r="C907" s="649">
        <f>SUM(C908:C921)</f>
        <v>2</v>
      </c>
      <c r="D907" s="649"/>
      <c r="E907" s="649">
        <f t="shared" ref="E907:Z907" si="60">SUM(E908:E921)</f>
        <v>4</v>
      </c>
      <c r="F907" s="649">
        <f t="shared" si="60"/>
        <v>0</v>
      </c>
      <c r="G907" s="649">
        <f t="shared" si="60"/>
        <v>5</v>
      </c>
      <c r="H907" s="649">
        <f t="shared" si="60"/>
        <v>0</v>
      </c>
      <c r="I907" s="649">
        <f t="shared" si="60"/>
        <v>4</v>
      </c>
      <c r="J907" s="649">
        <f t="shared" si="60"/>
        <v>0</v>
      </c>
      <c r="K907" s="649">
        <f t="shared" si="60"/>
        <v>2</v>
      </c>
      <c r="L907" s="649">
        <f t="shared" si="60"/>
        <v>0</v>
      </c>
      <c r="M907" s="649">
        <f t="shared" si="60"/>
        <v>0</v>
      </c>
      <c r="N907" s="649">
        <f t="shared" si="60"/>
        <v>0</v>
      </c>
      <c r="O907" s="649">
        <f t="shared" si="60"/>
        <v>2</v>
      </c>
      <c r="P907" s="649">
        <f t="shared" si="60"/>
        <v>0</v>
      </c>
      <c r="Q907" s="649">
        <f t="shared" si="60"/>
        <v>1</v>
      </c>
      <c r="R907" s="649">
        <f t="shared" si="60"/>
        <v>0</v>
      </c>
      <c r="S907" s="649">
        <f t="shared" si="60"/>
        <v>2</v>
      </c>
      <c r="T907" s="649">
        <f t="shared" si="60"/>
        <v>0</v>
      </c>
      <c r="U907" s="649">
        <f t="shared" si="60"/>
        <v>4</v>
      </c>
      <c r="V907" s="649">
        <f t="shared" si="60"/>
        <v>0</v>
      </c>
      <c r="W907" s="649">
        <f t="shared" si="60"/>
        <v>2</v>
      </c>
      <c r="X907" s="649">
        <f t="shared" si="60"/>
        <v>0</v>
      </c>
      <c r="Y907" s="649">
        <f t="shared" si="60"/>
        <v>0</v>
      </c>
      <c r="Z907" s="650">
        <f t="shared" si="60"/>
        <v>0</v>
      </c>
      <c r="AB907"/>
      <c r="AC907"/>
      <c r="AD907"/>
      <c r="AE907"/>
      <c r="AF907"/>
      <c r="AG907"/>
      <c r="AH907"/>
      <c r="AI907"/>
      <c r="AJ907"/>
      <c r="AK907"/>
      <c r="AL907"/>
      <c r="AM907"/>
      <c r="AN907"/>
      <c r="AO907"/>
      <c r="AP907"/>
      <c r="AQ907"/>
      <c r="AR907"/>
      <c r="AS907"/>
      <c r="AT907"/>
      <c r="AU907"/>
      <c r="AV907"/>
      <c r="AW907"/>
      <c r="AX907"/>
      <c r="AY907"/>
      <c r="AZ907"/>
      <c r="BA907"/>
      <c r="BB907"/>
      <c r="BC907"/>
      <c r="BD907"/>
      <c r="BE907"/>
      <c r="BF907"/>
      <c r="BG907"/>
      <c r="BH907"/>
      <c r="BI907"/>
      <c r="BJ907"/>
    </row>
    <row r="908" spans="1:62">
      <c r="A908" s="639" t="s">
        <v>602</v>
      </c>
      <c r="B908" s="625">
        <f t="shared" ref="B908:B921" si="61">SUM(C908,E908,G908,I908,K908,M908,O908,Q908,S908,U908,W908,Y908)</f>
        <v>2</v>
      </c>
      <c r="C908" s="634"/>
      <c r="D908" s="635"/>
      <c r="E908" s="636">
        <v>1</v>
      </c>
      <c r="F908" s="637" t="s">
        <v>421</v>
      </c>
      <c r="G908" s="634"/>
      <c r="H908" s="637"/>
      <c r="I908" s="634"/>
      <c r="J908" s="637"/>
      <c r="K908" s="634"/>
      <c r="L908" s="637"/>
      <c r="M908" s="634"/>
      <c r="N908" s="637"/>
      <c r="O908" s="634"/>
      <c r="P908" s="637"/>
      <c r="Q908" s="634"/>
      <c r="R908" s="637"/>
      <c r="S908" s="634">
        <v>1</v>
      </c>
      <c r="T908" s="637" t="s">
        <v>344</v>
      </c>
      <c r="U908" s="634"/>
      <c r="V908" s="637"/>
      <c r="W908" s="634"/>
      <c r="X908" s="637"/>
      <c r="Y908" s="634"/>
      <c r="Z908" s="655"/>
      <c r="AB908"/>
      <c r="AC908"/>
      <c r="AD908"/>
      <c r="AE908"/>
      <c r="AF908"/>
      <c r="AG908"/>
      <c r="AH908"/>
      <c r="AI908"/>
      <c r="AJ908"/>
      <c r="AK908"/>
      <c r="AL908"/>
      <c r="AM908"/>
      <c r="AN908"/>
      <c r="AO908"/>
      <c r="AP908"/>
      <c r="AQ908"/>
      <c r="AR908"/>
      <c r="AS908"/>
      <c r="AT908"/>
      <c r="AU908"/>
      <c r="AV908"/>
      <c r="AW908"/>
      <c r="AX908"/>
      <c r="AY908"/>
      <c r="AZ908"/>
      <c r="BA908"/>
      <c r="BB908"/>
      <c r="BC908"/>
      <c r="BD908"/>
      <c r="BE908"/>
      <c r="BF908"/>
      <c r="BG908"/>
      <c r="BH908"/>
      <c r="BI908"/>
      <c r="BJ908"/>
    </row>
    <row r="909" spans="1:62">
      <c r="A909" s="633" t="s">
        <v>654</v>
      </c>
      <c r="B909" s="625">
        <f t="shared" si="61"/>
        <v>2</v>
      </c>
      <c r="C909" s="634"/>
      <c r="D909" s="635"/>
      <c r="E909" s="636"/>
      <c r="F909" s="637"/>
      <c r="G909" s="634">
        <v>1</v>
      </c>
      <c r="H909" s="637" t="s">
        <v>344</v>
      </c>
      <c r="I909" s="634">
        <v>1</v>
      </c>
      <c r="J909" s="637" t="s">
        <v>345</v>
      </c>
      <c r="K909" s="634"/>
      <c r="L909" s="637"/>
      <c r="M909" s="634"/>
      <c r="N909" s="637"/>
      <c r="O909" s="634"/>
      <c r="P909" s="637"/>
      <c r="Q909" s="634"/>
      <c r="R909" s="637"/>
      <c r="S909" s="634"/>
      <c r="T909" s="637"/>
      <c r="U909" s="634"/>
      <c r="V909" s="637"/>
      <c r="W909" s="634"/>
      <c r="X909" s="637"/>
      <c r="Y909" s="634"/>
      <c r="Z909" s="638"/>
      <c r="AB909"/>
      <c r="AC909"/>
      <c r="AD909"/>
      <c r="AE909"/>
      <c r="AF909"/>
      <c r="AG909"/>
      <c r="AH909"/>
      <c r="AI909"/>
      <c r="AJ909"/>
      <c r="AK909"/>
      <c r="AL909"/>
      <c r="AM909"/>
      <c r="AN909"/>
      <c r="AO909"/>
      <c r="AP909"/>
      <c r="AQ909"/>
      <c r="AR909"/>
      <c r="AS909"/>
      <c r="AT909"/>
      <c r="AU909"/>
      <c r="AV909"/>
      <c r="AW909"/>
      <c r="AX909"/>
      <c r="AY909"/>
      <c r="AZ909"/>
      <c r="BA909"/>
      <c r="BB909"/>
      <c r="BC909"/>
      <c r="BD909"/>
      <c r="BE909"/>
      <c r="BF909"/>
      <c r="BG909"/>
      <c r="BH909"/>
      <c r="BI909"/>
      <c r="BJ909"/>
    </row>
    <row r="910" spans="1:62">
      <c r="A910" s="639" t="s">
        <v>655</v>
      </c>
      <c r="B910" s="625">
        <f t="shared" si="61"/>
        <v>1</v>
      </c>
      <c r="C910" s="634"/>
      <c r="D910" s="635"/>
      <c r="E910" s="636"/>
      <c r="F910" s="637"/>
      <c r="G910" s="634">
        <v>1</v>
      </c>
      <c r="H910" s="637" t="s">
        <v>344</v>
      </c>
      <c r="I910" s="634"/>
      <c r="J910" s="637"/>
      <c r="K910" s="634"/>
      <c r="L910" s="637"/>
      <c r="M910" s="634"/>
      <c r="N910" s="637"/>
      <c r="O910" s="634"/>
      <c r="P910" s="637"/>
      <c r="Q910" s="634"/>
      <c r="R910" s="637"/>
      <c r="S910" s="634"/>
      <c r="T910" s="637"/>
      <c r="U910" s="634"/>
      <c r="V910" s="637"/>
      <c r="W910" s="634"/>
      <c r="X910" s="637"/>
      <c r="Y910" s="634"/>
      <c r="Z910" s="638"/>
      <c r="AB910"/>
      <c r="AC910"/>
      <c r="AD910"/>
      <c r="AE910"/>
      <c r="AF910"/>
      <c r="AG910"/>
      <c r="AH910"/>
      <c r="AI910"/>
      <c r="AJ910"/>
      <c r="AK910"/>
      <c r="AL910"/>
      <c r="AM910"/>
      <c r="AN910"/>
      <c r="AO910"/>
      <c r="AP910"/>
      <c r="AQ910"/>
      <c r="AR910"/>
      <c r="AS910"/>
      <c r="AT910"/>
      <c r="AU910"/>
      <c r="AV910"/>
      <c r="AW910"/>
      <c r="AX910"/>
      <c r="AY910"/>
      <c r="AZ910"/>
      <c r="BA910"/>
      <c r="BB910"/>
      <c r="BC910"/>
      <c r="BD910"/>
      <c r="BE910"/>
      <c r="BF910"/>
      <c r="BG910"/>
      <c r="BH910"/>
      <c r="BI910"/>
      <c r="BJ910"/>
    </row>
    <row r="911" spans="1:62">
      <c r="A911" s="639" t="s">
        <v>656</v>
      </c>
      <c r="B911" s="625">
        <f t="shared" si="61"/>
        <v>0</v>
      </c>
      <c r="C911" s="634"/>
      <c r="D911" s="635"/>
      <c r="E911" s="636"/>
      <c r="F911" s="637"/>
      <c r="G911" s="634"/>
      <c r="H911" s="637"/>
      <c r="I911" s="634"/>
      <c r="J911" s="637"/>
      <c r="K911" s="634"/>
      <c r="L911" s="637"/>
      <c r="M911" s="634"/>
      <c r="N911" s="637"/>
      <c r="O911" s="634"/>
      <c r="P911" s="637"/>
      <c r="Q911" s="634"/>
      <c r="R911" s="637"/>
      <c r="S911" s="634"/>
      <c r="T911" s="637"/>
      <c r="U911" s="634"/>
      <c r="V911" s="637"/>
      <c r="W911" s="634"/>
      <c r="X911" s="637"/>
      <c r="Y911" s="634"/>
      <c r="Z911" s="638"/>
      <c r="AB911"/>
      <c r="AC911"/>
      <c r="AD911"/>
      <c r="AE911"/>
      <c r="AF911"/>
      <c r="AG911"/>
      <c r="AH911"/>
      <c r="AI911"/>
      <c r="AJ911"/>
      <c r="AK911"/>
      <c r="AL911"/>
      <c r="AM911"/>
      <c r="AN911"/>
      <c r="AO911"/>
      <c r="AP911"/>
      <c r="AQ911"/>
      <c r="AR911"/>
      <c r="AS911"/>
      <c r="AT911"/>
      <c r="AU911"/>
      <c r="AV911"/>
      <c r="AW911"/>
      <c r="AX911"/>
      <c r="AY911"/>
      <c r="AZ911"/>
      <c r="BA911"/>
      <c r="BB911"/>
      <c r="BC911"/>
      <c r="BD911"/>
      <c r="BE911"/>
      <c r="BF911"/>
      <c r="BG911"/>
      <c r="BH911"/>
      <c r="BI911"/>
      <c r="BJ911"/>
    </row>
    <row r="912" spans="1:62">
      <c r="A912" s="639" t="s">
        <v>404</v>
      </c>
      <c r="B912" s="625">
        <f t="shared" si="61"/>
        <v>0</v>
      </c>
      <c r="C912" s="634"/>
      <c r="D912" s="635"/>
      <c r="E912" s="636"/>
      <c r="F912" s="637"/>
      <c r="G912" s="634"/>
      <c r="H912" s="637"/>
      <c r="I912" s="634"/>
      <c r="J912" s="637"/>
      <c r="K912" s="634"/>
      <c r="L912" s="637"/>
      <c r="M912" s="634"/>
      <c r="N912" s="637"/>
      <c r="O912" s="634"/>
      <c r="P912" s="637"/>
      <c r="Q912" s="634"/>
      <c r="R912" s="637"/>
      <c r="S912" s="634"/>
      <c r="T912" s="637"/>
      <c r="U912" s="634"/>
      <c r="V912" s="637"/>
      <c r="W912" s="634"/>
      <c r="X912" s="637"/>
      <c r="Y912" s="634"/>
      <c r="Z912" s="638"/>
      <c r="AB912"/>
      <c r="AC912"/>
      <c r="AD912"/>
      <c r="AE912"/>
      <c r="AF912"/>
      <c r="AG912"/>
      <c r="AH912"/>
      <c r="AI912"/>
      <c r="AJ912"/>
      <c r="AK912"/>
      <c r="AL912"/>
      <c r="AM912"/>
      <c r="AN912"/>
      <c r="AO912"/>
      <c r="AP912"/>
      <c r="AQ912"/>
      <c r="AR912"/>
      <c r="AS912"/>
      <c r="AT912"/>
      <c r="AU912"/>
      <c r="AV912"/>
      <c r="AW912"/>
      <c r="AX912"/>
      <c r="AY912"/>
      <c r="AZ912"/>
      <c r="BA912"/>
      <c r="BB912"/>
      <c r="BC912"/>
      <c r="BD912"/>
      <c r="BE912"/>
      <c r="BF912"/>
      <c r="BG912"/>
      <c r="BH912"/>
      <c r="BI912"/>
      <c r="BJ912"/>
    </row>
    <row r="913" spans="1:62">
      <c r="A913" s="639" t="s">
        <v>657</v>
      </c>
      <c r="B913" s="625">
        <f t="shared" si="61"/>
        <v>10</v>
      </c>
      <c r="C913" s="634"/>
      <c r="D913" s="635"/>
      <c r="E913" s="636">
        <v>1</v>
      </c>
      <c r="F913" s="637" t="s">
        <v>421</v>
      </c>
      <c r="G913" s="634">
        <v>2</v>
      </c>
      <c r="H913" s="637" t="s">
        <v>344</v>
      </c>
      <c r="I913" s="634">
        <v>1</v>
      </c>
      <c r="J913" s="637" t="s">
        <v>344</v>
      </c>
      <c r="K913" s="634">
        <v>2</v>
      </c>
      <c r="L913" s="637" t="s">
        <v>658</v>
      </c>
      <c r="M913" s="634"/>
      <c r="N913" s="637"/>
      <c r="O913" s="634"/>
      <c r="P913" s="637"/>
      <c r="Q913" s="634">
        <v>1</v>
      </c>
      <c r="R913" s="637" t="s">
        <v>339</v>
      </c>
      <c r="S913" s="634">
        <v>1</v>
      </c>
      <c r="T913" s="637" t="s">
        <v>344</v>
      </c>
      <c r="U913" s="634">
        <v>1</v>
      </c>
      <c r="V913" s="637" t="s">
        <v>357</v>
      </c>
      <c r="W913" s="634">
        <v>1</v>
      </c>
      <c r="X913" s="637" t="s">
        <v>659</v>
      </c>
      <c r="Y913" s="634"/>
      <c r="Z913" s="638"/>
      <c r="AB913"/>
      <c r="AC913"/>
      <c r="AD913"/>
      <c r="AE913"/>
      <c r="AF913"/>
      <c r="AG913"/>
      <c r="AH913"/>
      <c r="AI913"/>
      <c r="AJ913"/>
      <c r="AK913"/>
      <c r="AL913"/>
      <c r="AM913"/>
      <c r="AN913"/>
      <c r="AO913"/>
      <c r="AP913"/>
      <c r="AQ913"/>
      <c r="AR913"/>
      <c r="AS913"/>
      <c r="AT913"/>
      <c r="AU913"/>
      <c r="AV913"/>
      <c r="AW913"/>
      <c r="AX913"/>
      <c r="AY913"/>
      <c r="AZ913"/>
      <c r="BA913"/>
      <c r="BB913"/>
      <c r="BC913"/>
      <c r="BD913"/>
      <c r="BE913"/>
      <c r="BF913"/>
      <c r="BG913"/>
      <c r="BH913"/>
      <c r="BI913"/>
      <c r="BJ913"/>
    </row>
    <row r="914" spans="1:62">
      <c r="A914" s="639" t="s">
        <v>563</v>
      </c>
      <c r="B914" s="625">
        <f t="shared" si="61"/>
        <v>0</v>
      </c>
      <c r="C914" s="634"/>
      <c r="D914" s="635"/>
      <c r="E914" s="636"/>
      <c r="F914" s="637"/>
      <c r="G914" s="634"/>
      <c r="H914" s="637"/>
      <c r="I914" s="634"/>
      <c r="J914" s="637"/>
      <c r="K914" s="634"/>
      <c r="L914" s="637"/>
      <c r="M914" s="634"/>
      <c r="N914" s="637"/>
      <c r="O914" s="634"/>
      <c r="P914" s="637"/>
      <c r="Q914" s="634"/>
      <c r="R914" s="637"/>
      <c r="S914" s="634"/>
      <c r="T914" s="637"/>
      <c r="U914" s="634"/>
      <c r="V914" s="637"/>
      <c r="W914" s="634"/>
      <c r="X914" s="637"/>
      <c r="Y914" s="634"/>
      <c r="Z914" s="638"/>
      <c r="AB914"/>
      <c r="AC914"/>
      <c r="AD914"/>
      <c r="AE914"/>
      <c r="AF914"/>
      <c r="AG914"/>
      <c r="AH914"/>
      <c r="AI914"/>
      <c r="AJ914"/>
      <c r="AK914"/>
      <c r="AL914"/>
      <c r="AM914"/>
      <c r="AN914"/>
      <c r="AO914"/>
      <c r="AP914"/>
      <c r="AQ914"/>
      <c r="AR914"/>
      <c r="AS914"/>
      <c r="AT914"/>
      <c r="AU914"/>
      <c r="AV914"/>
      <c r="AW914"/>
      <c r="AX914"/>
      <c r="AY914"/>
      <c r="AZ914"/>
      <c r="BA914"/>
      <c r="BB914"/>
      <c r="BC914"/>
      <c r="BD914"/>
      <c r="BE914"/>
      <c r="BF914"/>
      <c r="BG914"/>
      <c r="BH914"/>
      <c r="BI914"/>
      <c r="BJ914"/>
    </row>
    <row r="915" spans="1:62">
      <c r="A915" s="633" t="s">
        <v>660</v>
      </c>
      <c r="B915" s="625">
        <f t="shared" si="61"/>
        <v>0</v>
      </c>
      <c r="C915" s="634"/>
      <c r="D915" s="635"/>
      <c r="E915" s="636"/>
      <c r="F915" s="637"/>
      <c r="G915" s="634"/>
      <c r="H915" s="637"/>
      <c r="I915" s="634"/>
      <c r="J915" s="637"/>
      <c r="K915" s="634"/>
      <c r="L915" s="637"/>
      <c r="M915" s="634"/>
      <c r="N915" s="637"/>
      <c r="O915" s="634"/>
      <c r="P915" s="637"/>
      <c r="Q915" s="634"/>
      <c r="R915" s="637"/>
      <c r="S915" s="634"/>
      <c r="T915" s="637"/>
      <c r="U915" s="634"/>
      <c r="V915" s="637"/>
      <c r="W915" s="634"/>
      <c r="X915" s="637"/>
      <c r="Y915" s="634"/>
      <c r="Z915" s="638"/>
      <c r="AB915"/>
      <c r="AC915"/>
      <c r="AD915"/>
      <c r="AE915"/>
      <c r="AF915"/>
      <c r="AG915"/>
      <c r="AH915"/>
      <c r="AI915"/>
      <c r="AJ915"/>
      <c r="AK915"/>
      <c r="AL915"/>
      <c r="AM915"/>
      <c r="AN915"/>
      <c r="AO915"/>
      <c r="AP915"/>
      <c r="AQ915"/>
      <c r="AR915"/>
      <c r="AS915"/>
      <c r="AT915"/>
      <c r="AU915"/>
      <c r="AV915"/>
      <c r="AW915"/>
      <c r="AX915"/>
      <c r="AY915"/>
      <c r="AZ915"/>
      <c r="BA915"/>
      <c r="BB915"/>
      <c r="BC915"/>
      <c r="BD915"/>
      <c r="BE915"/>
      <c r="BF915"/>
      <c r="BG915"/>
      <c r="BH915"/>
      <c r="BI915"/>
      <c r="BJ915"/>
    </row>
    <row r="916" spans="1:62">
      <c r="A916" s="639" t="s">
        <v>661</v>
      </c>
      <c r="B916" s="625">
        <f t="shared" si="61"/>
        <v>2</v>
      </c>
      <c r="C916" s="634">
        <v>1</v>
      </c>
      <c r="D916" s="635" t="s">
        <v>342</v>
      </c>
      <c r="E916" s="636"/>
      <c r="F916" s="637"/>
      <c r="G916" s="634"/>
      <c r="H916" s="637"/>
      <c r="I916" s="634">
        <v>1</v>
      </c>
      <c r="J916" s="637" t="s">
        <v>373</v>
      </c>
      <c r="K916" s="634"/>
      <c r="L916" s="637"/>
      <c r="M916" s="634"/>
      <c r="N916" s="637"/>
      <c r="O916" s="634"/>
      <c r="P916" s="637"/>
      <c r="Q916" s="634"/>
      <c r="R916" s="637"/>
      <c r="S916" s="634"/>
      <c r="T916" s="637"/>
      <c r="U916" s="634"/>
      <c r="V916" s="637"/>
      <c r="W916" s="634"/>
      <c r="X916" s="637"/>
      <c r="Y916" s="634"/>
      <c r="Z916" s="638"/>
      <c r="AB916"/>
      <c r="AC916"/>
      <c r="AD916"/>
      <c r="AE916"/>
      <c r="AF916"/>
      <c r="AG916"/>
      <c r="AH916"/>
      <c r="AI916"/>
      <c r="AJ916"/>
      <c r="AK916"/>
      <c r="AL916"/>
      <c r="AM916"/>
      <c r="AN916"/>
      <c r="AO916"/>
      <c r="AP916"/>
      <c r="AQ916"/>
      <c r="AR916"/>
      <c r="AS916"/>
      <c r="AT916"/>
      <c r="AU916"/>
      <c r="AV916"/>
      <c r="AW916"/>
      <c r="AX916"/>
      <c r="AY916"/>
      <c r="AZ916"/>
      <c r="BA916"/>
      <c r="BB916"/>
      <c r="BC916"/>
      <c r="BD916"/>
      <c r="BE916"/>
      <c r="BF916"/>
      <c r="BG916"/>
      <c r="BH916"/>
      <c r="BI916"/>
      <c r="BJ916"/>
    </row>
    <row r="917" spans="1:62">
      <c r="A917" s="639" t="s">
        <v>662</v>
      </c>
      <c r="B917" s="625">
        <f t="shared" si="61"/>
        <v>0</v>
      </c>
      <c r="C917" s="634"/>
      <c r="D917" s="635"/>
      <c r="E917" s="636"/>
      <c r="F917" s="637"/>
      <c r="G917" s="634"/>
      <c r="H917" s="637"/>
      <c r="I917" s="634"/>
      <c r="J917" s="637"/>
      <c r="K917" s="634"/>
      <c r="L917" s="637"/>
      <c r="M917" s="634"/>
      <c r="N917" s="637"/>
      <c r="O917" s="634"/>
      <c r="P917" s="637"/>
      <c r="Q917" s="634"/>
      <c r="R917" s="637"/>
      <c r="S917" s="634"/>
      <c r="T917" s="637"/>
      <c r="U917" s="634"/>
      <c r="V917" s="637"/>
      <c r="W917" s="634"/>
      <c r="X917" s="637"/>
      <c r="Y917" s="634"/>
      <c r="Z917" s="638"/>
      <c r="AB917"/>
      <c r="AC917"/>
      <c r="AD917"/>
      <c r="AE917"/>
      <c r="AF917"/>
      <c r="AG917"/>
      <c r="AH917"/>
      <c r="AI917"/>
      <c r="AJ917"/>
      <c r="AK917"/>
      <c r="AL917"/>
      <c r="AM917"/>
      <c r="AN917"/>
      <c r="AO917"/>
      <c r="AP917"/>
      <c r="AQ917"/>
      <c r="AR917"/>
      <c r="AS917"/>
      <c r="AT917"/>
      <c r="AU917"/>
      <c r="AV917"/>
      <c r="AW917"/>
      <c r="AX917"/>
      <c r="AY917"/>
      <c r="AZ917"/>
      <c r="BA917"/>
      <c r="BB917"/>
      <c r="BC917"/>
      <c r="BD917"/>
      <c r="BE917"/>
      <c r="BF917"/>
      <c r="BG917"/>
      <c r="BH917"/>
      <c r="BI917"/>
      <c r="BJ917"/>
    </row>
    <row r="918" spans="1:62">
      <c r="A918" s="633" t="s">
        <v>663</v>
      </c>
      <c r="B918" s="625">
        <f t="shared" si="61"/>
        <v>2</v>
      </c>
      <c r="C918" s="634"/>
      <c r="D918" s="635"/>
      <c r="E918" s="636"/>
      <c r="F918" s="637"/>
      <c r="G918" s="634"/>
      <c r="H918" s="637"/>
      <c r="I918" s="634"/>
      <c r="J918" s="637"/>
      <c r="K918" s="634"/>
      <c r="L918" s="637"/>
      <c r="M918" s="634"/>
      <c r="N918" s="637"/>
      <c r="O918" s="634">
        <v>2</v>
      </c>
      <c r="P918" s="637" t="s">
        <v>664</v>
      </c>
      <c r="Q918" s="634"/>
      <c r="R918" s="637"/>
      <c r="S918" s="634"/>
      <c r="T918" s="637"/>
      <c r="U918" s="634"/>
      <c r="V918" s="637"/>
      <c r="W918" s="634"/>
      <c r="X918" s="637"/>
      <c r="Y918" s="634"/>
      <c r="Z918" s="638"/>
      <c r="AB918"/>
      <c r="AC918"/>
      <c r="AD918"/>
      <c r="AE918"/>
      <c r="AF918"/>
      <c r="AG918"/>
      <c r="AH918"/>
      <c r="AI918"/>
      <c r="AJ918"/>
      <c r="AK918"/>
      <c r="AL918"/>
      <c r="AM918"/>
      <c r="AN918"/>
      <c r="AO918"/>
      <c r="AP918"/>
      <c r="AQ918"/>
      <c r="AR918"/>
      <c r="AS918"/>
      <c r="AT918"/>
      <c r="AU918"/>
      <c r="AV918"/>
      <c r="AW918"/>
      <c r="AX918"/>
      <c r="AY918"/>
      <c r="AZ918"/>
      <c r="BA918"/>
      <c r="BB918"/>
      <c r="BC918"/>
      <c r="BD918"/>
      <c r="BE918"/>
      <c r="BF918"/>
      <c r="BG918"/>
      <c r="BH918"/>
      <c r="BI918"/>
      <c r="BJ918"/>
    </row>
    <row r="919" spans="1:62">
      <c r="A919" s="639" t="s">
        <v>561</v>
      </c>
      <c r="B919" s="625">
        <f t="shared" si="61"/>
        <v>2</v>
      </c>
      <c r="C919" s="634"/>
      <c r="D919" s="635"/>
      <c r="E919" s="636">
        <v>1</v>
      </c>
      <c r="F919" s="637" t="s">
        <v>398</v>
      </c>
      <c r="G919" s="634"/>
      <c r="H919" s="637"/>
      <c r="I919" s="634"/>
      <c r="J919" s="637"/>
      <c r="K919" s="634"/>
      <c r="L919" s="637"/>
      <c r="M919" s="634"/>
      <c r="N919" s="637"/>
      <c r="O919" s="634"/>
      <c r="P919" s="637"/>
      <c r="Q919" s="634"/>
      <c r="R919" s="637"/>
      <c r="S919" s="634"/>
      <c r="T919" s="637"/>
      <c r="U919" s="634">
        <v>1</v>
      </c>
      <c r="V919" s="637" t="s">
        <v>344</v>
      </c>
      <c r="W919" s="634"/>
      <c r="X919" s="637"/>
      <c r="Y919" s="634"/>
      <c r="Z919" s="638"/>
      <c r="AB919"/>
      <c r="AC919"/>
      <c r="AD919"/>
      <c r="AE919"/>
      <c r="AF919"/>
      <c r="AG919"/>
      <c r="AH919"/>
      <c r="AI919"/>
      <c r="AJ919"/>
      <c r="AK919"/>
      <c r="AL919"/>
      <c r="AM919"/>
      <c r="AN919"/>
      <c r="AO919"/>
      <c r="AP919"/>
      <c r="AQ919"/>
      <c r="AR919"/>
      <c r="AS919"/>
      <c r="AT919"/>
      <c r="AU919"/>
      <c r="AV919"/>
      <c r="AW919"/>
      <c r="AX919"/>
      <c r="AY919"/>
      <c r="AZ919"/>
      <c r="BA919"/>
      <c r="BB919"/>
      <c r="BC919"/>
      <c r="BD919"/>
      <c r="BE919"/>
      <c r="BF919"/>
      <c r="BG919"/>
      <c r="BH919"/>
      <c r="BI919"/>
      <c r="BJ919"/>
    </row>
    <row r="920" spans="1:62">
      <c r="A920" s="639" t="s">
        <v>96</v>
      </c>
      <c r="B920" s="625">
        <f t="shared" si="61"/>
        <v>0</v>
      </c>
      <c r="C920" s="634"/>
      <c r="D920" s="635"/>
      <c r="E920" s="636"/>
      <c r="F920" s="637"/>
      <c r="G920" s="634"/>
      <c r="H920" s="637"/>
      <c r="I920" s="634"/>
      <c r="J920" s="637"/>
      <c r="K920" s="634"/>
      <c r="L920" s="637"/>
      <c r="M920" s="634"/>
      <c r="N920" s="637"/>
      <c r="O920" s="634"/>
      <c r="P920" s="637"/>
      <c r="Q920" s="634"/>
      <c r="R920" s="637"/>
      <c r="S920" s="634"/>
      <c r="T920" s="637"/>
      <c r="U920" s="634"/>
      <c r="V920" s="637"/>
      <c r="W920" s="634"/>
      <c r="X920" s="637"/>
      <c r="Y920" s="634"/>
      <c r="Z920" s="638"/>
      <c r="AB920"/>
      <c r="AC920"/>
      <c r="AD920"/>
      <c r="AE920"/>
      <c r="AF920"/>
      <c r="AG920"/>
      <c r="AH920"/>
      <c r="AI920"/>
      <c r="AJ920"/>
      <c r="AK920"/>
      <c r="AL920"/>
      <c r="AM920"/>
      <c r="AN920"/>
      <c r="AO920"/>
      <c r="AP920"/>
      <c r="AQ920"/>
      <c r="AR920"/>
      <c r="AS920"/>
      <c r="AT920"/>
      <c r="AU920"/>
      <c r="AV920"/>
      <c r="AW920"/>
      <c r="AX920"/>
      <c r="AY920"/>
      <c r="AZ920"/>
      <c r="BA920"/>
      <c r="BB920"/>
      <c r="BC920"/>
      <c r="BD920"/>
      <c r="BE920"/>
      <c r="BF920"/>
      <c r="BG920"/>
      <c r="BH920"/>
      <c r="BI920"/>
      <c r="BJ920"/>
    </row>
    <row r="921" spans="1:62" ht="15.75" thickBot="1">
      <c r="A921" s="642" t="s">
        <v>620</v>
      </c>
      <c r="B921" s="625">
        <f t="shared" si="61"/>
        <v>7</v>
      </c>
      <c r="C921" s="643">
        <v>1</v>
      </c>
      <c r="D921" s="644" t="s">
        <v>344</v>
      </c>
      <c r="E921" s="645">
        <v>1</v>
      </c>
      <c r="F921" s="646" t="s">
        <v>354</v>
      </c>
      <c r="G921" s="643">
        <v>1</v>
      </c>
      <c r="H921" s="646" t="s">
        <v>354</v>
      </c>
      <c r="I921" s="643">
        <v>1</v>
      </c>
      <c r="J921" s="646" t="s">
        <v>354</v>
      </c>
      <c r="K921" s="643"/>
      <c r="L921" s="646"/>
      <c r="M921" s="643"/>
      <c r="N921" s="646"/>
      <c r="O921" s="643"/>
      <c r="P921" s="646"/>
      <c r="Q921" s="643"/>
      <c r="R921" s="646"/>
      <c r="S921" s="643"/>
      <c r="T921" s="646"/>
      <c r="U921" s="643">
        <v>2</v>
      </c>
      <c r="V921" s="646" t="s">
        <v>665</v>
      </c>
      <c r="W921" s="643">
        <v>1</v>
      </c>
      <c r="X921" s="646" t="s">
        <v>365</v>
      </c>
      <c r="Y921" s="643"/>
      <c r="Z921" s="647"/>
      <c r="AB921"/>
      <c r="AC921"/>
      <c r="AD921"/>
      <c r="AE921"/>
      <c r="AF921"/>
      <c r="AG921"/>
      <c r="AH921"/>
      <c r="AI921"/>
      <c r="AJ921"/>
      <c r="AK921"/>
      <c r="AL921"/>
      <c r="AM921"/>
      <c r="AN921"/>
      <c r="AO921"/>
      <c r="AP921"/>
      <c r="AQ921"/>
      <c r="AR921"/>
      <c r="AS921"/>
      <c r="AT921"/>
      <c r="AU921"/>
      <c r="AV921"/>
      <c r="AW921"/>
      <c r="AX921"/>
      <c r="AY921"/>
      <c r="AZ921"/>
      <c r="BA921"/>
      <c r="BB921"/>
      <c r="BC921"/>
      <c r="BD921"/>
      <c r="BE921"/>
      <c r="BF921"/>
      <c r="BG921"/>
      <c r="BH921"/>
      <c r="BI921"/>
      <c r="BJ921"/>
    </row>
    <row r="922" spans="1:62" ht="15.75" thickBot="1">
      <c r="A922" s="619" t="s">
        <v>666</v>
      </c>
      <c r="B922" s="620">
        <f>SUM(B923:B930)</f>
        <v>16</v>
      </c>
      <c r="C922" s="649">
        <f>SUM(C923:C930)</f>
        <v>1</v>
      </c>
      <c r="D922" s="649"/>
      <c r="E922" s="649">
        <f>SUM(E923:E930)</f>
        <v>2</v>
      </c>
      <c r="F922" s="649"/>
      <c r="G922" s="649">
        <f>SUM(G923:G930)</f>
        <v>3</v>
      </c>
      <c r="H922" s="649"/>
      <c r="I922" s="649">
        <f>SUM(I923:I930)</f>
        <v>0</v>
      </c>
      <c r="J922" s="649"/>
      <c r="K922" s="649">
        <f>SUM(K923:K930)</f>
        <v>3</v>
      </c>
      <c r="L922" s="649"/>
      <c r="M922" s="649">
        <f>SUM(M923:M930)</f>
        <v>1</v>
      </c>
      <c r="N922" s="649"/>
      <c r="O922" s="649">
        <f>SUM(O923:O930)</f>
        <v>0</v>
      </c>
      <c r="P922" s="649"/>
      <c r="Q922" s="649">
        <f>SUM(Q923:Q930)</f>
        <v>1</v>
      </c>
      <c r="R922" s="649"/>
      <c r="S922" s="649">
        <f>SUM(S923:S930)</f>
        <v>2</v>
      </c>
      <c r="T922" s="649"/>
      <c r="U922" s="649">
        <f>SUM(U923:U930)</f>
        <v>1</v>
      </c>
      <c r="V922" s="649"/>
      <c r="W922" s="649">
        <f>SUM(W923:W930)</f>
        <v>0</v>
      </c>
      <c r="X922" s="649"/>
      <c r="Y922" s="649">
        <f>SUM(Y923:Y930)</f>
        <v>2</v>
      </c>
      <c r="Z922" s="618"/>
      <c r="AB922"/>
      <c r="AC922"/>
      <c r="AD922"/>
      <c r="AE922"/>
      <c r="AF922"/>
      <c r="AG922"/>
      <c r="AH922"/>
      <c r="AI922"/>
      <c r="AJ922"/>
      <c r="AK922"/>
      <c r="AL922"/>
      <c r="AM922"/>
      <c r="AN922"/>
      <c r="AO922"/>
      <c r="AP922"/>
      <c r="AQ922"/>
      <c r="AR922"/>
      <c r="AS922"/>
      <c r="AT922"/>
      <c r="AU922"/>
      <c r="AV922"/>
      <c r="AW922"/>
      <c r="AX922"/>
      <c r="AY922"/>
      <c r="AZ922"/>
      <c r="BA922"/>
      <c r="BB922"/>
      <c r="BC922"/>
      <c r="BD922"/>
      <c r="BE922"/>
      <c r="BF922"/>
      <c r="BG922"/>
      <c r="BH922"/>
      <c r="BI922"/>
      <c r="BJ922"/>
    </row>
    <row r="923" spans="1:62">
      <c r="A923" s="639" t="s">
        <v>667</v>
      </c>
      <c r="B923" s="625">
        <f t="shared" ref="B923:B934" si="62">SUM(C923,E923,G923,I923,K923,M923,O923,Q923,S923,U923,W923,Y923)</f>
        <v>3</v>
      </c>
      <c r="C923" s="634"/>
      <c r="D923" s="635"/>
      <c r="E923" s="636"/>
      <c r="F923" s="637"/>
      <c r="G923" s="634"/>
      <c r="H923" s="637"/>
      <c r="I923" s="634"/>
      <c r="J923" s="637"/>
      <c r="K923" s="634">
        <v>1</v>
      </c>
      <c r="L923" s="637" t="s">
        <v>345</v>
      </c>
      <c r="M923" s="634"/>
      <c r="N923" s="637"/>
      <c r="O923" s="634"/>
      <c r="P923" s="637"/>
      <c r="Q923" s="634"/>
      <c r="R923" s="637"/>
      <c r="S923" s="634"/>
      <c r="T923" s="637"/>
      <c r="U923" s="634">
        <v>1</v>
      </c>
      <c r="V923" s="637" t="s">
        <v>344</v>
      </c>
      <c r="W923" s="634"/>
      <c r="X923" s="637"/>
      <c r="Y923" s="634">
        <v>1</v>
      </c>
      <c r="Z923" s="638" t="s">
        <v>668</v>
      </c>
      <c r="AB923"/>
      <c r="AC923"/>
      <c r="AD923"/>
      <c r="AE923"/>
      <c r="AF923"/>
      <c r="AG923"/>
      <c r="AH923"/>
      <c r="AI923"/>
      <c r="AJ923"/>
      <c r="AK923"/>
      <c r="AL923"/>
      <c r="AM923"/>
      <c r="AN923"/>
      <c r="AO923"/>
      <c r="AP923"/>
      <c r="AQ923"/>
      <c r="AR923"/>
      <c r="AS923"/>
      <c r="AT923"/>
      <c r="AU923"/>
      <c r="AV923"/>
      <c r="AW923"/>
      <c r="AX923"/>
      <c r="AY923"/>
      <c r="AZ923"/>
      <c r="BA923"/>
      <c r="BB923"/>
      <c r="BC923"/>
      <c r="BD923"/>
      <c r="BE923"/>
      <c r="BF923"/>
      <c r="BG923"/>
      <c r="BH923"/>
      <c r="BI923"/>
      <c r="BJ923"/>
    </row>
    <row r="924" spans="1:62">
      <c r="A924" s="639" t="s">
        <v>669</v>
      </c>
      <c r="B924" s="625">
        <f t="shared" si="62"/>
        <v>1</v>
      </c>
      <c r="C924" s="634"/>
      <c r="D924" s="635"/>
      <c r="E924" s="636"/>
      <c r="F924" s="637"/>
      <c r="G924" s="634"/>
      <c r="H924" s="637"/>
      <c r="I924" s="634"/>
      <c r="J924" s="637"/>
      <c r="K924" s="634"/>
      <c r="L924" s="637"/>
      <c r="M924" s="634"/>
      <c r="N924" s="637"/>
      <c r="O924" s="634"/>
      <c r="P924" s="637"/>
      <c r="Q924" s="634"/>
      <c r="R924" s="637"/>
      <c r="S924" s="634">
        <v>1</v>
      </c>
      <c r="T924" s="637" t="s">
        <v>344</v>
      </c>
      <c r="U924" s="634"/>
      <c r="V924" s="637"/>
      <c r="W924" s="634"/>
      <c r="X924" s="637"/>
      <c r="Y924" s="634"/>
      <c r="Z924" s="638"/>
      <c r="AB924"/>
      <c r="AC924"/>
      <c r="AD924"/>
      <c r="AE924"/>
      <c r="AF924"/>
      <c r="AG924"/>
      <c r="AH924"/>
      <c r="AI924"/>
      <c r="AJ924"/>
      <c r="AK924"/>
      <c r="AL924"/>
      <c r="AM924"/>
      <c r="AN924"/>
      <c r="AO924"/>
      <c r="AP924"/>
      <c r="AQ924"/>
      <c r="AR924"/>
      <c r="AS924"/>
      <c r="AT924"/>
      <c r="AU924"/>
      <c r="AV924"/>
      <c r="AW924"/>
      <c r="AX924"/>
      <c r="AY924"/>
      <c r="AZ924"/>
      <c r="BA924"/>
      <c r="BB924"/>
      <c r="BC924"/>
      <c r="BD924"/>
      <c r="BE924"/>
      <c r="BF924"/>
      <c r="BG924"/>
      <c r="BH924"/>
      <c r="BI924"/>
      <c r="BJ924"/>
    </row>
    <row r="925" spans="1:62">
      <c r="A925" s="639" t="s">
        <v>670</v>
      </c>
      <c r="B925" s="625">
        <f t="shared" si="62"/>
        <v>3</v>
      </c>
      <c r="C925" s="634"/>
      <c r="D925" s="635"/>
      <c r="E925" s="636"/>
      <c r="F925" s="637"/>
      <c r="G925" s="634">
        <v>1</v>
      </c>
      <c r="H925" s="637" t="s">
        <v>344</v>
      </c>
      <c r="I925" s="634"/>
      <c r="J925" s="637"/>
      <c r="K925" s="634"/>
      <c r="L925" s="637"/>
      <c r="M925" s="634"/>
      <c r="N925" s="637"/>
      <c r="O925" s="634"/>
      <c r="P925" s="637"/>
      <c r="Q925" s="634"/>
      <c r="R925" s="637"/>
      <c r="S925" s="634">
        <v>1</v>
      </c>
      <c r="T925" s="637" t="s">
        <v>344</v>
      </c>
      <c r="U925" s="634"/>
      <c r="V925" s="637"/>
      <c r="W925" s="634"/>
      <c r="X925" s="637"/>
      <c r="Y925" s="634">
        <v>1</v>
      </c>
      <c r="Z925" s="638" t="s">
        <v>344</v>
      </c>
      <c r="AB925"/>
      <c r="AC925"/>
      <c r="AD925"/>
      <c r="AE925"/>
      <c r="AF925"/>
      <c r="AG925"/>
      <c r="AH925"/>
      <c r="AI925"/>
      <c r="AJ925"/>
      <c r="AK925"/>
      <c r="AL925"/>
      <c r="AM925"/>
      <c r="AN925"/>
      <c r="AO925"/>
      <c r="AP925"/>
      <c r="AQ925"/>
      <c r="AR925"/>
      <c r="AS925"/>
      <c r="AT925"/>
      <c r="AU925"/>
      <c r="AV925"/>
      <c r="AW925"/>
      <c r="AX925"/>
      <c r="AY925"/>
      <c r="AZ925"/>
      <c r="BA925"/>
      <c r="BB925"/>
      <c r="BC925"/>
      <c r="BD925"/>
      <c r="BE925"/>
      <c r="BF925"/>
      <c r="BG925"/>
      <c r="BH925"/>
      <c r="BI925"/>
      <c r="BJ925"/>
    </row>
    <row r="926" spans="1:62">
      <c r="A926" s="639" t="s">
        <v>95</v>
      </c>
      <c r="B926" s="625">
        <f t="shared" si="62"/>
        <v>3</v>
      </c>
      <c r="C926" s="634"/>
      <c r="D926" s="635"/>
      <c r="E926" s="636"/>
      <c r="F926" s="637"/>
      <c r="G926" s="634"/>
      <c r="H926" s="637"/>
      <c r="I926" s="634"/>
      <c r="J926" s="637"/>
      <c r="K926" s="634">
        <v>1</v>
      </c>
      <c r="L926" s="637" t="s">
        <v>329</v>
      </c>
      <c r="M926" s="634">
        <v>1</v>
      </c>
      <c r="N926" s="637" t="s">
        <v>671</v>
      </c>
      <c r="O926" s="634"/>
      <c r="P926" s="637"/>
      <c r="Q926" s="634">
        <v>1</v>
      </c>
      <c r="R926" s="637" t="s">
        <v>338</v>
      </c>
      <c r="S926" s="634"/>
      <c r="T926" s="637"/>
      <c r="U926" s="634"/>
      <c r="V926" s="637"/>
      <c r="W926" s="634"/>
      <c r="X926" s="637"/>
      <c r="Y926" s="634"/>
      <c r="Z926" s="638"/>
      <c r="AB926"/>
      <c r="AC926"/>
      <c r="AD926"/>
      <c r="AE926"/>
      <c r="AF926"/>
      <c r="AG926"/>
      <c r="AH926"/>
      <c r="AI926"/>
      <c r="AJ926"/>
      <c r="AK926"/>
      <c r="AL926"/>
      <c r="AM926"/>
      <c r="AN926"/>
      <c r="AO926"/>
      <c r="AP926"/>
      <c r="AQ926"/>
      <c r="AR926"/>
      <c r="AS926"/>
      <c r="AT926"/>
      <c r="AU926"/>
      <c r="AV926"/>
      <c r="AW926"/>
      <c r="AX926"/>
      <c r="AY926"/>
      <c r="AZ926"/>
      <c r="BA926"/>
      <c r="BB926"/>
      <c r="BC926"/>
      <c r="BD926"/>
      <c r="BE926"/>
      <c r="BF926"/>
      <c r="BG926"/>
      <c r="BH926"/>
      <c r="BI926"/>
      <c r="BJ926"/>
    </row>
    <row r="927" spans="1:62">
      <c r="A927" s="639" t="s">
        <v>93</v>
      </c>
      <c r="B927" s="625">
        <f t="shared" si="62"/>
        <v>1</v>
      </c>
      <c r="C927" s="634"/>
      <c r="D927" s="635"/>
      <c r="E927" s="636"/>
      <c r="F927" s="637"/>
      <c r="G927" s="634">
        <v>1</v>
      </c>
      <c r="H927" s="637" t="s">
        <v>395</v>
      </c>
      <c r="I927" s="634"/>
      <c r="J927" s="637"/>
      <c r="K927" s="634"/>
      <c r="L927" s="637"/>
      <c r="M927" s="634"/>
      <c r="N927" s="637"/>
      <c r="O927" s="634"/>
      <c r="P927" s="637"/>
      <c r="Q927" s="634"/>
      <c r="R927" s="637"/>
      <c r="S927" s="634"/>
      <c r="T927" s="637"/>
      <c r="U927" s="634"/>
      <c r="V927" s="637"/>
      <c r="W927" s="634"/>
      <c r="X927" s="637"/>
      <c r="Y927" s="634"/>
      <c r="Z927" s="638"/>
      <c r="AB927"/>
      <c r="AC927"/>
      <c r="AD927"/>
      <c r="AE927"/>
      <c r="AF927"/>
      <c r="AG927"/>
      <c r="AH927"/>
      <c r="AI927"/>
      <c r="AJ927"/>
      <c r="AK927"/>
      <c r="AL927"/>
      <c r="AM927"/>
      <c r="AN927"/>
      <c r="AO927"/>
      <c r="AP927"/>
      <c r="AQ927"/>
      <c r="AR927"/>
      <c r="AS927"/>
      <c r="AT927"/>
      <c r="AU927"/>
      <c r="AV927"/>
      <c r="AW927"/>
      <c r="AX927"/>
      <c r="AY927"/>
      <c r="AZ927"/>
      <c r="BA927"/>
      <c r="BB927"/>
      <c r="BC927"/>
      <c r="BD927"/>
      <c r="BE927"/>
      <c r="BF927"/>
      <c r="BG927"/>
      <c r="BH927"/>
      <c r="BI927"/>
      <c r="BJ927"/>
    </row>
    <row r="928" spans="1:62">
      <c r="A928" s="639" t="s">
        <v>92</v>
      </c>
      <c r="B928" s="625">
        <f t="shared" si="62"/>
        <v>0</v>
      </c>
      <c r="C928" s="634"/>
      <c r="D928" s="635"/>
      <c r="E928" s="636"/>
      <c r="F928" s="637"/>
      <c r="G928" s="634"/>
      <c r="H928" s="637"/>
      <c r="I928" s="634"/>
      <c r="J928" s="637"/>
      <c r="K928" s="634"/>
      <c r="L928" s="637"/>
      <c r="M928" s="634"/>
      <c r="N928" s="637"/>
      <c r="O928" s="634"/>
      <c r="P928" s="637"/>
      <c r="Q928" s="634"/>
      <c r="R928" s="637"/>
      <c r="S928" s="634"/>
      <c r="T928" s="637"/>
      <c r="U928" s="634"/>
      <c r="V928" s="637"/>
      <c r="W928" s="634"/>
      <c r="X928" s="637"/>
      <c r="Y928" s="634"/>
      <c r="Z928" s="638"/>
      <c r="AB928"/>
      <c r="AC928"/>
      <c r="AD928"/>
      <c r="AE928"/>
      <c r="AF928"/>
      <c r="AG928"/>
      <c r="AH928"/>
      <c r="AI928"/>
      <c r="AJ928"/>
      <c r="AK928"/>
      <c r="AL928"/>
      <c r="AM928"/>
      <c r="AN928"/>
      <c r="AO928"/>
      <c r="AP928"/>
      <c r="AQ928"/>
      <c r="AR928"/>
      <c r="AS928"/>
      <c r="AT928"/>
      <c r="AU928"/>
      <c r="AV928"/>
      <c r="AW928"/>
      <c r="AX928"/>
      <c r="AY928"/>
      <c r="AZ928"/>
      <c r="BA928"/>
      <c r="BB928"/>
      <c r="BC928"/>
      <c r="BD928"/>
      <c r="BE928"/>
      <c r="BF928"/>
      <c r="BG928"/>
      <c r="BH928"/>
      <c r="BI928"/>
      <c r="BJ928"/>
    </row>
    <row r="929" spans="1:187" ht="11.25" customHeight="1">
      <c r="A929" s="639" t="s">
        <v>624</v>
      </c>
      <c r="B929" s="625">
        <f t="shared" si="62"/>
        <v>1</v>
      </c>
      <c r="C929" s="634"/>
      <c r="D929" s="635"/>
      <c r="E929" s="636"/>
      <c r="F929" s="637"/>
      <c r="G929" s="634"/>
      <c r="H929" s="637"/>
      <c r="I929" s="634"/>
      <c r="J929" s="637"/>
      <c r="K929" s="634">
        <v>1</v>
      </c>
      <c r="L929" s="637" t="s">
        <v>344</v>
      </c>
      <c r="M929" s="634"/>
      <c r="N929" s="637"/>
      <c r="O929" s="634"/>
      <c r="P929" s="637"/>
      <c r="Q929" s="634"/>
      <c r="R929" s="637"/>
      <c r="S929" s="634"/>
      <c r="T929" s="637"/>
      <c r="U929" s="634"/>
      <c r="V929" s="637"/>
      <c r="W929" s="634"/>
      <c r="X929" s="637"/>
      <c r="Y929" s="634"/>
      <c r="Z929" s="638"/>
      <c r="AB929"/>
      <c r="AC929"/>
      <c r="AD929"/>
      <c r="AE929"/>
      <c r="AF929"/>
      <c r="AG929"/>
      <c r="AH929"/>
      <c r="AI929"/>
      <c r="AJ929"/>
      <c r="AK929"/>
      <c r="AL929"/>
      <c r="AM929"/>
      <c r="AN929"/>
      <c r="AO929"/>
      <c r="AP929"/>
      <c r="AQ929"/>
      <c r="AR929"/>
      <c r="AS929"/>
      <c r="AT929"/>
      <c r="AU929"/>
      <c r="AV929"/>
      <c r="AW929"/>
      <c r="AX929"/>
      <c r="AY929"/>
      <c r="AZ929"/>
      <c r="BA929"/>
      <c r="BB929"/>
      <c r="BC929"/>
      <c r="BD929"/>
      <c r="BE929"/>
      <c r="BF929"/>
      <c r="BG929"/>
      <c r="BH929"/>
      <c r="BI929"/>
      <c r="BJ929"/>
    </row>
    <row r="930" spans="1:187" s="641" customFormat="1" ht="11.25" customHeight="1" thickBot="1">
      <c r="A930" s="656" t="s">
        <v>601</v>
      </c>
      <c r="B930" s="657">
        <f t="shared" si="62"/>
        <v>4</v>
      </c>
      <c r="C930" s="658">
        <v>1</v>
      </c>
      <c r="D930" s="659" t="s">
        <v>329</v>
      </c>
      <c r="E930" s="660">
        <v>2</v>
      </c>
      <c r="F930" s="661" t="s">
        <v>672</v>
      </c>
      <c r="G930" s="658">
        <v>1</v>
      </c>
      <c r="H930" s="661" t="s">
        <v>365</v>
      </c>
      <c r="I930" s="658"/>
      <c r="J930" s="661"/>
      <c r="K930" s="658"/>
      <c r="L930" s="661"/>
      <c r="M930" s="658"/>
      <c r="N930" s="661"/>
      <c r="O930" s="658"/>
      <c r="P930" s="661"/>
      <c r="Q930" s="658"/>
      <c r="R930" s="661"/>
      <c r="S930" s="658"/>
      <c r="T930" s="661"/>
      <c r="U930" s="658"/>
      <c r="V930" s="661"/>
      <c r="W930" s="658"/>
      <c r="X930" s="661"/>
      <c r="Y930" s="658"/>
      <c r="Z930" s="662"/>
      <c r="AA930" s="663"/>
      <c r="AB930" s="22"/>
      <c r="AC930" s="22"/>
      <c r="AD930" s="22"/>
      <c r="AE930" s="22"/>
      <c r="AF930" s="22"/>
      <c r="AG930" s="22"/>
      <c r="AH930" s="22"/>
      <c r="AI930" s="22"/>
      <c r="AJ930" s="22"/>
      <c r="AK930" s="22"/>
      <c r="AL930" s="22"/>
      <c r="AM930" s="22"/>
      <c r="AN930" s="22"/>
      <c r="AO930" s="22"/>
      <c r="AP930" s="22"/>
      <c r="AQ930" s="22"/>
      <c r="AR930" s="22"/>
      <c r="AS930" s="22"/>
      <c r="AT930" s="22"/>
      <c r="AU930" s="22"/>
      <c r="AV930" s="22"/>
      <c r="AW930" s="22"/>
      <c r="AX930" s="22"/>
      <c r="AY930" s="22"/>
      <c r="AZ930" s="22"/>
      <c r="BA930" s="22"/>
      <c r="BB930" s="22"/>
      <c r="BC930" s="22"/>
      <c r="BD930" s="22"/>
      <c r="BE930" s="22"/>
      <c r="BF930" s="22"/>
      <c r="BG930" s="22"/>
      <c r="BH930" s="22"/>
      <c r="BI930" s="22"/>
      <c r="BJ930" s="22"/>
      <c r="BK930" s="22"/>
      <c r="BL930" s="22"/>
      <c r="BM930" s="22"/>
      <c r="BN930" s="22"/>
      <c r="BO930" s="22"/>
      <c r="BP930" s="22"/>
      <c r="BQ930" s="22"/>
      <c r="BR930" s="22"/>
      <c r="BS930" s="22"/>
      <c r="BT930" s="22"/>
      <c r="BU930" s="22"/>
      <c r="BV930" s="22"/>
      <c r="BW930" s="22"/>
      <c r="BX930" s="22"/>
      <c r="BY930" s="22"/>
      <c r="BZ930" s="22"/>
      <c r="CA930" s="22"/>
      <c r="CB930" s="22"/>
      <c r="CC930" s="22"/>
      <c r="CD930" s="22"/>
      <c r="CE930" s="22"/>
      <c r="CF930" s="22"/>
      <c r="CG930" s="22"/>
      <c r="CH930" s="22"/>
      <c r="CI930" s="22"/>
      <c r="CJ930" s="22"/>
      <c r="CK930" s="22"/>
      <c r="CL930" s="22"/>
      <c r="CM930" s="22"/>
      <c r="CN930" s="22"/>
      <c r="CO930" s="22"/>
      <c r="CP930" s="22"/>
      <c r="CQ930" s="22"/>
      <c r="CR930" s="22"/>
      <c r="CS930" s="22"/>
      <c r="CT930" s="22"/>
      <c r="CU930" s="22"/>
      <c r="CV930" s="22"/>
      <c r="CW930" s="22"/>
      <c r="CX930" s="22"/>
      <c r="CY930" s="22"/>
      <c r="CZ930" s="22"/>
      <c r="DA930" s="22"/>
      <c r="DB930" s="22"/>
      <c r="DC930" s="22"/>
      <c r="DD930" s="22"/>
      <c r="DE930" s="22"/>
      <c r="DF930" s="22"/>
      <c r="DG930" s="22"/>
      <c r="DH930" s="22"/>
      <c r="DI930" s="22"/>
      <c r="DJ930" s="22"/>
      <c r="DK930" s="22"/>
      <c r="DL930" s="22"/>
      <c r="DM930" s="22"/>
      <c r="DN930" s="22"/>
      <c r="DO930" s="22"/>
      <c r="DP930" s="22"/>
      <c r="DQ930" s="22"/>
      <c r="DR930" s="22"/>
      <c r="DS930" s="22"/>
      <c r="DT930" s="22"/>
      <c r="DU930" s="22"/>
      <c r="DV930" s="22"/>
      <c r="DW930" s="22"/>
      <c r="DX930" s="22"/>
      <c r="DY930" s="22"/>
      <c r="DZ930" s="22"/>
      <c r="EA930" s="22"/>
      <c r="EB930" s="22"/>
      <c r="EC930" s="22"/>
      <c r="ED930" s="22"/>
      <c r="EE930" s="22"/>
      <c r="EF930" s="22"/>
      <c r="EG930" s="22"/>
      <c r="EH930" s="22"/>
      <c r="EI930" s="22"/>
      <c r="EJ930" s="22"/>
      <c r="EK930" s="22"/>
      <c r="EL930" s="22"/>
      <c r="EM930" s="22"/>
      <c r="EN930" s="22"/>
      <c r="EO930" s="22"/>
      <c r="EP930" s="22"/>
      <c r="EQ930" s="22"/>
      <c r="ER930" s="22"/>
      <c r="ES930" s="22"/>
      <c r="ET930" s="22"/>
      <c r="EU930" s="22"/>
      <c r="EV930" s="22"/>
      <c r="EW930" s="22"/>
      <c r="EX930" s="22"/>
      <c r="EY930" s="22"/>
      <c r="EZ930" s="22"/>
      <c r="FA930" s="22"/>
      <c r="FB930" s="22"/>
      <c r="FC930" s="22"/>
      <c r="FD930" s="22"/>
      <c r="FE930" s="22"/>
      <c r="FF930" s="22"/>
      <c r="FG930" s="22"/>
      <c r="FH930" s="22"/>
      <c r="FI930" s="22"/>
      <c r="FJ930" s="22"/>
      <c r="FK930" s="22"/>
      <c r="FL930" s="22"/>
      <c r="FM930" s="22"/>
      <c r="FN930" s="22"/>
      <c r="FO930" s="22"/>
      <c r="FP930" s="22"/>
      <c r="FQ930" s="22"/>
      <c r="FR930" s="22"/>
      <c r="FS930" s="22"/>
      <c r="FT930" s="22"/>
      <c r="FU930" s="22"/>
      <c r="FV930" s="22"/>
      <c r="FW930" s="22"/>
      <c r="FX930" s="22"/>
      <c r="FY930" s="22"/>
      <c r="FZ930" s="22"/>
      <c r="GA930" s="22"/>
      <c r="GB930" s="22"/>
      <c r="GC930" s="22"/>
      <c r="GD930" s="22"/>
      <c r="GE930" s="22"/>
    </row>
    <row r="931" spans="1:187" ht="11.25" customHeight="1" thickBot="1">
      <c r="A931" s="664" t="s">
        <v>673</v>
      </c>
      <c r="B931" s="620">
        <f t="shared" si="62"/>
        <v>1</v>
      </c>
      <c r="C931" s="614">
        <f t="shared" ref="C931:Z931" si="63">SUM(C932:C934)</f>
        <v>0</v>
      </c>
      <c r="D931" s="614">
        <f t="shared" si="63"/>
        <v>0</v>
      </c>
      <c r="E931" s="614">
        <f t="shared" si="63"/>
        <v>0</v>
      </c>
      <c r="F931" s="614">
        <f t="shared" si="63"/>
        <v>0</v>
      </c>
      <c r="G931" s="614">
        <f t="shared" si="63"/>
        <v>0</v>
      </c>
      <c r="H931" s="614">
        <f t="shared" si="63"/>
        <v>0</v>
      </c>
      <c r="I931" s="614">
        <f t="shared" si="63"/>
        <v>0</v>
      </c>
      <c r="J931" s="614">
        <f t="shared" si="63"/>
        <v>0</v>
      </c>
      <c r="K931" s="614">
        <f t="shared" si="63"/>
        <v>0</v>
      </c>
      <c r="L931" s="614">
        <f t="shared" si="63"/>
        <v>0</v>
      </c>
      <c r="M931" s="614">
        <f t="shared" si="63"/>
        <v>0</v>
      </c>
      <c r="N931" s="614">
        <f t="shared" si="63"/>
        <v>0</v>
      </c>
      <c r="O931" s="614">
        <f t="shared" si="63"/>
        <v>0</v>
      </c>
      <c r="P931" s="614">
        <f t="shared" si="63"/>
        <v>0</v>
      </c>
      <c r="Q931" s="614">
        <f t="shared" si="63"/>
        <v>0</v>
      </c>
      <c r="R931" s="614">
        <f t="shared" si="63"/>
        <v>0</v>
      </c>
      <c r="S931" s="614">
        <f t="shared" si="63"/>
        <v>0</v>
      </c>
      <c r="T931" s="614">
        <f t="shared" si="63"/>
        <v>0</v>
      </c>
      <c r="U931" s="614">
        <f t="shared" si="63"/>
        <v>1</v>
      </c>
      <c r="V931" s="614">
        <f t="shared" si="63"/>
        <v>0</v>
      </c>
      <c r="W931" s="614">
        <f t="shared" si="63"/>
        <v>0</v>
      </c>
      <c r="X931" s="614">
        <f t="shared" si="63"/>
        <v>0</v>
      </c>
      <c r="Y931" s="614">
        <f t="shared" si="63"/>
        <v>0</v>
      </c>
      <c r="Z931" s="665">
        <f t="shared" si="63"/>
        <v>0</v>
      </c>
      <c r="AA931" s="663"/>
      <c r="BK931" s="22"/>
      <c r="BL931" s="22"/>
      <c r="BM931" s="22"/>
      <c r="BN931" s="22"/>
      <c r="BO931" s="22"/>
      <c r="BP931" s="22"/>
      <c r="BQ931" s="22"/>
      <c r="BR931" s="22"/>
      <c r="BS931" s="22"/>
      <c r="BT931" s="22"/>
      <c r="BU931" s="22"/>
      <c r="BV931" s="22"/>
      <c r="BW931" s="22"/>
      <c r="BX931" s="22"/>
      <c r="BY931" s="22"/>
      <c r="BZ931" s="22"/>
      <c r="CA931" s="22"/>
      <c r="CB931" s="22"/>
      <c r="CC931" s="22"/>
      <c r="CD931" s="22"/>
      <c r="CE931" s="22"/>
      <c r="CF931" s="22"/>
      <c r="CG931" s="22"/>
      <c r="CH931" s="22"/>
      <c r="CI931" s="22"/>
      <c r="CJ931" s="22"/>
      <c r="CK931" s="22"/>
      <c r="CL931" s="22"/>
      <c r="CM931" s="22"/>
      <c r="CN931" s="22"/>
      <c r="CO931" s="22"/>
      <c r="CP931" s="22"/>
      <c r="CQ931" s="22"/>
      <c r="CR931" s="22"/>
      <c r="CS931" s="22"/>
      <c r="CT931" s="22"/>
      <c r="CU931" s="22"/>
      <c r="CV931" s="22"/>
      <c r="CW931" s="22"/>
      <c r="CX931" s="22"/>
      <c r="CY931" s="22"/>
      <c r="CZ931" s="22"/>
      <c r="DA931" s="22"/>
      <c r="DB931" s="22"/>
      <c r="DC931" s="22"/>
      <c r="DD931" s="22"/>
      <c r="DE931" s="22"/>
      <c r="DF931" s="22"/>
      <c r="DG931" s="22"/>
      <c r="DH931" s="22"/>
      <c r="DI931" s="22"/>
      <c r="DJ931" s="22"/>
      <c r="DK931" s="22"/>
      <c r="DL931" s="22"/>
      <c r="DM931" s="22"/>
      <c r="DN931" s="22"/>
      <c r="DO931" s="22"/>
      <c r="DP931" s="22"/>
      <c r="DQ931" s="22"/>
      <c r="DR931" s="22"/>
      <c r="DS931" s="22"/>
      <c r="DT931" s="22"/>
      <c r="DU931" s="22"/>
      <c r="DV931" s="22"/>
      <c r="DW931" s="22"/>
      <c r="DX931" s="22"/>
      <c r="DY931" s="22"/>
      <c r="DZ931" s="22"/>
      <c r="EA931" s="22"/>
      <c r="EB931" s="22"/>
      <c r="EC931" s="22"/>
      <c r="ED931" s="22"/>
      <c r="EE931" s="22"/>
      <c r="EF931" s="22"/>
      <c r="EG931" s="22"/>
      <c r="EH931" s="22"/>
      <c r="EI931" s="22"/>
      <c r="EJ931" s="22"/>
      <c r="EK931" s="22"/>
      <c r="EL931" s="22"/>
      <c r="EM931" s="22"/>
      <c r="EN931" s="22"/>
      <c r="EO931" s="22"/>
      <c r="EP931" s="22"/>
      <c r="EQ931" s="22"/>
      <c r="ER931" s="22"/>
      <c r="ES931" s="22"/>
      <c r="ET931" s="22"/>
      <c r="EU931" s="22"/>
      <c r="EV931" s="22"/>
      <c r="EW931" s="22"/>
      <c r="EX931" s="22"/>
      <c r="EY931" s="22"/>
      <c r="EZ931" s="22"/>
      <c r="FA931" s="22"/>
      <c r="FB931" s="22"/>
      <c r="FC931" s="22"/>
      <c r="FD931" s="22"/>
      <c r="FE931" s="22"/>
      <c r="FF931" s="22"/>
      <c r="FG931" s="22"/>
      <c r="FH931" s="22"/>
      <c r="FI931" s="22"/>
      <c r="FJ931" s="22"/>
      <c r="FK931" s="22"/>
      <c r="FL931" s="22"/>
      <c r="FM931" s="22"/>
      <c r="FN931" s="22"/>
      <c r="FO931" s="22"/>
      <c r="FP931" s="22"/>
      <c r="FQ931" s="22"/>
      <c r="FR931" s="22"/>
      <c r="FS931" s="22"/>
      <c r="FT931" s="22"/>
      <c r="FU931" s="22"/>
      <c r="FV931" s="22"/>
      <c r="FW931" s="22"/>
      <c r="FX931" s="22"/>
      <c r="FY931" s="22"/>
      <c r="FZ931" s="22"/>
      <c r="GA931" s="22"/>
      <c r="GB931" s="22"/>
      <c r="GC931" s="22"/>
      <c r="GD931" s="22"/>
      <c r="GE931" s="22"/>
    </row>
    <row r="932" spans="1:187" ht="11.25" customHeight="1">
      <c r="A932" s="666" t="s">
        <v>674</v>
      </c>
      <c r="B932" s="667">
        <f t="shared" si="62"/>
        <v>0</v>
      </c>
      <c r="C932" s="668"/>
      <c r="D932" s="669"/>
      <c r="E932" s="670"/>
      <c r="F932" s="640"/>
      <c r="G932" s="668"/>
      <c r="H932" s="640"/>
      <c r="I932" s="668"/>
      <c r="J932" s="640"/>
      <c r="K932" s="668"/>
      <c r="L932" s="640"/>
      <c r="M932" s="668"/>
      <c r="N932" s="640"/>
      <c r="O932" s="668"/>
      <c r="P932" s="640"/>
      <c r="Q932" s="668"/>
      <c r="R932" s="640"/>
      <c r="S932" s="668"/>
      <c r="T932" s="640"/>
      <c r="U932" s="668"/>
      <c r="V932" s="640"/>
      <c r="W932" s="668"/>
      <c r="X932" s="640"/>
      <c r="Y932" s="668"/>
      <c r="Z932" s="671"/>
      <c r="AA932" s="663"/>
      <c r="BK932" s="22"/>
      <c r="BL932" s="22"/>
      <c r="BM932" s="22"/>
      <c r="BN932" s="22"/>
      <c r="BO932" s="22"/>
      <c r="BP932" s="22"/>
      <c r="BQ932" s="22"/>
      <c r="BR932" s="22"/>
      <c r="BS932" s="22"/>
      <c r="BT932" s="22"/>
      <c r="BU932" s="22"/>
      <c r="BV932" s="22"/>
      <c r="BW932" s="22"/>
      <c r="BX932" s="22"/>
      <c r="BY932" s="22"/>
      <c r="BZ932" s="22"/>
      <c r="CA932" s="22"/>
      <c r="CB932" s="22"/>
      <c r="CC932" s="22"/>
      <c r="CD932" s="22"/>
      <c r="CE932" s="22"/>
      <c r="CF932" s="22"/>
      <c r="CG932" s="22"/>
      <c r="CH932" s="22"/>
      <c r="CI932" s="22"/>
      <c r="CJ932" s="22"/>
      <c r="CK932" s="22"/>
      <c r="CL932" s="22"/>
      <c r="CM932" s="22"/>
      <c r="CN932" s="22"/>
      <c r="CO932" s="22"/>
      <c r="CP932" s="22"/>
      <c r="CQ932" s="22"/>
      <c r="CR932" s="22"/>
      <c r="CS932" s="22"/>
      <c r="CT932" s="22"/>
      <c r="CU932" s="22"/>
      <c r="CV932" s="22"/>
      <c r="CW932" s="22"/>
      <c r="CX932" s="22"/>
      <c r="CY932" s="22"/>
      <c r="CZ932" s="22"/>
      <c r="DA932" s="22"/>
      <c r="DB932" s="22"/>
      <c r="DC932" s="22"/>
      <c r="DD932" s="22"/>
      <c r="DE932" s="22"/>
      <c r="DF932" s="22"/>
      <c r="DG932" s="22"/>
      <c r="DH932" s="22"/>
      <c r="DI932" s="22"/>
      <c r="DJ932" s="22"/>
      <c r="DK932" s="22"/>
      <c r="DL932" s="22"/>
      <c r="DM932" s="22"/>
      <c r="DN932" s="22"/>
      <c r="DO932" s="22"/>
      <c r="DP932" s="22"/>
      <c r="DQ932" s="22"/>
      <c r="DR932" s="22"/>
      <c r="DS932" s="22"/>
      <c r="DT932" s="22"/>
      <c r="DU932" s="22"/>
      <c r="DV932" s="22"/>
      <c r="DW932" s="22"/>
      <c r="DX932" s="22"/>
      <c r="DY932" s="22"/>
      <c r="DZ932" s="22"/>
      <c r="EA932" s="22"/>
      <c r="EB932" s="22"/>
      <c r="EC932" s="22"/>
      <c r="ED932" s="22"/>
      <c r="EE932" s="22"/>
      <c r="EF932" s="22"/>
      <c r="EG932" s="22"/>
      <c r="EH932" s="22"/>
      <c r="EI932" s="22"/>
      <c r="EJ932" s="22"/>
      <c r="EK932" s="22"/>
      <c r="EL932" s="22"/>
      <c r="EM932" s="22"/>
      <c r="EN932" s="22"/>
      <c r="EO932" s="22"/>
      <c r="EP932" s="22"/>
      <c r="EQ932" s="22"/>
      <c r="ER932" s="22"/>
      <c r="ES932" s="22"/>
      <c r="ET932" s="22"/>
      <c r="EU932" s="22"/>
      <c r="EV932" s="22"/>
      <c r="EW932" s="22"/>
      <c r="EX932" s="22"/>
      <c r="EY932" s="22"/>
      <c r="EZ932" s="22"/>
      <c r="FA932" s="22"/>
      <c r="FB932" s="22"/>
      <c r="FC932" s="22"/>
      <c r="FD932" s="22"/>
      <c r="FE932" s="22"/>
      <c r="FF932" s="22"/>
      <c r="FG932" s="22"/>
      <c r="FH932" s="22"/>
      <c r="FI932" s="22"/>
      <c r="FJ932" s="22"/>
      <c r="FK932" s="22"/>
      <c r="FL932" s="22"/>
      <c r="FM932" s="22"/>
      <c r="FN932" s="22"/>
      <c r="FO932" s="22"/>
      <c r="FP932" s="22"/>
      <c r="FQ932" s="22"/>
      <c r="FR932" s="22"/>
      <c r="FS932" s="22"/>
      <c r="FT932" s="22"/>
      <c r="FU932" s="22"/>
      <c r="FV932" s="22"/>
      <c r="FW932" s="22"/>
      <c r="FX932" s="22"/>
      <c r="FY932" s="22"/>
      <c r="FZ932" s="22"/>
      <c r="GA932" s="22"/>
      <c r="GB932" s="22"/>
      <c r="GC932" s="22"/>
      <c r="GD932" s="22"/>
      <c r="GE932" s="22"/>
    </row>
    <row r="933" spans="1:187" ht="11.25" customHeight="1">
      <c r="A933" s="639" t="s">
        <v>675</v>
      </c>
      <c r="B933" s="625">
        <f t="shared" si="62"/>
        <v>0</v>
      </c>
      <c r="C933" s="634"/>
      <c r="D933" s="635"/>
      <c r="E933" s="636"/>
      <c r="F933" s="637"/>
      <c r="G933" s="634"/>
      <c r="H933" s="637"/>
      <c r="I933" s="634"/>
      <c r="J933" s="637"/>
      <c r="K933" s="634"/>
      <c r="L933" s="637"/>
      <c r="M933" s="634"/>
      <c r="N933" s="637"/>
      <c r="O933" s="634"/>
      <c r="P933" s="637"/>
      <c r="Q933" s="634"/>
      <c r="R933" s="637"/>
      <c r="S933" s="634"/>
      <c r="T933" s="637"/>
      <c r="U933" s="634"/>
      <c r="V933" s="637"/>
      <c r="W933" s="634"/>
      <c r="X933" s="637"/>
      <c r="Y933" s="634"/>
      <c r="Z933" s="638"/>
      <c r="AB933"/>
      <c r="AC933"/>
      <c r="AD933"/>
      <c r="AE933"/>
      <c r="AF933"/>
      <c r="AG933"/>
      <c r="AH933"/>
      <c r="AI933"/>
      <c r="AJ933"/>
      <c r="AK933"/>
      <c r="AL933"/>
      <c r="AM933"/>
      <c r="AN933"/>
      <c r="AO933"/>
      <c r="AP933"/>
      <c r="AQ933"/>
      <c r="AR933"/>
      <c r="AS933"/>
      <c r="AT933"/>
      <c r="AU933"/>
      <c r="AV933"/>
      <c r="AW933"/>
      <c r="AX933"/>
      <c r="AY933"/>
      <c r="AZ933"/>
      <c r="BA933"/>
      <c r="BB933"/>
      <c r="BC933"/>
      <c r="BD933"/>
      <c r="BE933"/>
      <c r="BF933"/>
      <c r="BG933"/>
      <c r="BH933"/>
      <c r="BI933"/>
      <c r="BJ933"/>
    </row>
    <row r="934" spans="1:187" ht="11.25" customHeight="1" thickBot="1">
      <c r="A934" s="642" t="s">
        <v>676</v>
      </c>
      <c r="B934" s="672">
        <f t="shared" si="62"/>
        <v>1</v>
      </c>
      <c r="C934" s="643"/>
      <c r="D934" s="644"/>
      <c r="E934" s="645"/>
      <c r="F934" s="646"/>
      <c r="G934" s="643"/>
      <c r="H934" s="646"/>
      <c r="I934" s="643"/>
      <c r="J934" s="646"/>
      <c r="K934" s="643"/>
      <c r="L934" s="646"/>
      <c r="M934" s="643"/>
      <c r="N934" s="646"/>
      <c r="O934" s="643"/>
      <c r="P934" s="646"/>
      <c r="Q934" s="643"/>
      <c r="R934" s="646"/>
      <c r="S934" s="643"/>
      <c r="T934" s="646"/>
      <c r="U934" s="643">
        <v>1</v>
      </c>
      <c r="V934" s="646" t="s">
        <v>344</v>
      </c>
      <c r="W934" s="643"/>
      <c r="X934" s="646"/>
      <c r="Y934" s="643"/>
      <c r="Z934" s="647"/>
      <c r="AB934"/>
      <c r="AC934"/>
      <c r="AD934"/>
      <c r="AE934"/>
      <c r="AF934"/>
      <c r="AG934"/>
      <c r="AH934"/>
      <c r="AI934"/>
      <c r="AJ934"/>
      <c r="AK934"/>
      <c r="AL934"/>
      <c r="AM934"/>
      <c r="AN934"/>
      <c r="AO934"/>
      <c r="AP934"/>
      <c r="AQ934"/>
      <c r="AR934"/>
      <c r="AS934"/>
      <c r="AT934"/>
      <c r="AU934"/>
      <c r="AV934"/>
      <c r="AW934"/>
      <c r="AX934"/>
      <c r="AY934"/>
      <c r="AZ934"/>
      <c r="BA934"/>
      <c r="BB934"/>
      <c r="BC934"/>
      <c r="BD934"/>
      <c r="BE934"/>
      <c r="BF934"/>
      <c r="BG934"/>
      <c r="BH934"/>
      <c r="BI934"/>
      <c r="BJ934"/>
    </row>
    <row r="935" spans="1:187">
      <c r="A935" s="673" t="s">
        <v>428</v>
      </c>
      <c r="C935" s="528"/>
      <c r="D935" s="528"/>
      <c r="E935" s="528"/>
      <c r="G935" s="528"/>
      <c r="H935" s="528"/>
      <c r="I935" s="528"/>
      <c r="J935" s="528"/>
      <c r="K935" s="528"/>
      <c r="L935" s="528"/>
      <c r="M935" s="528"/>
      <c r="N935" s="528"/>
      <c r="O935" s="528"/>
      <c r="P935" s="528"/>
      <c r="Q935" s="528"/>
      <c r="R935" s="49"/>
      <c r="S935" s="528"/>
      <c r="T935" s="528"/>
      <c r="U935" s="49"/>
      <c r="V935" s="528"/>
      <c r="W935" s="49"/>
      <c r="X935" s="49"/>
      <c r="Y935" s="49"/>
      <c r="Z935" s="49"/>
      <c r="AB935"/>
      <c r="AC935"/>
      <c r="AD935"/>
      <c r="AE935"/>
      <c r="AF935"/>
      <c r="AG935"/>
      <c r="AH935"/>
      <c r="AI935"/>
      <c r="AJ935"/>
      <c r="AK935"/>
      <c r="AL935"/>
      <c r="AM935"/>
      <c r="AN935"/>
      <c r="AO935"/>
      <c r="AP935"/>
      <c r="AQ935"/>
      <c r="AR935"/>
      <c r="AS935"/>
      <c r="AT935"/>
      <c r="AU935"/>
      <c r="AV935"/>
      <c r="AW935"/>
      <c r="AX935"/>
      <c r="AY935"/>
      <c r="AZ935"/>
      <c r="BA935"/>
      <c r="BB935"/>
      <c r="BC935"/>
      <c r="BD935"/>
      <c r="BE935"/>
      <c r="BF935"/>
      <c r="BG935"/>
      <c r="BH935"/>
      <c r="BI935"/>
      <c r="BJ935"/>
    </row>
    <row r="936" spans="1:187">
      <c r="A936" s="674" t="s">
        <v>625</v>
      </c>
      <c r="B936" s="49"/>
      <c r="D936" s="49"/>
      <c r="E936" s="528"/>
      <c r="G936" s="528"/>
      <c r="H936" s="528"/>
      <c r="I936" s="528"/>
      <c r="J936" s="528"/>
      <c r="K936" s="528"/>
      <c r="L936" s="528"/>
      <c r="M936" s="528"/>
      <c r="N936" s="528"/>
      <c r="O936" s="528"/>
      <c r="P936" s="528"/>
      <c r="Q936" s="528"/>
      <c r="R936" s="528"/>
      <c r="S936" s="49" t="s">
        <v>511</v>
      </c>
      <c r="T936" s="528"/>
      <c r="U936" s="528"/>
      <c r="V936" s="528"/>
      <c r="W936" s="49" t="s">
        <v>123</v>
      </c>
      <c r="Y936" s="528"/>
      <c r="Z936" s="528"/>
      <c r="AB936"/>
      <c r="AC936"/>
      <c r="AD936"/>
      <c r="AE936"/>
      <c r="AF936"/>
      <c r="AG936"/>
      <c r="AH936"/>
      <c r="AI936"/>
      <c r="AJ936"/>
      <c r="AK936"/>
      <c r="AL936"/>
      <c r="AM936"/>
      <c r="AN936"/>
      <c r="AO936"/>
      <c r="AP936"/>
      <c r="AQ936"/>
      <c r="AR936"/>
      <c r="AS936"/>
      <c r="AT936"/>
      <c r="AU936"/>
      <c r="AV936"/>
      <c r="AW936"/>
      <c r="AX936"/>
      <c r="AY936"/>
      <c r="AZ936"/>
      <c r="BA936"/>
      <c r="BB936"/>
      <c r="BC936"/>
      <c r="BD936"/>
      <c r="BE936"/>
      <c r="BF936"/>
      <c r="BG936"/>
      <c r="BH936"/>
      <c r="BI936"/>
      <c r="BJ936"/>
    </row>
    <row r="937" spans="1:187">
      <c r="B937" s="49" t="s">
        <v>97</v>
      </c>
      <c r="D937" s="49" t="s">
        <v>506</v>
      </c>
      <c r="E937" s="528"/>
      <c r="F937" s="528"/>
      <c r="G937" s="528"/>
      <c r="H937" s="528"/>
      <c r="I937" s="528"/>
      <c r="J937" s="528"/>
      <c r="K937" s="528"/>
      <c r="L937" s="528"/>
      <c r="M937" s="528"/>
      <c r="N937" s="528"/>
      <c r="O937" s="528"/>
      <c r="P937" s="528"/>
      <c r="Q937" s="528"/>
      <c r="R937" s="528"/>
      <c r="S937" s="49" t="s">
        <v>122</v>
      </c>
      <c r="T937" s="528"/>
      <c r="U937" s="528"/>
      <c r="V937" s="528"/>
      <c r="W937" s="49" t="s">
        <v>130</v>
      </c>
      <c r="Y937" s="528"/>
      <c r="Z937" s="528"/>
      <c r="AB937"/>
      <c r="AC937"/>
      <c r="AD937"/>
      <c r="AE937"/>
      <c r="AF937"/>
      <c r="AG937"/>
      <c r="AH937"/>
      <c r="AI937"/>
      <c r="AJ937"/>
      <c r="AK937"/>
      <c r="AL937"/>
      <c r="AM937"/>
      <c r="AN937"/>
      <c r="AO937"/>
      <c r="AP937"/>
      <c r="AQ937"/>
      <c r="AR937"/>
      <c r="AS937"/>
      <c r="AT937"/>
      <c r="AU937"/>
      <c r="AV937"/>
      <c r="AW937"/>
      <c r="AX937"/>
      <c r="AY937"/>
      <c r="AZ937"/>
      <c r="BA937"/>
      <c r="BB937"/>
      <c r="BC937"/>
      <c r="BD937"/>
      <c r="BE937"/>
      <c r="BF937"/>
      <c r="BG937"/>
      <c r="BH937"/>
      <c r="BI937"/>
      <c r="BJ937"/>
    </row>
    <row r="938" spans="1:187" ht="12" customHeight="1">
      <c r="A938" s="49" t="s">
        <v>99</v>
      </c>
      <c r="D938" s="528"/>
      <c r="E938" s="528"/>
      <c r="F938" s="528"/>
      <c r="H938" s="528"/>
      <c r="N938" s="528"/>
      <c r="P938" s="528"/>
      <c r="S938" s="49" t="s">
        <v>129</v>
      </c>
      <c r="V938" s="528"/>
      <c r="W938" s="49" t="s">
        <v>137</v>
      </c>
      <c r="Y938" s="528"/>
      <c r="Z938" s="528"/>
      <c r="AB938"/>
      <c r="AC938"/>
      <c r="AD938"/>
      <c r="AE938"/>
      <c r="AF938"/>
      <c r="AG938"/>
      <c r="AH938"/>
      <c r="AI938"/>
      <c r="AJ938"/>
      <c r="AK938"/>
      <c r="AL938"/>
      <c r="AM938"/>
      <c r="AN938"/>
      <c r="AO938"/>
      <c r="AP938"/>
      <c r="AQ938"/>
      <c r="AR938"/>
      <c r="AS938"/>
      <c r="AT938"/>
      <c r="AU938"/>
      <c r="AV938"/>
      <c r="AW938"/>
      <c r="AX938"/>
      <c r="AY938"/>
      <c r="AZ938"/>
      <c r="BA938"/>
      <c r="BB938"/>
      <c r="BC938"/>
      <c r="BD938"/>
      <c r="BE938"/>
      <c r="BF938"/>
      <c r="BG938"/>
      <c r="BH938"/>
      <c r="BI938"/>
      <c r="BJ938"/>
    </row>
    <row r="939" spans="1:187">
      <c r="A939" s="49" t="s">
        <v>104</v>
      </c>
      <c r="B939" s="49" t="s">
        <v>157</v>
      </c>
      <c r="D939" s="528"/>
      <c r="E939" s="528"/>
      <c r="F939" s="528"/>
      <c r="G939" s="49" t="s">
        <v>142</v>
      </c>
      <c r="H939" s="528"/>
      <c r="M939" s="49" t="s">
        <v>128</v>
      </c>
      <c r="N939" s="528"/>
      <c r="P939" s="528"/>
      <c r="S939" s="49" t="s">
        <v>136</v>
      </c>
      <c r="W939" s="49" t="s">
        <v>145</v>
      </c>
      <c r="Y939" s="528"/>
      <c r="Z939" s="528"/>
      <c r="AB939"/>
      <c r="AC939"/>
      <c r="AD939"/>
      <c r="AE939"/>
      <c r="AF939"/>
      <c r="AG939"/>
      <c r="AH939"/>
      <c r="AI939"/>
      <c r="AJ939"/>
      <c r="AK939"/>
      <c r="AL939"/>
      <c r="AM939"/>
      <c r="AN939"/>
      <c r="AO939"/>
      <c r="AP939"/>
      <c r="AQ939"/>
      <c r="AR939"/>
      <c r="AS939"/>
      <c r="AT939"/>
      <c r="AU939"/>
      <c r="AV939"/>
      <c r="AW939"/>
      <c r="AX939"/>
      <c r="AY939"/>
      <c r="AZ939"/>
      <c r="BA939"/>
      <c r="BB939"/>
      <c r="BC939"/>
      <c r="BD939"/>
      <c r="BE939"/>
      <c r="BF939"/>
      <c r="BG939"/>
      <c r="BH939"/>
      <c r="BI939"/>
      <c r="BJ939"/>
    </row>
    <row r="940" spans="1:187">
      <c r="A940" s="49" t="s">
        <v>509</v>
      </c>
      <c r="B940" s="49" t="s">
        <v>164</v>
      </c>
      <c r="D940" s="528"/>
      <c r="E940" s="528"/>
      <c r="F940" s="528"/>
      <c r="G940" s="49" t="s">
        <v>150</v>
      </c>
      <c r="H940" s="528"/>
      <c r="M940" s="49" t="s">
        <v>135</v>
      </c>
      <c r="N940" s="528"/>
      <c r="P940" s="528"/>
      <c r="S940" s="49" t="s">
        <v>144</v>
      </c>
      <c r="W940" s="49" t="s">
        <v>153</v>
      </c>
      <c r="Y940" s="528"/>
      <c r="Z940" s="528"/>
      <c r="AB940"/>
      <c r="AC940"/>
      <c r="AD940"/>
      <c r="AE940"/>
      <c r="AF940"/>
      <c r="AG940"/>
      <c r="AH940"/>
      <c r="AI940"/>
      <c r="AJ940"/>
      <c r="AK940"/>
      <c r="AL940"/>
      <c r="AM940"/>
      <c r="AN940"/>
      <c r="AO940"/>
      <c r="AP940"/>
      <c r="AQ940"/>
      <c r="AR940"/>
      <c r="AS940"/>
      <c r="AT940"/>
      <c r="AU940"/>
      <c r="AV940"/>
      <c r="AW940"/>
      <c r="AX940"/>
      <c r="AY940"/>
      <c r="AZ940"/>
      <c r="BA940"/>
      <c r="BB940"/>
      <c r="BC940"/>
      <c r="BD940"/>
      <c r="BE940"/>
      <c r="BF940"/>
      <c r="BG940"/>
      <c r="BH940"/>
      <c r="BI940"/>
      <c r="BJ940"/>
    </row>
    <row r="941" spans="1:187">
      <c r="A941" s="49" t="s">
        <v>119</v>
      </c>
      <c r="B941" s="49" t="s">
        <v>677</v>
      </c>
      <c r="D941" s="528"/>
      <c r="E941" s="528"/>
      <c r="F941" s="528"/>
      <c r="G941" s="49" t="s">
        <v>158</v>
      </c>
      <c r="H941" s="528"/>
      <c r="M941" s="49" t="s">
        <v>143</v>
      </c>
      <c r="N941" s="528"/>
      <c r="P941" s="528"/>
      <c r="S941" s="49" t="s">
        <v>152</v>
      </c>
      <c r="W941" s="49" t="s">
        <v>431</v>
      </c>
      <c r="Y941" s="528"/>
      <c r="Z941" s="528"/>
      <c r="AB941"/>
      <c r="AC941"/>
      <c r="AD941"/>
      <c r="AE941"/>
      <c r="AF941"/>
      <c r="AG941"/>
      <c r="AH941"/>
      <c r="AI941"/>
      <c r="AJ941"/>
      <c r="AK941"/>
      <c r="AL941"/>
      <c r="AM941"/>
      <c r="AN941"/>
      <c r="AO941"/>
      <c r="AP941"/>
      <c r="AQ941"/>
      <c r="AR941"/>
      <c r="AS941"/>
      <c r="AT941"/>
      <c r="AU941"/>
      <c r="AV941"/>
      <c r="AW941"/>
      <c r="AX941"/>
      <c r="AY941"/>
      <c r="AZ941"/>
      <c r="BA941"/>
      <c r="BB941"/>
      <c r="BC941"/>
      <c r="BD941"/>
      <c r="BE941"/>
      <c r="BF941"/>
      <c r="BG941"/>
      <c r="BH941"/>
      <c r="BI941"/>
      <c r="BJ941"/>
    </row>
    <row r="942" spans="1:187" ht="12" customHeight="1">
      <c r="A942" s="49" t="s">
        <v>126</v>
      </c>
      <c r="B942" s="49" t="s">
        <v>112</v>
      </c>
      <c r="D942" s="528"/>
      <c r="E942" s="528"/>
      <c r="F942" s="528"/>
      <c r="G942" s="49" t="s">
        <v>165</v>
      </c>
      <c r="H942" s="528"/>
      <c r="M942" s="49" t="s">
        <v>151</v>
      </c>
      <c r="N942" s="528"/>
      <c r="P942" s="528"/>
      <c r="S942" s="49" t="s">
        <v>160</v>
      </c>
      <c r="W942" s="49" t="s">
        <v>168</v>
      </c>
      <c r="Y942" s="675"/>
      <c r="Z942" s="675"/>
      <c r="AB942"/>
      <c r="AC942"/>
      <c r="AD942"/>
      <c r="AE942"/>
      <c r="AF942"/>
      <c r="AG942"/>
      <c r="AH942"/>
      <c r="AI942"/>
      <c r="AJ942"/>
      <c r="AK942"/>
      <c r="AL942"/>
      <c r="AM942"/>
      <c r="AN942"/>
      <c r="AO942"/>
      <c r="AP942"/>
      <c r="AQ942"/>
      <c r="AR942"/>
      <c r="AS942"/>
      <c r="AT942"/>
      <c r="AU942"/>
      <c r="AV942"/>
      <c r="AW942"/>
      <c r="AX942"/>
      <c r="AY942"/>
      <c r="AZ942"/>
      <c r="BA942"/>
      <c r="BB942"/>
      <c r="BC942"/>
      <c r="BD942"/>
      <c r="BE942"/>
      <c r="BF942"/>
      <c r="BG942"/>
      <c r="BH942"/>
      <c r="BI942"/>
      <c r="BJ942"/>
    </row>
    <row r="943" spans="1:187" ht="12" customHeight="1">
      <c r="A943" s="49" t="s">
        <v>678</v>
      </c>
      <c r="B943" s="49" t="s">
        <v>120</v>
      </c>
      <c r="D943" s="528"/>
      <c r="E943" s="528"/>
      <c r="F943" s="528"/>
      <c r="G943" s="49" t="s">
        <v>508</v>
      </c>
      <c r="H943" s="528"/>
      <c r="M943" s="49" t="s">
        <v>159</v>
      </c>
      <c r="N943" s="528"/>
      <c r="P943" s="528"/>
      <c r="S943" s="49" t="s">
        <v>167</v>
      </c>
      <c r="W943" s="49" t="s">
        <v>507</v>
      </c>
      <c r="X943" s="676"/>
      <c r="Y943" s="675"/>
      <c r="Z943" s="528"/>
      <c r="AB943"/>
      <c r="AC943"/>
      <c r="AD943"/>
      <c r="AE943"/>
      <c r="AF943"/>
      <c r="AG943"/>
      <c r="AH943"/>
      <c r="AI943"/>
      <c r="AJ943"/>
      <c r="AK943"/>
      <c r="AL943"/>
      <c r="AM943"/>
      <c r="AN943"/>
      <c r="AO943"/>
      <c r="AP943"/>
      <c r="AQ943"/>
      <c r="AR943"/>
      <c r="AS943"/>
      <c r="AT943"/>
      <c r="AU943"/>
      <c r="AV943"/>
      <c r="AW943"/>
      <c r="AX943"/>
      <c r="AY943"/>
      <c r="AZ943"/>
      <c r="BA943"/>
      <c r="BB943"/>
      <c r="BC943"/>
      <c r="BD943"/>
      <c r="BE943"/>
      <c r="BF943"/>
      <c r="BG943"/>
      <c r="BH943"/>
      <c r="BI943"/>
      <c r="BJ943"/>
    </row>
    <row r="944" spans="1:187" ht="13.5" customHeight="1">
      <c r="A944" s="49" t="s">
        <v>141</v>
      </c>
      <c r="B944" s="49" t="s">
        <v>127</v>
      </c>
      <c r="D944" s="528"/>
      <c r="E944" s="528"/>
      <c r="F944" s="528"/>
      <c r="G944" s="49" t="s">
        <v>510</v>
      </c>
      <c r="H944" s="528"/>
      <c r="M944" s="49" t="s">
        <v>166</v>
      </c>
      <c r="N944" s="528"/>
      <c r="P944" s="528"/>
      <c r="Q944" s="528"/>
      <c r="R944" s="528"/>
      <c r="S944" s="49" t="s">
        <v>100</v>
      </c>
      <c r="T944" s="528"/>
      <c r="W944" s="49" t="s">
        <v>108</v>
      </c>
      <c r="Y944" s="677"/>
      <c r="Z944" s="675"/>
      <c r="AB944"/>
      <c r="AC944"/>
      <c r="AD944"/>
      <c r="AE944"/>
      <c r="AF944"/>
      <c r="AG944"/>
      <c r="AH944"/>
      <c r="AI944"/>
      <c r="AJ944"/>
      <c r="AK944"/>
      <c r="AL944"/>
      <c r="AM944"/>
      <c r="AN944"/>
      <c r="AO944"/>
      <c r="AP944"/>
      <c r="AQ944"/>
      <c r="AR944"/>
      <c r="AS944"/>
      <c r="AT944"/>
      <c r="AU944"/>
      <c r="AV944"/>
      <c r="AW944"/>
      <c r="AX944"/>
      <c r="AY944"/>
      <c r="AZ944"/>
      <c r="BA944"/>
      <c r="BB944"/>
      <c r="BC944"/>
      <c r="BD944"/>
      <c r="BE944"/>
      <c r="BF944"/>
      <c r="BG944"/>
      <c r="BH944"/>
      <c r="BI944"/>
      <c r="BJ944"/>
    </row>
    <row r="945" spans="1:62">
      <c r="A945" s="49" t="s">
        <v>149</v>
      </c>
      <c r="B945" s="49" t="s">
        <v>134</v>
      </c>
      <c r="G945" s="49" t="s">
        <v>121</v>
      </c>
      <c r="M945" s="49" t="s">
        <v>106</v>
      </c>
      <c r="S945" s="49" t="s">
        <v>107</v>
      </c>
      <c r="V945" s="49"/>
      <c r="W945" s="49" t="s">
        <v>513</v>
      </c>
      <c r="Y945" s="528"/>
      <c r="Z945" s="528"/>
      <c r="AB945"/>
      <c r="AC945"/>
      <c r="AD945"/>
      <c r="AE945"/>
      <c r="AF945"/>
      <c r="AG945"/>
      <c r="AH945"/>
      <c r="AI945"/>
      <c r="AJ945"/>
      <c r="AK945"/>
      <c r="AL945"/>
      <c r="AM945"/>
      <c r="AN945"/>
      <c r="AO945"/>
      <c r="AP945"/>
      <c r="AQ945"/>
      <c r="AR945"/>
      <c r="AS945"/>
      <c r="AT945"/>
      <c r="AU945"/>
      <c r="AV945"/>
      <c r="AW945"/>
      <c r="AX945"/>
      <c r="AY945"/>
      <c r="AZ945"/>
      <c r="BA945"/>
      <c r="BB945"/>
      <c r="BC945"/>
      <c r="BD945"/>
      <c r="BE945"/>
      <c r="BF945"/>
      <c r="BG945"/>
      <c r="BH945"/>
      <c r="BI945"/>
      <c r="BJ945"/>
    </row>
    <row r="946" spans="1:62">
      <c r="S946" s="49" t="s">
        <v>512</v>
      </c>
      <c r="W946" s="678" t="s">
        <v>124</v>
      </c>
      <c r="AB946"/>
      <c r="AC946"/>
      <c r="AD946"/>
      <c r="AE946"/>
      <c r="AF946"/>
      <c r="AG946"/>
      <c r="AH946"/>
      <c r="AI946"/>
      <c r="AJ946"/>
      <c r="AK946"/>
      <c r="AL946"/>
      <c r="AM946"/>
      <c r="AN946"/>
      <c r="AO946"/>
      <c r="AP946"/>
      <c r="AQ946"/>
      <c r="AR946"/>
      <c r="AS946"/>
      <c r="AT946"/>
      <c r="AU946"/>
      <c r="AV946"/>
      <c r="AW946"/>
      <c r="AX946"/>
      <c r="AY946"/>
      <c r="AZ946"/>
      <c r="BA946"/>
      <c r="BB946"/>
      <c r="BC946"/>
      <c r="BD946"/>
      <c r="BE946"/>
      <c r="BF946"/>
      <c r="BG946"/>
      <c r="BH946"/>
      <c r="BI946"/>
      <c r="BJ946"/>
    </row>
    <row r="947" spans="1:62" ht="19.5">
      <c r="S947" s="679" t="s">
        <v>679</v>
      </c>
      <c r="T947" s="23"/>
      <c r="U947" s="23"/>
      <c r="V947" s="23"/>
      <c r="W947" s="680" t="s">
        <v>680</v>
      </c>
      <c r="AB947"/>
      <c r="AC947"/>
      <c r="AD947"/>
      <c r="AE947"/>
      <c r="AF947"/>
      <c r="AG947"/>
      <c r="AH947"/>
      <c r="AI947"/>
      <c r="AJ947"/>
      <c r="AK947"/>
      <c r="AL947"/>
      <c r="AM947"/>
      <c r="AN947"/>
      <c r="AO947"/>
      <c r="AP947"/>
      <c r="AQ947"/>
      <c r="AR947"/>
      <c r="AS947"/>
      <c r="AT947"/>
      <c r="AU947"/>
      <c r="AV947"/>
      <c r="AW947"/>
      <c r="AX947"/>
      <c r="AY947"/>
      <c r="AZ947"/>
      <c r="BA947"/>
      <c r="BB947"/>
      <c r="BC947"/>
      <c r="BD947"/>
      <c r="BE947"/>
      <c r="BF947"/>
      <c r="BG947"/>
      <c r="BH947"/>
      <c r="BI947"/>
      <c r="BJ947"/>
    </row>
    <row r="948" spans="1:62">
      <c r="W948" s="678" t="s">
        <v>154</v>
      </c>
      <c r="X948" s="681"/>
      <c r="Y948" s="681"/>
      <c r="AB948"/>
      <c r="AC948"/>
      <c r="AD948"/>
      <c r="AE948"/>
      <c r="AF948"/>
      <c r="AG948"/>
      <c r="AH948"/>
      <c r="AI948"/>
      <c r="AJ948"/>
      <c r="AK948"/>
      <c r="AL948"/>
      <c r="AM948"/>
      <c r="AN948"/>
      <c r="AO948"/>
      <c r="AP948"/>
      <c r="AQ948"/>
      <c r="AR948"/>
      <c r="AS948"/>
      <c r="AT948"/>
      <c r="AU948"/>
      <c r="AV948"/>
      <c r="AW948"/>
      <c r="AX948"/>
      <c r="AY948"/>
      <c r="AZ948"/>
      <c r="BA948"/>
      <c r="BB948"/>
      <c r="BC948"/>
      <c r="BD948"/>
      <c r="BE948"/>
      <c r="BF948"/>
      <c r="BG948"/>
      <c r="BH948"/>
      <c r="BI948"/>
      <c r="BJ948"/>
    </row>
    <row r="949" spans="1:62">
      <c r="A949" s="21" t="s">
        <v>626</v>
      </c>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c r="AB949"/>
      <c r="AC949"/>
      <c r="AD949"/>
      <c r="AE949"/>
      <c r="AF949"/>
      <c r="AG949"/>
      <c r="AH949"/>
      <c r="AI949"/>
      <c r="AJ949"/>
      <c r="AK949"/>
      <c r="AL949"/>
      <c r="AM949"/>
      <c r="AN949"/>
      <c r="AO949"/>
      <c r="AP949"/>
      <c r="AQ949"/>
      <c r="AR949"/>
      <c r="AS949"/>
      <c r="AT949"/>
      <c r="AU949"/>
      <c r="AV949"/>
      <c r="AW949"/>
      <c r="AX949"/>
      <c r="AY949"/>
      <c r="AZ949"/>
      <c r="BA949"/>
      <c r="BB949"/>
      <c r="BC949"/>
      <c r="BD949"/>
      <c r="BE949"/>
      <c r="BF949"/>
      <c r="BG949"/>
      <c r="BH949"/>
      <c r="BI949"/>
      <c r="BJ949"/>
    </row>
    <row r="950" spans="1:62">
      <c r="A950" s="21" t="s">
        <v>681</v>
      </c>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c r="AB950"/>
      <c r="AC950"/>
      <c r="AD950"/>
      <c r="AE950"/>
      <c r="AF950"/>
      <c r="AG950"/>
      <c r="AH950"/>
      <c r="AI950"/>
      <c r="AJ950"/>
      <c r="AK950"/>
      <c r="AL950"/>
      <c r="AM950"/>
      <c r="AN950"/>
      <c r="AO950"/>
      <c r="AP950"/>
      <c r="AQ950"/>
      <c r="AR950"/>
      <c r="AS950"/>
      <c r="AT950"/>
      <c r="AU950"/>
      <c r="AV950"/>
      <c r="AW950"/>
      <c r="AX950"/>
      <c r="AY950"/>
      <c r="AZ950"/>
      <c r="BA950"/>
      <c r="BB950"/>
      <c r="BC950"/>
      <c r="BD950"/>
      <c r="BE950"/>
      <c r="BF950"/>
      <c r="BG950"/>
      <c r="BH950"/>
      <c r="BI950"/>
      <c r="BJ950"/>
    </row>
    <row r="951" spans="1:62" ht="15.75" thickBot="1">
      <c r="A951" s="595"/>
      <c r="B951" s="595"/>
      <c r="C951" s="595"/>
      <c r="D951" s="595"/>
      <c r="E951" s="595"/>
      <c r="F951" s="595"/>
      <c r="G951" s="595"/>
      <c r="H951" s="595"/>
      <c r="I951" s="595"/>
      <c r="J951" s="595"/>
      <c r="K951" s="595"/>
      <c r="L951" s="595"/>
      <c r="M951" s="595"/>
      <c r="N951" s="595"/>
      <c r="O951" s="595"/>
      <c r="P951" s="595"/>
      <c r="Q951" s="595"/>
      <c r="R951" s="595"/>
      <c r="S951" s="595"/>
      <c r="T951" s="595"/>
      <c r="U951" s="595"/>
      <c r="V951" s="595"/>
      <c r="W951" s="595"/>
      <c r="X951" s="595"/>
      <c r="Y951" s="595"/>
      <c r="Z951" s="595"/>
      <c r="AB951"/>
      <c r="AC951"/>
      <c r="AD951"/>
      <c r="AE951"/>
      <c r="AF951"/>
      <c r="AG951"/>
      <c r="AH951"/>
      <c r="AI951"/>
      <c r="AJ951"/>
      <c r="AK951"/>
      <c r="AL951"/>
      <c r="AM951"/>
      <c r="AN951"/>
      <c r="AO951"/>
      <c r="AP951"/>
      <c r="AQ951"/>
      <c r="AR951"/>
      <c r="AS951"/>
      <c r="AT951"/>
      <c r="AU951"/>
      <c r="AV951"/>
      <c r="AW951"/>
      <c r="AX951"/>
      <c r="AY951"/>
      <c r="AZ951"/>
      <c r="BA951"/>
      <c r="BB951"/>
      <c r="BC951"/>
      <c r="BD951"/>
      <c r="BE951"/>
      <c r="BF951"/>
      <c r="BG951"/>
      <c r="BH951"/>
      <c r="BI951"/>
      <c r="BJ951"/>
    </row>
    <row r="952" spans="1:62" ht="15.75" thickBot="1">
      <c r="A952" s="596"/>
      <c r="B952" s="597"/>
      <c r="C952" s="598"/>
      <c r="D952" s="599"/>
      <c r="E952" s="600"/>
      <c r="F952" s="600"/>
      <c r="G952" s="598"/>
      <c r="H952" s="600"/>
      <c r="I952" s="598"/>
      <c r="J952" s="600"/>
      <c r="K952" s="598"/>
      <c r="L952" s="600"/>
      <c r="M952" s="598"/>
      <c r="N952" s="600"/>
      <c r="O952" s="598"/>
      <c r="P952" s="600"/>
      <c r="Q952" s="598"/>
      <c r="R952" s="600"/>
      <c r="S952" s="598"/>
      <c r="T952" s="600"/>
      <c r="U952" s="598"/>
      <c r="V952" s="600"/>
      <c r="W952" s="598"/>
      <c r="X952" s="600"/>
      <c r="Y952" s="598"/>
      <c r="Z952" s="601"/>
      <c r="AB952"/>
      <c r="AC952"/>
      <c r="AD952"/>
      <c r="AE952"/>
      <c r="AF952"/>
      <c r="AG952"/>
      <c r="AH952"/>
      <c r="AI952"/>
      <c r="AJ952"/>
      <c r="AK952"/>
      <c r="AL952"/>
      <c r="AM952"/>
      <c r="AN952"/>
      <c r="AO952"/>
      <c r="AP952"/>
      <c r="AQ952"/>
      <c r="AR952"/>
      <c r="AS952"/>
      <c r="AT952"/>
      <c r="AU952"/>
      <c r="AV952"/>
      <c r="AW952"/>
      <c r="AX952"/>
      <c r="AY952"/>
      <c r="AZ952"/>
      <c r="BA952"/>
      <c r="BB952"/>
      <c r="BC952"/>
      <c r="BD952"/>
      <c r="BE952"/>
      <c r="BF952"/>
      <c r="BG952"/>
      <c r="BH952"/>
      <c r="BI952"/>
      <c r="BJ952"/>
    </row>
    <row r="953" spans="1:62" ht="15.75" thickBot="1">
      <c r="A953" s="602" t="s">
        <v>2</v>
      </c>
      <c r="B953" s="603" t="s">
        <v>10</v>
      </c>
      <c r="C953" s="604" t="s">
        <v>50</v>
      </c>
      <c r="D953" s="605"/>
      <c r="E953" s="606" t="s">
        <v>51</v>
      </c>
      <c r="F953" s="607"/>
      <c r="G953" s="604" t="s">
        <v>628</v>
      </c>
      <c r="H953" s="607"/>
      <c r="I953" s="604" t="s">
        <v>53</v>
      </c>
      <c r="J953" s="607"/>
      <c r="K953" s="604" t="s">
        <v>54</v>
      </c>
      <c r="L953" s="607"/>
      <c r="M953" s="604" t="s">
        <v>55</v>
      </c>
      <c r="N953" s="608"/>
      <c r="O953" s="604" t="s">
        <v>56</v>
      </c>
      <c r="P953" s="604"/>
      <c r="Q953" s="604" t="s">
        <v>629</v>
      </c>
      <c r="R953" s="607"/>
      <c r="S953" s="604" t="s">
        <v>58</v>
      </c>
      <c r="T953" s="607"/>
      <c r="U953" s="604" t="s">
        <v>59</v>
      </c>
      <c r="V953" s="607"/>
      <c r="W953" s="604" t="s">
        <v>60</v>
      </c>
      <c r="X953" s="607"/>
      <c r="Y953" s="604" t="s">
        <v>61</v>
      </c>
      <c r="Z953" s="609"/>
      <c r="AB953"/>
      <c r="AC953"/>
      <c r="AD953"/>
      <c r="AE953"/>
      <c r="AF953"/>
      <c r="AG953"/>
      <c r="AH953"/>
      <c r="AI953"/>
      <c r="AJ953"/>
      <c r="AK953"/>
      <c r="AL953"/>
      <c r="AM953"/>
      <c r="AN953"/>
      <c r="AO953"/>
      <c r="AP953"/>
      <c r="AQ953"/>
      <c r="AR953"/>
      <c r="AS953"/>
      <c r="AT953"/>
      <c r="AU953"/>
      <c r="AV953"/>
      <c r="AW953"/>
      <c r="AX953"/>
      <c r="AY953"/>
      <c r="AZ953"/>
      <c r="BA953"/>
      <c r="BB953"/>
      <c r="BC953"/>
      <c r="BD953"/>
      <c r="BE953"/>
      <c r="BF953"/>
      <c r="BG953"/>
      <c r="BH953"/>
      <c r="BI953"/>
      <c r="BJ953"/>
    </row>
    <row r="954" spans="1:62" ht="15.75" thickBot="1">
      <c r="A954" s="602"/>
      <c r="B954" s="610"/>
      <c r="C954" s="611" t="s">
        <v>62</v>
      </c>
      <c r="D954" s="612" t="s">
        <v>63</v>
      </c>
      <c r="E954" s="613" t="s">
        <v>62</v>
      </c>
      <c r="F954" s="611" t="s">
        <v>63</v>
      </c>
      <c r="G954" s="611" t="s">
        <v>62</v>
      </c>
      <c r="H954" s="611" t="s">
        <v>63</v>
      </c>
      <c r="I954" s="611" t="s">
        <v>62</v>
      </c>
      <c r="J954" s="611" t="s">
        <v>63</v>
      </c>
      <c r="K954" s="611" t="s">
        <v>62</v>
      </c>
      <c r="L954" s="611" t="s">
        <v>63</v>
      </c>
      <c r="M954" s="611" t="s">
        <v>62</v>
      </c>
      <c r="N954" s="611" t="s">
        <v>63</v>
      </c>
      <c r="O954" s="611" t="s">
        <v>62</v>
      </c>
      <c r="P954" s="611" t="s">
        <v>63</v>
      </c>
      <c r="Q954" s="611" t="s">
        <v>62</v>
      </c>
      <c r="R954" s="611" t="s">
        <v>63</v>
      </c>
      <c r="S954" s="614" t="s">
        <v>62</v>
      </c>
      <c r="T954" s="611" t="s">
        <v>63</v>
      </c>
      <c r="U954" s="611" t="s">
        <v>62</v>
      </c>
      <c r="V954" s="611" t="s">
        <v>63</v>
      </c>
      <c r="W954" s="611" t="s">
        <v>62</v>
      </c>
      <c r="X954" s="611" t="s">
        <v>63</v>
      </c>
      <c r="Y954" s="611" t="s">
        <v>62</v>
      </c>
      <c r="Z954" s="615" t="s">
        <v>63</v>
      </c>
      <c r="AB954"/>
      <c r="AC954"/>
      <c r="AD954"/>
      <c r="AE954"/>
      <c r="AF954"/>
      <c r="AG954"/>
      <c r="AH954"/>
      <c r="AI954"/>
      <c r="AJ954"/>
      <c r="AK954"/>
      <c r="AL954"/>
      <c r="AM954"/>
      <c r="AN954"/>
      <c r="AO954"/>
      <c r="AP954"/>
      <c r="AQ954"/>
      <c r="AR954"/>
      <c r="AS954"/>
      <c r="AT954"/>
      <c r="AU954"/>
      <c r="AV954"/>
      <c r="AW954"/>
      <c r="AX954"/>
      <c r="AY954"/>
      <c r="AZ954"/>
      <c r="BA954"/>
      <c r="BB954"/>
      <c r="BC954"/>
      <c r="BD954"/>
      <c r="BE954"/>
      <c r="BF954"/>
      <c r="BG954"/>
      <c r="BH954"/>
      <c r="BI954"/>
      <c r="BJ954"/>
    </row>
    <row r="955" spans="1:62" ht="15.75" thickBot="1">
      <c r="A955" s="616" t="s">
        <v>64</v>
      </c>
      <c r="B955" s="617">
        <f>SUM(B956,B971,B978,B993,B1002)</f>
        <v>77</v>
      </c>
      <c r="C955" s="617">
        <f>SUM(C956,C971,C978,C993,C1002)</f>
        <v>5</v>
      </c>
      <c r="D955" s="622"/>
      <c r="E955" s="617">
        <f>SUM(E956,E971,E978,E993,E1002)</f>
        <v>5</v>
      </c>
      <c r="F955" s="598"/>
      <c r="G955" s="617">
        <f>SUM(G956,G971,G978,G993,G1002)</f>
        <v>10</v>
      </c>
      <c r="H955" s="598"/>
      <c r="I955" s="617">
        <f>SUM(I956,I971,I978,I993,I1002)</f>
        <v>6</v>
      </c>
      <c r="J955" s="598"/>
      <c r="K955" s="617">
        <f>SUM(K956,K971,K978,K993,K1002)</f>
        <v>9</v>
      </c>
      <c r="L955" s="682"/>
      <c r="M955" s="617">
        <f>SUM(M956,M971,M978,M993,M1002)</f>
        <v>5</v>
      </c>
      <c r="N955" s="682"/>
      <c r="O955" s="617">
        <f>SUM(O956,O971,O978,O993,O1002)</f>
        <v>4</v>
      </c>
      <c r="P955" s="682"/>
      <c r="Q955" s="617">
        <f>SUM(Q956,Q971,Q978,Q993,Q1002)</f>
        <v>7</v>
      </c>
      <c r="R955" s="682"/>
      <c r="S955" s="617">
        <f>SUM(S956,S971,S978,S993,S1002)</f>
        <v>4</v>
      </c>
      <c r="T955" s="682"/>
      <c r="U955" s="617">
        <f>SUM(U956,U971,U978,U993,U1002)</f>
        <v>3</v>
      </c>
      <c r="V955" s="598"/>
      <c r="W955" s="617">
        <f>SUM(W956,W971,W978,W993,W1002)</f>
        <v>13</v>
      </c>
      <c r="X955" s="598"/>
      <c r="Y955" s="617">
        <f>SUM(Y956,Y971,Y978,Y993,Y1002)</f>
        <v>6</v>
      </c>
      <c r="Z955" s="618"/>
      <c r="AB955"/>
      <c r="AC955"/>
      <c r="AD955"/>
      <c r="AE955"/>
      <c r="AF955"/>
      <c r="AG955"/>
      <c r="AH955"/>
      <c r="AI955"/>
      <c r="AJ955"/>
      <c r="AK955"/>
      <c r="AL955"/>
      <c r="AM955"/>
      <c r="AN955"/>
      <c r="AO955"/>
      <c r="AP955"/>
      <c r="AQ955"/>
      <c r="AR955"/>
      <c r="AS955"/>
      <c r="AT955"/>
      <c r="AU955"/>
      <c r="AV955"/>
      <c r="AW955"/>
      <c r="AX955"/>
      <c r="AY955"/>
      <c r="AZ955"/>
      <c r="BA955"/>
      <c r="BB955"/>
      <c r="BC955"/>
      <c r="BD955"/>
      <c r="BE955"/>
      <c r="BF955"/>
      <c r="BG955"/>
      <c r="BH955"/>
      <c r="BI955"/>
      <c r="BJ955"/>
    </row>
    <row r="956" spans="1:62" ht="15.75" thickBot="1">
      <c r="A956" s="619" t="s">
        <v>630</v>
      </c>
      <c r="B956" s="620">
        <f>SUM(C956:Z956)</f>
        <v>25</v>
      </c>
      <c r="C956" s="621">
        <f>SUM(C957:C970)</f>
        <v>0</v>
      </c>
      <c r="D956" s="622"/>
      <c r="E956" s="621">
        <f>SUM(E957:E970)</f>
        <v>2</v>
      </c>
      <c r="F956" s="621"/>
      <c r="G956" s="621">
        <f>SUM(G957:G970)</f>
        <v>4</v>
      </c>
      <c r="H956" s="621"/>
      <c r="I956" s="621">
        <f>SUM(I957:I970)</f>
        <v>5</v>
      </c>
      <c r="J956" s="621"/>
      <c r="K956" s="621">
        <f>SUM(K957:K970)</f>
        <v>2</v>
      </c>
      <c r="L956" s="621"/>
      <c r="M956" s="621">
        <f>SUM(M957:M970)</f>
        <v>0</v>
      </c>
      <c r="N956" s="621"/>
      <c r="O956" s="621">
        <f>SUM(O957:O970)</f>
        <v>1</v>
      </c>
      <c r="P956" s="621"/>
      <c r="Q956" s="621">
        <f>SUM(Q957:Q970)</f>
        <v>1</v>
      </c>
      <c r="R956" s="621"/>
      <c r="S956" s="621">
        <f>SUM(S957:S970)</f>
        <v>1</v>
      </c>
      <c r="T956" s="621"/>
      <c r="U956" s="621">
        <f>SUM(U957:U970)</f>
        <v>0</v>
      </c>
      <c r="V956" s="621"/>
      <c r="W956" s="621">
        <f>SUM(W957:W970)</f>
        <v>6</v>
      </c>
      <c r="X956" s="621"/>
      <c r="Y956" s="621">
        <f>SUM(Y957:Y970)</f>
        <v>3</v>
      </c>
      <c r="Z956" s="623"/>
      <c r="AB956"/>
      <c r="AC956"/>
      <c r="AD956"/>
      <c r="AE956"/>
      <c r="AF956"/>
      <c r="AG956"/>
      <c r="AH956"/>
      <c r="AI956"/>
      <c r="AJ956"/>
      <c r="AK956"/>
      <c r="AL956"/>
      <c r="AM956"/>
      <c r="AN956"/>
      <c r="AO956"/>
      <c r="AP956"/>
      <c r="AQ956"/>
      <c r="AR956"/>
      <c r="AS956"/>
      <c r="AT956"/>
      <c r="AU956"/>
      <c r="AV956"/>
      <c r="AW956"/>
      <c r="AX956"/>
      <c r="AY956"/>
      <c r="AZ956"/>
      <c r="BA956"/>
      <c r="BB956"/>
      <c r="BC956"/>
      <c r="BD956"/>
      <c r="BE956"/>
      <c r="BF956"/>
      <c r="BG956"/>
      <c r="BH956"/>
      <c r="BI956"/>
      <c r="BJ956"/>
    </row>
    <row r="957" spans="1:62">
      <c r="A957" s="624" t="s">
        <v>631</v>
      </c>
      <c r="B957" s="625">
        <f t="shared" ref="B957:B970" si="64">SUM(C957,E957,G957,I957,K957,M957,O957,Q957,S957,U957,W957,Y957)</f>
        <v>3</v>
      </c>
      <c r="C957" s="626"/>
      <c r="D957" s="627"/>
      <c r="E957" s="628"/>
      <c r="F957" s="629"/>
      <c r="G957" s="626"/>
      <c r="H957" s="629"/>
      <c r="I957" s="626"/>
      <c r="J957" s="630"/>
      <c r="K957" s="626"/>
      <c r="L957" s="629"/>
      <c r="M957" s="626"/>
      <c r="N957" s="629"/>
      <c r="O957" s="626">
        <v>1</v>
      </c>
      <c r="P957" s="629" t="s">
        <v>550</v>
      </c>
      <c r="Q957" s="626">
        <v>1</v>
      </c>
      <c r="R957" s="629" t="s">
        <v>336</v>
      </c>
      <c r="S957" s="626"/>
      <c r="T957" s="629"/>
      <c r="U957" s="626"/>
      <c r="V957" s="629"/>
      <c r="W957" s="626">
        <v>1</v>
      </c>
      <c r="X957" s="629" t="s">
        <v>344</v>
      </c>
      <c r="Y957" s="626"/>
      <c r="Z957" s="632"/>
      <c r="AB957"/>
      <c r="AC957"/>
      <c r="AD957"/>
      <c r="AE957"/>
      <c r="AF957"/>
      <c r="AG957"/>
      <c r="AH957"/>
      <c r="AI957"/>
      <c r="AJ957"/>
      <c r="AK957"/>
      <c r="AL957"/>
      <c r="AM957"/>
      <c r="AN957"/>
      <c r="AO957"/>
      <c r="AP957"/>
      <c r="AQ957"/>
      <c r="AR957"/>
      <c r="AS957"/>
      <c r="AT957"/>
      <c r="AU957"/>
      <c r="AV957"/>
      <c r="AW957"/>
      <c r="AX957"/>
      <c r="AY957"/>
      <c r="AZ957"/>
      <c r="BA957"/>
      <c r="BB957"/>
      <c r="BC957"/>
      <c r="BD957"/>
      <c r="BE957"/>
      <c r="BF957"/>
      <c r="BG957"/>
      <c r="BH957"/>
      <c r="BI957"/>
      <c r="BJ957"/>
    </row>
    <row r="958" spans="1:62">
      <c r="A958" s="633" t="s">
        <v>634</v>
      </c>
      <c r="B958" s="625">
        <f t="shared" si="64"/>
        <v>1</v>
      </c>
      <c r="C958" s="634"/>
      <c r="D958" s="635"/>
      <c r="E958" s="636"/>
      <c r="F958" s="637"/>
      <c r="G958" s="634"/>
      <c r="H958" s="637"/>
      <c r="I958" s="634">
        <v>1</v>
      </c>
      <c r="J958" s="637" t="s">
        <v>344</v>
      </c>
      <c r="K958" s="634"/>
      <c r="L958" s="637"/>
      <c r="M958" s="634"/>
      <c r="N958" s="637"/>
      <c r="O958" s="634"/>
      <c r="P958" s="637"/>
      <c r="Q958" s="634"/>
      <c r="R958" s="637"/>
      <c r="S958" s="634"/>
      <c r="T958" s="637"/>
      <c r="U958" s="634"/>
      <c r="V958" s="637"/>
      <c r="W958" s="634"/>
      <c r="X958" s="637"/>
      <c r="Y958" s="634"/>
      <c r="Z958" s="638"/>
      <c r="AB958"/>
      <c r="AC958"/>
      <c r="AD958"/>
      <c r="AE958"/>
      <c r="AF958"/>
      <c r="AG958"/>
      <c r="AH958"/>
      <c r="AI958"/>
      <c r="AJ958"/>
      <c r="AK958"/>
      <c r="AL958"/>
      <c r="AM958"/>
      <c r="AN958"/>
      <c r="AO958"/>
      <c r="AP958"/>
      <c r="AQ958"/>
      <c r="AR958"/>
      <c r="AS958"/>
      <c r="AT958"/>
      <c r="AU958"/>
      <c r="AV958"/>
      <c r="AW958"/>
      <c r="AX958"/>
      <c r="AY958"/>
      <c r="AZ958"/>
      <c r="BA958"/>
      <c r="BB958"/>
      <c r="BC958"/>
      <c r="BD958"/>
      <c r="BE958"/>
      <c r="BF958"/>
      <c r="BG958"/>
      <c r="BH958"/>
      <c r="BI958"/>
      <c r="BJ958"/>
    </row>
    <row r="959" spans="1:62">
      <c r="A959" s="639" t="s">
        <v>635</v>
      </c>
      <c r="B959" s="625">
        <f t="shared" si="64"/>
        <v>0</v>
      </c>
      <c r="C959" s="634"/>
      <c r="D959" s="635"/>
      <c r="E959" s="636"/>
      <c r="F959" s="637"/>
      <c r="G959" s="634"/>
      <c r="H959" s="637"/>
      <c r="I959" s="634"/>
      <c r="J959" s="637"/>
      <c r="K959" s="634"/>
      <c r="L959" s="637"/>
      <c r="M959" s="634"/>
      <c r="N959" s="637"/>
      <c r="O959" s="634"/>
      <c r="P959" s="637"/>
      <c r="Q959" s="634"/>
      <c r="R959" s="637"/>
      <c r="S959" s="634"/>
      <c r="T959" s="637"/>
      <c r="U959" s="634"/>
      <c r="V959" s="637"/>
      <c r="W959" s="634"/>
      <c r="X959" s="637"/>
      <c r="Y959" s="634"/>
      <c r="Z959" s="638"/>
      <c r="AB959"/>
      <c r="AC959"/>
      <c r="AD959"/>
      <c r="AE959"/>
      <c r="AF959"/>
      <c r="AG959"/>
      <c r="AH959"/>
      <c r="AI959"/>
      <c r="AJ959"/>
      <c r="AK959"/>
      <c r="AL959"/>
      <c r="AM959"/>
      <c r="AN959"/>
      <c r="AO959"/>
      <c r="AP959"/>
      <c r="AQ959"/>
      <c r="AR959"/>
      <c r="AS959"/>
      <c r="AT959"/>
      <c r="AU959"/>
      <c r="AV959"/>
      <c r="AW959"/>
      <c r="AX959"/>
      <c r="AY959"/>
      <c r="AZ959"/>
      <c r="BA959"/>
      <c r="BB959"/>
      <c r="BC959"/>
      <c r="BD959"/>
      <c r="BE959"/>
      <c r="BF959"/>
      <c r="BG959"/>
      <c r="BH959"/>
      <c r="BI959"/>
      <c r="BJ959"/>
    </row>
    <row r="960" spans="1:62">
      <c r="A960" s="633" t="s">
        <v>636</v>
      </c>
      <c r="B960" s="625">
        <f t="shared" si="64"/>
        <v>1</v>
      </c>
      <c r="C960" s="634"/>
      <c r="D960" s="635"/>
      <c r="E960" s="636"/>
      <c r="F960" s="637"/>
      <c r="G960" s="634"/>
      <c r="H960" s="637"/>
      <c r="I960" s="634"/>
      <c r="J960" s="637"/>
      <c r="K960" s="634"/>
      <c r="L960" s="637"/>
      <c r="M960" s="634"/>
      <c r="N960" s="637"/>
      <c r="O960" s="634"/>
      <c r="P960" s="637"/>
      <c r="Q960" s="634"/>
      <c r="R960" s="637"/>
      <c r="S960" s="634">
        <v>1</v>
      </c>
      <c r="T960" s="637"/>
      <c r="U960" s="634"/>
      <c r="V960" s="637"/>
      <c r="W960" s="634"/>
      <c r="X960" s="637"/>
      <c r="Y960" s="634"/>
      <c r="Z960" s="638"/>
      <c r="AB960"/>
      <c r="AC960"/>
      <c r="AD960"/>
      <c r="AE960"/>
      <c r="AF960"/>
      <c r="AG960"/>
      <c r="AH960"/>
      <c r="AI960"/>
      <c r="AJ960"/>
      <c r="AK960"/>
      <c r="AL960"/>
      <c r="AM960"/>
      <c r="AN960"/>
      <c r="AO960"/>
      <c r="AP960"/>
      <c r="AQ960"/>
      <c r="AR960"/>
      <c r="AS960"/>
      <c r="AT960"/>
      <c r="AU960"/>
      <c r="AV960"/>
      <c r="AW960"/>
      <c r="AX960"/>
      <c r="AY960"/>
      <c r="AZ960"/>
      <c r="BA960"/>
      <c r="BB960"/>
      <c r="BC960"/>
      <c r="BD960"/>
      <c r="BE960"/>
      <c r="BF960"/>
      <c r="BG960"/>
      <c r="BH960"/>
      <c r="BI960"/>
      <c r="BJ960"/>
    </row>
    <row r="961" spans="1:62">
      <c r="A961" s="639" t="s">
        <v>637</v>
      </c>
      <c r="B961" s="625">
        <f t="shared" si="64"/>
        <v>0</v>
      </c>
      <c r="C961" s="634"/>
      <c r="D961" s="635"/>
      <c r="E961" s="636"/>
      <c r="F961" s="637"/>
      <c r="G961" s="634"/>
      <c r="H961" s="637"/>
      <c r="I961" s="634"/>
      <c r="J961" s="637"/>
      <c r="K961" s="634"/>
      <c r="L961" s="637"/>
      <c r="M961" s="634"/>
      <c r="N961" s="637"/>
      <c r="O961" s="634"/>
      <c r="P961" s="637"/>
      <c r="Q961" s="634"/>
      <c r="R961" s="637"/>
      <c r="S961" s="634"/>
      <c r="T961" s="637"/>
      <c r="U961" s="634"/>
      <c r="V961" s="637"/>
      <c r="W961" s="634"/>
      <c r="X961" s="637"/>
      <c r="Y961" s="634"/>
      <c r="Z961" s="638"/>
      <c r="AB961"/>
      <c r="AC961"/>
      <c r="AD961"/>
      <c r="AE961"/>
      <c r="AF961"/>
      <c r="AG961"/>
      <c r="AH961"/>
      <c r="AI961"/>
      <c r="AJ961"/>
      <c r="AK961"/>
      <c r="AL961"/>
      <c r="AM961"/>
      <c r="AN961"/>
      <c r="AO961"/>
      <c r="AP961"/>
      <c r="AQ961"/>
      <c r="AR961"/>
      <c r="AS961"/>
      <c r="AT961"/>
      <c r="AU961"/>
      <c r="AV961"/>
      <c r="AW961"/>
      <c r="AX961"/>
      <c r="AY961"/>
      <c r="AZ961"/>
      <c r="BA961"/>
      <c r="BB961"/>
      <c r="BC961"/>
      <c r="BD961"/>
      <c r="BE961"/>
      <c r="BF961"/>
      <c r="BG961"/>
      <c r="BH961"/>
      <c r="BI961"/>
      <c r="BJ961"/>
    </row>
    <row r="962" spans="1:62">
      <c r="A962" s="639" t="s">
        <v>638</v>
      </c>
      <c r="B962" s="625">
        <f t="shared" si="64"/>
        <v>0</v>
      </c>
      <c r="C962" s="634"/>
      <c r="D962" s="635"/>
      <c r="E962" s="636"/>
      <c r="F962" s="637"/>
      <c r="G962" s="634"/>
      <c r="H962" s="637"/>
      <c r="I962" s="634"/>
      <c r="J962" s="637"/>
      <c r="K962" s="634"/>
      <c r="L962" s="637"/>
      <c r="M962" s="634"/>
      <c r="N962" s="637"/>
      <c r="O962" s="634"/>
      <c r="P962" s="637"/>
      <c r="Q962" s="634"/>
      <c r="R962" s="637"/>
      <c r="S962" s="634"/>
      <c r="T962" s="637"/>
      <c r="U962" s="634"/>
      <c r="V962" s="637"/>
      <c r="W962" s="634"/>
      <c r="X962" s="637"/>
      <c r="Y962" s="634"/>
      <c r="Z962" s="638"/>
      <c r="AB962"/>
      <c r="AC962"/>
      <c r="AD962"/>
      <c r="AE962"/>
      <c r="AF962"/>
      <c r="AG962"/>
      <c r="AH962"/>
      <c r="AI962"/>
      <c r="AJ962"/>
      <c r="AK962"/>
      <c r="AL962"/>
      <c r="AM962"/>
      <c r="AN962"/>
      <c r="AO962"/>
      <c r="AP962"/>
      <c r="AQ962"/>
      <c r="AR962"/>
      <c r="AS962"/>
      <c r="AT962"/>
      <c r="AU962"/>
      <c r="AV962"/>
      <c r="AW962"/>
      <c r="AX962"/>
      <c r="AY962"/>
      <c r="AZ962"/>
      <c r="BA962"/>
      <c r="BB962"/>
      <c r="BC962"/>
      <c r="BD962"/>
      <c r="BE962"/>
      <c r="BF962"/>
      <c r="BG962"/>
      <c r="BH962"/>
      <c r="BI962"/>
      <c r="BJ962"/>
    </row>
    <row r="963" spans="1:62">
      <c r="A963" s="639" t="s">
        <v>639</v>
      </c>
      <c r="B963" s="625">
        <f t="shared" si="64"/>
        <v>0</v>
      </c>
      <c r="C963" s="634"/>
      <c r="D963" s="635"/>
      <c r="E963" s="636"/>
      <c r="F963" s="637"/>
      <c r="G963" s="634"/>
      <c r="H963" s="637"/>
      <c r="I963" s="634"/>
      <c r="J963" s="637"/>
      <c r="K963" s="634"/>
      <c r="L963" s="637"/>
      <c r="M963" s="634"/>
      <c r="N963" s="637"/>
      <c r="O963" s="634"/>
      <c r="P963" s="637"/>
      <c r="Q963" s="634"/>
      <c r="R963" s="637"/>
      <c r="S963" s="634"/>
      <c r="T963" s="637"/>
      <c r="U963" s="634"/>
      <c r="V963" s="637"/>
      <c r="W963" s="634"/>
      <c r="X963" s="637"/>
      <c r="Y963" s="634"/>
      <c r="Z963" s="638"/>
      <c r="AB963"/>
      <c r="AC963"/>
      <c r="AD963"/>
      <c r="AE963"/>
      <c r="AF963"/>
      <c r="AG963"/>
      <c r="AH963"/>
      <c r="AI963"/>
      <c r="AJ963"/>
      <c r="AK963"/>
      <c r="AL963"/>
      <c r="AM963"/>
      <c r="AN963"/>
      <c r="AO963"/>
      <c r="AP963"/>
      <c r="AQ963"/>
      <c r="AR963"/>
      <c r="AS963"/>
      <c r="AT963"/>
      <c r="AU963"/>
      <c r="AV963"/>
      <c r="AW963"/>
      <c r="AX963"/>
      <c r="AY963"/>
      <c r="AZ963"/>
      <c r="BA963"/>
      <c r="BB963"/>
      <c r="BC963"/>
      <c r="BD963"/>
      <c r="BE963"/>
      <c r="BF963"/>
      <c r="BG963"/>
      <c r="BH963"/>
      <c r="BI963"/>
      <c r="BJ963"/>
    </row>
    <row r="964" spans="1:62">
      <c r="A964" s="639" t="s">
        <v>640</v>
      </c>
      <c r="B964" s="625">
        <f t="shared" si="64"/>
        <v>1</v>
      </c>
      <c r="C964" s="634"/>
      <c r="D964" s="635"/>
      <c r="E964" s="636"/>
      <c r="F964" s="637"/>
      <c r="G964" s="634"/>
      <c r="H964" s="637"/>
      <c r="I964" s="634">
        <v>1</v>
      </c>
      <c r="J964" s="637" t="s">
        <v>354</v>
      </c>
      <c r="K964" s="634"/>
      <c r="L964" s="637"/>
      <c r="M964" s="634"/>
      <c r="N964" s="637"/>
      <c r="O964" s="634"/>
      <c r="P964" s="637"/>
      <c r="Q964" s="634"/>
      <c r="R964" s="637"/>
      <c r="S964" s="634"/>
      <c r="T964" s="637"/>
      <c r="U964" s="634"/>
      <c r="V964" s="637"/>
      <c r="W964" s="634"/>
      <c r="X964" s="637"/>
      <c r="Y964" s="634"/>
      <c r="Z964" s="638"/>
      <c r="AB964"/>
      <c r="AC964"/>
      <c r="AD964"/>
      <c r="AE964"/>
      <c r="AF964"/>
      <c r="AG964"/>
      <c r="AH964"/>
      <c r="AI964"/>
      <c r="AJ964"/>
      <c r="AK964"/>
      <c r="AL964"/>
      <c r="AM964"/>
      <c r="AN964"/>
      <c r="AO964"/>
      <c r="AP964"/>
      <c r="AQ964"/>
      <c r="AR964"/>
      <c r="AS964"/>
      <c r="AT964"/>
      <c r="AU964"/>
      <c r="AV964"/>
      <c r="AW964"/>
      <c r="AX964"/>
      <c r="AY964"/>
      <c r="AZ964"/>
      <c r="BA964"/>
      <c r="BB964"/>
      <c r="BC964"/>
      <c r="BD964"/>
      <c r="BE964"/>
      <c r="BF964"/>
      <c r="BG964"/>
      <c r="BH964"/>
      <c r="BI964"/>
      <c r="BJ964"/>
    </row>
    <row r="965" spans="1:62">
      <c r="A965" s="639" t="s">
        <v>557</v>
      </c>
      <c r="B965" s="625">
        <f t="shared" si="64"/>
        <v>0</v>
      </c>
      <c r="C965" s="634"/>
      <c r="D965" s="635"/>
      <c r="E965" s="636"/>
      <c r="F965" s="637"/>
      <c r="G965" s="634"/>
      <c r="H965" s="637"/>
      <c r="I965" s="634"/>
      <c r="J965" s="637"/>
      <c r="K965" s="634"/>
      <c r="L965" s="637"/>
      <c r="M965" s="634"/>
      <c r="N965" s="637"/>
      <c r="O965" s="634"/>
      <c r="P965" s="637"/>
      <c r="Q965" s="634"/>
      <c r="R965" s="637"/>
      <c r="S965" s="634"/>
      <c r="T965" s="637"/>
      <c r="U965" s="634"/>
      <c r="V965" s="637"/>
      <c r="W965" s="634"/>
      <c r="X965" s="637"/>
      <c r="Y965" s="634"/>
      <c r="Z965" s="638"/>
      <c r="AB965"/>
      <c r="AC965"/>
      <c r="AD965"/>
      <c r="AE965"/>
      <c r="AF965"/>
      <c r="AG965"/>
      <c r="AH965"/>
      <c r="AI965"/>
      <c r="AJ965"/>
      <c r="AK965"/>
      <c r="AL965"/>
      <c r="AM965"/>
      <c r="AN965"/>
      <c r="AO965"/>
      <c r="AP965"/>
      <c r="AQ965"/>
      <c r="AR965"/>
      <c r="AS965"/>
      <c r="AT965"/>
      <c r="AU965"/>
      <c r="AV965"/>
      <c r="AW965"/>
      <c r="AX965"/>
      <c r="AY965"/>
      <c r="AZ965"/>
      <c r="BA965"/>
      <c r="BB965"/>
      <c r="BC965"/>
      <c r="BD965"/>
      <c r="BE965"/>
      <c r="BF965"/>
      <c r="BG965"/>
      <c r="BH965"/>
      <c r="BI965"/>
      <c r="BJ965"/>
    </row>
    <row r="966" spans="1:62">
      <c r="A966" s="639" t="s">
        <v>67</v>
      </c>
      <c r="B966" s="625">
        <f t="shared" si="64"/>
        <v>0</v>
      </c>
      <c r="C966" s="634"/>
      <c r="D966" s="635"/>
      <c r="E966" s="636"/>
      <c r="F966" s="637"/>
      <c r="G966" s="634"/>
      <c r="H966" s="637"/>
      <c r="I966" s="634"/>
      <c r="J966" s="637"/>
      <c r="K966" s="634"/>
      <c r="L966" s="637"/>
      <c r="M966" s="634"/>
      <c r="N966" s="637"/>
      <c r="O966" s="634"/>
      <c r="P966" s="637"/>
      <c r="Q966" s="634"/>
      <c r="R966" s="637"/>
      <c r="S966" s="634"/>
      <c r="T966" s="637"/>
      <c r="U966" s="634"/>
      <c r="V966" s="637"/>
      <c r="W966" s="634"/>
      <c r="X966" s="637"/>
      <c r="Y966" s="634"/>
      <c r="Z966" s="638"/>
      <c r="AB966"/>
      <c r="AC966"/>
      <c r="AD966"/>
      <c r="AE966"/>
      <c r="AF966"/>
      <c r="AG966"/>
      <c r="AH966"/>
      <c r="AI966"/>
      <c r="AJ966"/>
      <c r="AK966"/>
      <c r="AL966"/>
      <c r="AM966"/>
      <c r="AN966"/>
      <c r="AO966"/>
      <c r="AP966"/>
      <c r="AQ966"/>
      <c r="AR966"/>
      <c r="AS966"/>
      <c r="AT966"/>
      <c r="AU966"/>
      <c r="AV966"/>
      <c r="AW966"/>
      <c r="AX966"/>
      <c r="AY966"/>
      <c r="AZ966"/>
      <c r="BA966"/>
      <c r="BB966"/>
      <c r="BC966"/>
      <c r="BD966"/>
      <c r="BE966"/>
      <c r="BF966"/>
      <c r="BG966"/>
      <c r="BH966"/>
      <c r="BI966"/>
      <c r="BJ966"/>
    </row>
    <row r="967" spans="1:62">
      <c r="A967" s="639" t="s">
        <v>556</v>
      </c>
      <c r="B967" s="625">
        <f t="shared" si="64"/>
        <v>2</v>
      </c>
      <c r="C967" s="634"/>
      <c r="D967" s="635"/>
      <c r="E967" s="636"/>
      <c r="F967" s="637"/>
      <c r="G967" s="634"/>
      <c r="H967" s="637"/>
      <c r="I967" s="634"/>
      <c r="J967" s="637"/>
      <c r="K967" s="634">
        <v>1</v>
      </c>
      <c r="L967" s="637" t="s">
        <v>344</v>
      </c>
      <c r="M967" s="634"/>
      <c r="N967" s="637"/>
      <c r="O967" s="634"/>
      <c r="P967" s="637"/>
      <c r="Q967" s="634"/>
      <c r="R967" s="637"/>
      <c r="S967" s="634"/>
      <c r="T967" s="637"/>
      <c r="U967" s="634"/>
      <c r="V967" s="637"/>
      <c r="W967" s="634">
        <v>1</v>
      </c>
      <c r="X967" s="637" t="s">
        <v>354</v>
      </c>
      <c r="Y967" s="634"/>
      <c r="Z967" s="638"/>
      <c r="AB967"/>
      <c r="AC967"/>
      <c r="AD967"/>
      <c r="AE967"/>
      <c r="AF967"/>
      <c r="AG967"/>
      <c r="AH967"/>
      <c r="AI967"/>
      <c r="AJ967"/>
      <c r="AK967"/>
      <c r="AL967"/>
      <c r="AM967"/>
      <c r="AN967"/>
      <c r="AO967"/>
      <c r="AP967"/>
      <c r="AQ967"/>
      <c r="AR967"/>
      <c r="AS967"/>
      <c r="AT967"/>
      <c r="AU967"/>
      <c r="AV967"/>
      <c r="AW967"/>
      <c r="AX967"/>
      <c r="AY967"/>
      <c r="AZ967"/>
      <c r="BA967"/>
      <c r="BB967"/>
      <c r="BC967"/>
      <c r="BD967"/>
      <c r="BE967"/>
      <c r="BF967"/>
      <c r="BG967"/>
      <c r="BH967"/>
      <c r="BI967"/>
      <c r="BJ967"/>
    </row>
    <row r="968" spans="1:62">
      <c r="A968" s="639" t="s">
        <v>582</v>
      </c>
      <c r="B968" s="625">
        <f t="shared" si="64"/>
        <v>12</v>
      </c>
      <c r="C968" s="634"/>
      <c r="D968" s="635"/>
      <c r="E968" s="636">
        <v>1</v>
      </c>
      <c r="F968" s="637" t="s">
        <v>354</v>
      </c>
      <c r="G968" s="634">
        <v>3</v>
      </c>
      <c r="H968" s="637" t="s">
        <v>682</v>
      </c>
      <c r="I968" s="634">
        <v>3</v>
      </c>
      <c r="J968" s="637" t="s">
        <v>683</v>
      </c>
      <c r="K968" s="634">
        <v>1</v>
      </c>
      <c r="L968" s="637" t="s">
        <v>684</v>
      </c>
      <c r="M968" s="634"/>
      <c r="N968" s="637"/>
      <c r="O968" s="634"/>
      <c r="P968" s="637"/>
      <c r="Q968" s="634"/>
      <c r="R968" s="637"/>
      <c r="S968" s="634"/>
      <c r="T968" s="637"/>
      <c r="U968" s="634"/>
      <c r="V968" s="637"/>
      <c r="W968" s="634">
        <v>2</v>
      </c>
      <c r="X968" s="637" t="s">
        <v>354</v>
      </c>
      <c r="Y968" s="634">
        <v>2</v>
      </c>
      <c r="Z968" s="638" t="s">
        <v>354</v>
      </c>
      <c r="AB968"/>
      <c r="AC968"/>
      <c r="AD968"/>
      <c r="AE968"/>
      <c r="AF968"/>
      <c r="AG968"/>
      <c r="AH968"/>
      <c r="AI968"/>
      <c r="AJ968"/>
      <c r="AK968"/>
      <c r="AL968"/>
      <c r="AM968"/>
      <c r="AN968"/>
      <c r="AO968"/>
      <c r="AP968"/>
      <c r="AQ968"/>
      <c r="AR968"/>
      <c r="AS968"/>
      <c r="AT968"/>
      <c r="AU968"/>
      <c r="AV968"/>
      <c r="AW968"/>
      <c r="AX968"/>
      <c r="AY968"/>
      <c r="AZ968"/>
      <c r="BA968"/>
      <c r="BB968"/>
      <c r="BC968"/>
      <c r="BD968"/>
      <c r="BE968"/>
      <c r="BF968"/>
      <c r="BG968"/>
      <c r="BH968"/>
      <c r="BI968"/>
      <c r="BJ968"/>
    </row>
    <row r="969" spans="1:62" s="641" customFormat="1">
      <c r="A969" s="639" t="s">
        <v>583</v>
      </c>
      <c r="B969" s="625">
        <f t="shared" si="64"/>
        <v>5</v>
      </c>
      <c r="C969" s="634"/>
      <c r="D969" s="635"/>
      <c r="E969" s="636">
        <v>1</v>
      </c>
      <c r="F969" s="637" t="s">
        <v>354</v>
      </c>
      <c r="G969" s="634">
        <v>1</v>
      </c>
      <c r="H969" s="637" t="s">
        <v>329</v>
      </c>
      <c r="I969" s="634"/>
      <c r="J969" s="637"/>
      <c r="K969" s="634"/>
      <c r="L969" s="637"/>
      <c r="M969" s="634"/>
      <c r="N969" s="637"/>
      <c r="O969" s="634"/>
      <c r="P969" s="637"/>
      <c r="Q969" s="634"/>
      <c r="R969" s="637"/>
      <c r="S969" s="634"/>
      <c r="T969" s="637"/>
      <c r="U969" s="634"/>
      <c r="V969" s="637"/>
      <c r="W969" s="634">
        <v>2</v>
      </c>
      <c r="X969" s="637" t="s">
        <v>354</v>
      </c>
      <c r="Y969" s="634">
        <v>1</v>
      </c>
      <c r="Z969" s="638" t="s">
        <v>354</v>
      </c>
    </row>
    <row r="970" spans="1:62" s="648" customFormat="1" ht="15.75" thickBot="1">
      <c r="A970" s="642" t="s">
        <v>642</v>
      </c>
      <c r="B970" s="625">
        <f t="shared" si="64"/>
        <v>0</v>
      </c>
      <c r="C970" s="643"/>
      <c r="D970" s="644"/>
      <c r="E970" s="645"/>
      <c r="F970" s="646"/>
      <c r="G970" s="643"/>
      <c r="H970" s="646"/>
      <c r="I970" s="643"/>
      <c r="J970" s="646"/>
      <c r="K970" s="643"/>
      <c r="L970" s="646"/>
      <c r="M970" s="643"/>
      <c r="N970" s="646"/>
      <c r="O970" s="643"/>
      <c r="P970" s="646"/>
      <c r="Q970" s="643"/>
      <c r="R970" s="646"/>
      <c r="S970" s="643"/>
      <c r="T970" s="646"/>
      <c r="U970" s="643"/>
      <c r="V970" s="646"/>
      <c r="W970" s="643"/>
      <c r="X970" s="646"/>
      <c r="Y970" s="643"/>
      <c r="Z970" s="647"/>
    </row>
    <row r="971" spans="1:62" ht="15.75" thickBot="1">
      <c r="A971" s="619" t="s">
        <v>643</v>
      </c>
      <c r="B971" s="620">
        <f>SUM(C971:Z971)</f>
        <v>16</v>
      </c>
      <c r="C971" s="649">
        <f t="shared" ref="C971:Z971" si="65">SUM(C972:C977)</f>
        <v>2</v>
      </c>
      <c r="D971" s="649">
        <f t="shared" si="65"/>
        <v>0</v>
      </c>
      <c r="E971" s="649">
        <f t="shared" si="65"/>
        <v>0</v>
      </c>
      <c r="F971" s="649">
        <f t="shared" si="65"/>
        <v>0</v>
      </c>
      <c r="G971" s="649">
        <f t="shared" si="65"/>
        <v>0</v>
      </c>
      <c r="H971" s="649">
        <f t="shared" si="65"/>
        <v>0</v>
      </c>
      <c r="I971" s="649">
        <f t="shared" si="65"/>
        <v>1</v>
      </c>
      <c r="J971" s="649">
        <f t="shared" si="65"/>
        <v>0</v>
      </c>
      <c r="K971" s="649">
        <f t="shared" si="65"/>
        <v>4</v>
      </c>
      <c r="L971" s="649">
        <f t="shared" si="65"/>
        <v>0</v>
      </c>
      <c r="M971" s="649">
        <f t="shared" si="65"/>
        <v>1</v>
      </c>
      <c r="N971" s="649">
        <f t="shared" si="65"/>
        <v>0</v>
      </c>
      <c r="O971" s="649">
        <f t="shared" si="65"/>
        <v>0</v>
      </c>
      <c r="P971" s="649">
        <f t="shared" si="65"/>
        <v>0</v>
      </c>
      <c r="Q971" s="649">
        <f t="shared" si="65"/>
        <v>3</v>
      </c>
      <c r="R971" s="649">
        <f t="shared" si="65"/>
        <v>0</v>
      </c>
      <c r="S971" s="649">
        <f t="shared" si="65"/>
        <v>0</v>
      </c>
      <c r="T971" s="649">
        <f t="shared" si="65"/>
        <v>0</v>
      </c>
      <c r="U971" s="649">
        <f t="shared" si="65"/>
        <v>1</v>
      </c>
      <c r="V971" s="649">
        <f t="shared" si="65"/>
        <v>0</v>
      </c>
      <c r="W971" s="649">
        <f t="shared" si="65"/>
        <v>4</v>
      </c>
      <c r="X971" s="649">
        <f t="shared" si="65"/>
        <v>0</v>
      </c>
      <c r="Y971" s="649">
        <f t="shared" si="65"/>
        <v>0</v>
      </c>
      <c r="Z971" s="650">
        <f t="shared" si="65"/>
        <v>0</v>
      </c>
      <c r="AB971"/>
      <c r="AC971"/>
      <c r="AD971"/>
      <c r="AE971"/>
      <c r="AF971"/>
      <c r="AG971"/>
      <c r="AH971"/>
      <c r="AI971"/>
      <c r="AJ971"/>
      <c r="AK971"/>
      <c r="AL971"/>
      <c r="AM971"/>
      <c r="AN971"/>
      <c r="AO971"/>
      <c r="AP971"/>
      <c r="AQ971"/>
      <c r="AR971"/>
      <c r="AS971"/>
      <c r="AT971"/>
      <c r="AU971"/>
      <c r="AV971"/>
      <c r="AW971"/>
      <c r="AX971"/>
      <c r="AY971"/>
      <c r="AZ971"/>
      <c r="BA971"/>
      <c r="BB971"/>
      <c r="BC971"/>
      <c r="BD971"/>
      <c r="BE971"/>
      <c r="BF971"/>
      <c r="BG971"/>
      <c r="BH971"/>
      <c r="BI971"/>
      <c r="BJ971"/>
    </row>
    <row r="972" spans="1:62">
      <c r="A972" s="624" t="s">
        <v>644</v>
      </c>
      <c r="B972" s="625">
        <f t="shared" ref="B972:B977" si="66">SUM(C972,E972,G972,I972,K972,M972,O972,Q972,S972,U972,W972,Y972)</f>
        <v>1</v>
      </c>
      <c r="C972" s="626">
        <v>1</v>
      </c>
      <c r="D972" s="627" t="s">
        <v>398</v>
      </c>
      <c r="E972" s="628"/>
      <c r="F972" s="629"/>
      <c r="G972" s="626"/>
      <c r="H972" s="629"/>
      <c r="I972" s="626"/>
      <c r="J972" s="629"/>
      <c r="K972" s="626"/>
      <c r="L972" s="629"/>
      <c r="M972" s="626"/>
      <c r="N972" s="629"/>
      <c r="O972" s="626"/>
      <c r="P972" s="629"/>
      <c r="Q972" s="626"/>
      <c r="R972" s="629"/>
      <c r="S972" s="626"/>
      <c r="T972" s="629"/>
      <c r="U972" s="626"/>
      <c r="V972" s="629"/>
      <c r="W972" s="626"/>
      <c r="X972" s="629"/>
      <c r="Y972" s="626"/>
      <c r="Z972" s="651"/>
      <c r="AB972"/>
      <c r="AC972"/>
      <c r="AD972"/>
      <c r="AE972"/>
      <c r="AF972"/>
      <c r="AG972"/>
      <c r="AH972"/>
      <c r="AI972"/>
      <c r="AJ972"/>
      <c r="AK972"/>
      <c r="AL972"/>
      <c r="AM972"/>
      <c r="AN972"/>
      <c r="AO972"/>
      <c r="AP972"/>
      <c r="AQ972"/>
      <c r="AR972"/>
      <c r="AS972"/>
      <c r="AT972"/>
      <c r="AU972"/>
      <c r="AV972"/>
      <c r="AW972"/>
      <c r="AX972"/>
      <c r="AY972"/>
      <c r="AZ972"/>
      <c r="BA972"/>
      <c r="BB972"/>
      <c r="BC972"/>
      <c r="BD972"/>
      <c r="BE972"/>
      <c r="BF972"/>
      <c r="BG972"/>
      <c r="BH972"/>
      <c r="BI972"/>
      <c r="BJ972"/>
    </row>
    <row r="973" spans="1:62">
      <c r="A973" s="639" t="s">
        <v>647</v>
      </c>
      <c r="B973" s="625">
        <f t="shared" si="66"/>
        <v>5</v>
      </c>
      <c r="C973" s="634">
        <v>1</v>
      </c>
      <c r="D973" s="635" t="s">
        <v>337</v>
      </c>
      <c r="E973" s="636"/>
      <c r="F973" s="637"/>
      <c r="G973" s="634"/>
      <c r="H973" s="637"/>
      <c r="I973" s="634"/>
      <c r="J973" s="637"/>
      <c r="K973" s="634">
        <v>1</v>
      </c>
      <c r="L973" s="637" t="s">
        <v>354</v>
      </c>
      <c r="M973" s="634"/>
      <c r="N973" s="637"/>
      <c r="O973" s="634"/>
      <c r="P973" s="637"/>
      <c r="Q973" s="634">
        <v>1</v>
      </c>
      <c r="R973" s="637" t="s">
        <v>354</v>
      </c>
      <c r="S973" s="634"/>
      <c r="T973" s="637"/>
      <c r="U973" s="634"/>
      <c r="V973" s="637"/>
      <c r="W973" s="634">
        <v>2</v>
      </c>
      <c r="X973" s="637" t="s">
        <v>337</v>
      </c>
      <c r="Y973" s="634"/>
      <c r="Z973" s="638"/>
      <c r="AB973"/>
      <c r="AC973"/>
      <c r="AD973"/>
      <c r="AE973"/>
      <c r="AF973"/>
      <c r="AG973"/>
      <c r="AH973"/>
      <c r="AI973"/>
      <c r="AJ973"/>
      <c r="AK973"/>
      <c r="AL973"/>
      <c r="AM973"/>
      <c r="AN973"/>
      <c r="AO973"/>
      <c r="AP973"/>
      <c r="AQ973"/>
      <c r="AR973"/>
      <c r="AS973"/>
      <c r="AT973"/>
      <c r="AU973"/>
      <c r="AV973"/>
      <c r="AW973"/>
      <c r="AX973"/>
      <c r="AY973"/>
      <c r="AZ973"/>
      <c r="BA973"/>
      <c r="BB973"/>
      <c r="BC973"/>
      <c r="BD973"/>
      <c r="BE973"/>
      <c r="BF973"/>
      <c r="BG973"/>
      <c r="BH973"/>
      <c r="BI973"/>
      <c r="BJ973"/>
    </row>
    <row r="974" spans="1:62" ht="23.25">
      <c r="A974" s="639" t="s">
        <v>648</v>
      </c>
      <c r="B974" s="625">
        <f t="shared" si="66"/>
        <v>10</v>
      </c>
      <c r="C974" s="634"/>
      <c r="D974" s="635"/>
      <c r="E974" s="636"/>
      <c r="F974" s="637"/>
      <c r="G974" s="634"/>
      <c r="H974" s="653"/>
      <c r="I974" s="634">
        <v>1</v>
      </c>
      <c r="J974" s="637" t="s">
        <v>393</v>
      </c>
      <c r="K974" s="634">
        <v>3</v>
      </c>
      <c r="L974" s="654" t="s">
        <v>685</v>
      </c>
      <c r="M974" s="634">
        <v>1</v>
      </c>
      <c r="N974" s="637" t="s">
        <v>336</v>
      </c>
      <c r="O974" s="634"/>
      <c r="P974" s="637"/>
      <c r="Q974" s="634">
        <v>2</v>
      </c>
      <c r="R974" s="637" t="s">
        <v>354</v>
      </c>
      <c r="S974" s="634"/>
      <c r="T974" s="637"/>
      <c r="U974" s="634">
        <v>1</v>
      </c>
      <c r="V974" s="637"/>
      <c r="W974" s="634">
        <v>2</v>
      </c>
      <c r="X974" s="637" t="s">
        <v>686</v>
      </c>
      <c r="Y974" s="634"/>
      <c r="Z974" s="638"/>
      <c r="AB974"/>
      <c r="AC974"/>
      <c r="AD974"/>
      <c r="AE974"/>
      <c r="AF974"/>
      <c r="AG974"/>
      <c r="AH974"/>
      <c r="AI974"/>
      <c r="AJ974"/>
      <c r="AK974"/>
      <c r="AL974"/>
      <c r="AM974"/>
      <c r="AN974"/>
      <c r="AO974"/>
      <c r="AP974"/>
      <c r="AQ974"/>
      <c r="AR974"/>
      <c r="AS974"/>
      <c r="AT974"/>
      <c r="AU974"/>
      <c r="AV974"/>
      <c r="AW974"/>
      <c r="AX974"/>
      <c r="AY974"/>
      <c r="AZ974"/>
      <c r="BA974"/>
      <c r="BB974"/>
      <c r="BC974"/>
      <c r="BD974"/>
      <c r="BE974"/>
      <c r="BF974"/>
      <c r="BG974"/>
      <c r="BH974"/>
      <c r="BI974"/>
      <c r="BJ974"/>
    </row>
    <row r="975" spans="1:62">
      <c r="A975" s="639" t="s">
        <v>652</v>
      </c>
      <c r="B975" s="625">
        <f t="shared" si="66"/>
        <v>0</v>
      </c>
      <c r="C975" s="634"/>
      <c r="D975" s="635"/>
      <c r="E975" s="636"/>
      <c r="F975" s="637"/>
      <c r="G975" s="634"/>
      <c r="H975" s="637"/>
      <c r="I975" s="634"/>
      <c r="J975" s="637"/>
      <c r="K975" s="634"/>
      <c r="L975" s="637"/>
      <c r="M975" s="634"/>
      <c r="N975" s="637"/>
      <c r="O975" s="634"/>
      <c r="P975" s="637"/>
      <c r="Q975" s="634"/>
      <c r="R975" s="637"/>
      <c r="S975" s="634"/>
      <c r="T975" s="637"/>
      <c r="U975" s="634"/>
      <c r="V975" s="637"/>
      <c r="W975" s="634"/>
      <c r="X975" s="637"/>
      <c r="Y975" s="634"/>
      <c r="Z975" s="638"/>
      <c r="AB975"/>
      <c r="AC975"/>
      <c r="AD975"/>
      <c r="AE975"/>
      <c r="AF975"/>
      <c r="AG975"/>
      <c r="AH975"/>
      <c r="AI975"/>
      <c r="AJ975"/>
      <c r="AK975"/>
      <c r="AL975"/>
      <c r="AM975"/>
      <c r="AN975"/>
      <c r="AO975"/>
      <c r="AP975"/>
      <c r="AQ975"/>
      <c r="AR975"/>
      <c r="AS975"/>
      <c r="AT975"/>
      <c r="AU975"/>
      <c r="AV975"/>
      <c r="AW975"/>
      <c r="AX975"/>
      <c r="AY975"/>
      <c r="AZ975"/>
      <c r="BA975"/>
      <c r="BB975"/>
      <c r="BC975"/>
      <c r="BD975"/>
      <c r="BE975"/>
      <c r="BF975"/>
      <c r="BG975"/>
      <c r="BH975"/>
      <c r="BI975"/>
      <c r="BJ975"/>
    </row>
    <row r="976" spans="1:62">
      <c r="A976" s="639" t="s">
        <v>378</v>
      </c>
      <c r="B976" s="625">
        <f t="shared" si="66"/>
        <v>0</v>
      </c>
      <c r="C976" s="634"/>
      <c r="D976" s="635"/>
      <c r="E976" s="636"/>
      <c r="F976" s="637"/>
      <c r="G976" s="634"/>
      <c r="H976" s="637"/>
      <c r="I976" s="634"/>
      <c r="J976" s="637"/>
      <c r="K976" s="634"/>
      <c r="L976" s="637"/>
      <c r="M976" s="634"/>
      <c r="N976" s="637"/>
      <c r="O976" s="634"/>
      <c r="P976" s="637"/>
      <c r="Q976" s="634"/>
      <c r="R976" s="637"/>
      <c r="S976" s="634"/>
      <c r="T976" s="637"/>
      <c r="U976" s="634"/>
      <c r="V976" s="637"/>
      <c r="W976" s="634"/>
      <c r="X976" s="637"/>
      <c r="Y976" s="634"/>
      <c r="Z976" s="638"/>
      <c r="AB976"/>
      <c r="AC976"/>
      <c r="AD976"/>
      <c r="AE976"/>
      <c r="AF976"/>
      <c r="AG976"/>
      <c r="AH976"/>
      <c r="AI976"/>
      <c r="AJ976"/>
      <c r="AK976"/>
      <c r="AL976"/>
      <c r="AM976"/>
      <c r="AN976"/>
      <c r="AO976"/>
      <c r="AP976"/>
      <c r="AQ976"/>
      <c r="AR976"/>
      <c r="AS976"/>
      <c r="AT976"/>
      <c r="AU976"/>
      <c r="AV976"/>
      <c r="AW976"/>
      <c r="AX976"/>
      <c r="AY976"/>
      <c r="AZ976"/>
      <c r="BA976"/>
      <c r="BB976"/>
      <c r="BC976"/>
      <c r="BD976"/>
      <c r="BE976"/>
      <c r="BF976"/>
      <c r="BG976"/>
      <c r="BH976"/>
      <c r="BI976"/>
      <c r="BJ976"/>
    </row>
    <row r="977" spans="1:62" ht="15.75" thickBot="1">
      <c r="A977" s="642" t="s">
        <v>600</v>
      </c>
      <c r="B977" s="625">
        <f t="shared" si="66"/>
        <v>0</v>
      </c>
      <c r="C977" s="643"/>
      <c r="D977" s="644"/>
      <c r="E977" s="645"/>
      <c r="F977" s="646"/>
      <c r="G977" s="643"/>
      <c r="H977" s="646"/>
      <c r="I977" s="643"/>
      <c r="J977" s="646"/>
      <c r="K977" s="643"/>
      <c r="L977" s="646"/>
      <c r="M977" s="643"/>
      <c r="N977" s="646"/>
      <c r="O977" s="643"/>
      <c r="P977" s="646"/>
      <c r="Q977" s="643"/>
      <c r="R977" s="646"/>
      <c r="S977" s="643"/>
      <c r="T977" s="646"/>
      <c r="U977" s="643"/>
      <c r="V977" s="646"/>
      <c r="W977" s="643"/>
      <c r="X977" s="646"/>
      <c r="Y977" s="643"/>
      <c r="Z977" s="647"/>
      <c r="AB977"/>
      <c r="AC977"/>
      <c r="AD977"/>
      <c r="AE977"/>
      <c r="AF977"/>
      <c r="AG977"/>
      <c r="AH977"/>
      <c r="AI977"/>
      <c r="AJ977"/>
      <c r="AK977"/>
      <c r="AL977"/>
      <c r="AM977"/>
      <c r="AN977"/>
      <c r="AO977"/>
      <c r="AP977"/>
      <c r="AQ977"/>
      <c r="AR977"/>
      <c r="AS977"/>
      <c r="AT977"/>
      <c r="AU977"/>
      <c r="AV977"/>
      <c r="AW977"/>
      <c r="AX977"/>
      <c r="AY977"/>
      <c r="AZ977"/>
      <c r="BA977"/>
      <c r="BB977"/>
      <c r="BC977"/>
      <c r="BD977"/>
      <c r="BE977"/>
      <c r="BF977"/>
      <c r="BG977"/>
      <c r="BH977"/>
      <c r="BI977"/>
      <c r="BJ977"/>
    </row>
    <row r="978" spans="1:62" ht="15.75" thickBot="1">
      <c r="A978" s="619" t="s">
        <v>653</v>
      </c>
      <c r="B978" s="620">
        <f>SUM(B979:B992)</f>
        <v>25</v>
      </c>
      <c r="C978" s="649">
        <f>SUM(C979:C992)</f>
        <v>3</v>
      </c>
      <c r="D978" s="649"/>
      <c r="E978" s="649">
        <f t="shared" ref="E978:Z978" si="67">SUM(E979:E992)</f>
        <v>3</v>
      </c>
      <c r="F978" s="649">
        <f t="shared" si="67"/>
        <v>0</v>
      </c>
      <c r="G978" s="649">
        <f t="shared" si="67"/>
        <v>5</v>
      </c>
      <c r="H978" s="649">
        <f t="shared" si="67"/>
        <v>0</v>
      </c>
      <c r="I978" s="649">
        <f t="shared" si="67"/>
        <v>0</v>
      </c>
      <c r="J978" s="649">
        <f t="shared" si="67"/>
        <v>0</v>
      </c>
      <c r="K978" s="649">
        <f t="shared" si="67"/>
        <v>3</v>
      </c>
      <c r="L978" s="649">
        <f t="shared" si="67"/>
        <v>0</v>
      </c>
      <c r="M978" s="649">
        <f t="shared" si="67"/>
        <v>2</v>
      </c>
      <c r="N978" s="649">
        <f t="shared" si="67"/>
        <v>0</v>
      </c>
      <c r="O978" s="649">
        <f t="shared" si="67"/>
        <v>3</v>
      </c>
      <c r="P978" s="649">
        <f t="shared" si="67"/>
        <v>0</v>
      </c>
      <c r="Q978" s="649">
        <f t="shared" si="67"/>
        <v>1</v>
      </c>
      <c r="R978" s="649">
        <f t="shared" si="67"/>
        <v>0</v>
      </c>
      <c r="S978" s="649">
        <f t="shared" si="67"/>
        <v>1</v>
      </c>
      <c r="T978" s="649">
        <f t="shared" si="67"/>
        <v>0</v>
      </c>
      <c r="U978" s="649">
        <f t="shared" si="67"/>
        <v>2</v>
      </c>
      <c r="V978" s="649">
        <f t="shared" si="67"/>
        <v>0</v>
      </c>
      <c r="W978" s="649">
        <f t="shared" si="67"/>
        <v>2</v>
      </c>
      <c r="X978" s="649">
        <f t="shared" si="67"/>
        <v>0</v>
      </c>
      <c r="Y978" s="649">
        <f t="shared" si="67"/>
        <v>0</v>
      </c>
      <c r="Z978" s="650">
        <f t="shared" si="67"/>
        <v>0</v>
      </c>
      <c r="AB978"/>
      <c r="AC978"/>
      <c r="AD978"/>
      <c r="AE978"/>
      <c r="AF978"/>
      <c r="AG978"/>
      <c r="AH978"/>
      <c r="AI978"/>
      <c r="AJ978"/>
      <c r="AK978"/>
      <c r="AL978"/>
      <c r="AM978"/>
      <c r="AN978"/>
      <c r="AO978"/>
      <c r="AP978"/>
      <c r="AQ978"/>
      <c r="AR978"/>
      <c r="AS978"/>
      <c r="AT978"/>
      <c r="AU978"/>
      <c r="AV978"/>
      <c r="AW978"/>
      <c r="AX978"/>
      <c r="AY978"/>
      <c r="AZ978"/>
      <c r="BA978"/>
      <c r="BB978"/>
      <c r="BC978"/>
      <c r="BD978"/>
      <c r="BE978"/>
      <c r="BF978"/>
      <c r="BG978"/>
      <c r="BH978"/>
      <c r="BI978"/>
      <c r="BJ978"/>
    </row>
    <row r="979" spans="1:62">
      <c r="A979" s="639" t="s">
        <v>602</v>
      </c>
      <c r="B979" s="625">
        <f t="shared" ref="B979:B992" si="68">SUM(C979,E979,G979,I979,K979,M979,O979,Q979,S979,U979,W979,Y979)</f>
        <v>5</v>
      </c>
      <c r="C979" s="634">
        <v>1</v>
      </c>
      <c r="D979" s="635" t="s">
        <v>344</v>
      </c>
      <c r="E979" s="636"/>
      <c r="F979" s="637"/>
      <c r="G979" s="634">
        <v>1</v>
      </c>
      <c r="H979" s="637" t="s">
        <v>344</v>
      </c>
      <c r="I979" s="634"/>
      <c r="J979" s="637"/>
      <c r="K979" s="634">
        <v>1</v>
      </c>
      <c r="L979" s="637" t="s">
        <v>336</v>
      </c>
      <c r="M979" s="634">
        <v>1</v>
      </c>
      <c r="N979" s="637" t="s">
        <v>344</v>
      </c>
      <c r="O979" s="634"/>
      <c r="P979" s="637"/>
      <c r="Q979" s="634"/>
      <c r="R979" s="637"/>
      <c r="S979" s="634"/>
      <c r="T979" s="637"/>
      <c r="U979" s="634">
        <v>1</v>
      </c>
      <c r="V979" s="637"/>
      <c r="W979" s="634"/>
      <c r="X979" s="637"/>
      <c r="Y979" s="634"/>
      <c r="Z979" s="655"/>
      <c r="AB979"/>
      <c r="AC979"/>
      <c r="AD979"/>
      <c r="AE979"/>
      <c r="AF979"/>
      <c r="AG979"/>
      <c r="AH979"/>
      <c r="AI979"/>
      <c r="AJ979"/>
      <c r="AK979"/>
      <c r="AL979"/>
      <c r="AM979"/>
      <c r="AN979"/>
      <c r="AO979"/>
      <c r="AP979"/>
      <c r="AQ979"/>
      <c r="AR979"/>
      <c r="AS979"/>
      <c r="AT979"/>
      <c r="AU979"/>
      <c r="AV979"/>
      <c r="AW979"/>
      <c r="AX979"/>
      <c r="AY979"/>
      <c r="AZ979"/>
      <c r="BA979"/>
      <c r="BB979"/>
      <c r="BC979"/>
      <c r="BD979"/>
      <c r="BE979"/>
      <c r="BF979"/>
      <c r="BG979"/>
      <c r="BH979"/>
      <c r="BI979"/>
      <c r="BJ979"/>
    </row>
    <row r="980" spans="1:62">
      <c r="A980" s="633" t="s">
        <v>654</v>
      </c>
      <c r="B980" s="625">
        <f t="shared" si="68"/>
        <v>1</v>
      </c>
      <c r="C980" s="634"/>
      <c r="D980" s="635"/>
      <c r="E980" s="636"/>
      <c r="F980" s="637"/>
      <c r="G980" s="634"/>
      <c r="H980" s="637"/>
      <c r="I980" s="634"/>
      <c r="J980" s="637"/>
      <c r="K980" s="634">
        <v>1</v>
      </c>
      <c r="L980" s="637" t="s">
        <v>354</v>
      </c>
      <c r="M980" s="634"/>
      <c r="N980" s="637"/>
      <c r="O980" s="634"/>
      <c r="P980" s="637"/>
      <c r="Q980" s="634"/>
      <c r="R980" s="637"/>
      <c r="S980" s="634"/>
      <c r="T980" s="637"/>
      <c r="U980" s="634"/>
      <c r="V980" s="637"/>
      <c r="W980" s="634"/>
      <c r="X980" s="637"/>
      <c r="Y980" s="634"/>
      <c r="Z980" s="638"/>
      <c r="AB980"/>
      <c r="AC980"/>
      <c r="AD980"/>
      <c r="AE980"/>
      <c r="AF980"/>
      <c r="AG980"/>
      <c r="AH980"/>
      <c r="AI980"/>
      <c r="AJ980"/>
      <c r="AK980"/>
      <c r="AL980"/>
      <c r="AM980"/>
      <c r="AN980"/>
      <c r="AO980"/>
      <c r="AP980"/>
      <c r="AQ980"/>
      <c r="AR980"/>
      <c r="AS980"/>
      <c r="AT980"/>
      <c r="AU980"/>
      <c r="AV980"/>
      <c r="AW980"/>
      <c r="AX980"/>
      <c r="AY980"/>
      <c r="AZ980"/>
      <c r="BA980"/>
      <c r="BB980"/>
      <c r="BC980"/>
      <c r="BD980"/>
      <c r="BE980"/>
      <c r="BF980"/>
      <c r="BG980"/>
      <c r="BH980"/>
      <c r="BI980"/>
      <c r="BJ980"/>
    </row>
    <row r="981" spans="1:62">
      <c r="A981" s="639" t="s">
        <v>655</v>
      </c>
      <c r="B981" s="625">
        <f t="shared" si="68"/>
        <v>0</v>
      </c>
      <c r="C981" s="634"/>
      <c r="D981" s="635"/>
      <c r="E981" s="636"/>
      <c r="F981" s="637"/>
      <c r="G981" s="634"/>
      <c r="H981" s="637"/>
      <c r="I981" s="634"/>
      <c r="J981" s="637"/>
      <c r="K981" s="634"/>
      <c r="L981" s="637"/>
      <c r="M981" s="634"/>
      <c r="N981" s="637"/>
      <c r="O981" s="634"/>
      <c r="P981" s="637"/>
      <c r="Q981" s="634"/>
      <c r="R981" s="637"/>
      <c r="S981" s="634"/>
      <c r="T981" s="637"/>
      <c r="U981" s="634"/>
      <c r="V981" s="637"/>
      <c r="W981" s="634"/>
      <c r="X981" s="637"/>
      <c r="Y981" s="634"/>
      <c r="Z981" s="638"/>
      <c r="AB981"/>
      <c r="AC981"/>
      <c r="AD981"/>
      <c r="AE981"/>
      <c r="AF981"/>
      <c r="AG981"/>
      <c r="AH981"/>
      <c r="AI981"/>
      <c r="AJ981"/>
      <c r="AK981"/>
      <c r="AL981"/>
      <c r="AM981"/>
      <c r="AN981"/>
      <c r="AO981"/>
      <c r="AP981"/>
      <c r="AQ981"/>
      <c r="AR981"/>
      <c r="AS981"/>
      <c r="AT981"/>
      <c r="AU981"/>
      <c r="AV981"/>
      <c r="AW981"/>
      <c r="AX981"/>
      <c r="AY981"/>
      <c r="AZ981"/>
      <c r="BA981"/>
      <c r="BB981"/>
      <c r="BC981"/>
      <c r="BD981"/>
      <c r="BE981"/>
      <c r="BF981"/>
      <c r="BG981"/>
      <c r="BH981"/>
      <c r="BI981"/>
      <c r="BJ981"/>
    </row>
    <row r="982" spans="1:62">
      <c r="A982" s="639" t="s">
        <v>656</v>
      </c>
      <c r="B982" s="625">
        <f t="shared" si="68"/>
        <v>1</v>
      </c>
      <c r="C982" s="634"/>
      <c r="D982" s="635"/>
      <c r="E982" s="636"/>
      <c r="F982" s="637"/>
      <c r="G982" s="634"/>
      <c r="H982" s="637"/>
      <c r="I982" s="634"/>
      <c r="J982" s="637"/>
      <c r="K982" s="634"/>
      <c r="L982" s="637"/>
      <c r="M982" s="634"/>
      <c r="N982" s="637"/>
      <c r="O982" s="634"/>
      <c r="P982" s="637"/>
      <c r="Q982" s="634"/>
      <c r="R982" s="637"/>
      <c r="S982" s="634"/>
      <c r="T982" s="637"/>
      <c r="U982" s="634"/>
      <c r="V982" s="637"/>
      <c r="W982" s="634">
        <v>1</v>
      </c>
      <c r="X982" s="637" t="s">
        <v>421</v>
      </c>
      <c r="Y982" s="634"/>
      <c r="Z982" s="638"/>
      <c r="AB982"/>
      <c r="AC982"/>
      <c r="AD982"/>
      <c r="AE982"/>
      <c r="AF982"/>
      <c r="AG982"/>
      <c r="AH982"/>
      <c r="AI982"/>
      <c r="AJ982"/>
      <c r="AK982"/>
      <c r="AL982"/>
      <c r="AM982"/>
      <c r="AN982"/>
      <c r="AO982"/>
      <c r="AP982"/>
      <c r="AQ982"/>
      <c r="AR982"/>
      <c r="AS982"/>
      <c r="AT982"/>
      <c r="AU982"/>
      <c r="AV982"/>
      <c r="AW982"/>
      <c r="AX982"/>
      <c r="AY982"/>
      <c r="AZ982"/>
      <c r="BA982"/>
      <c r="BB982"/>
      <c r="BC982"/>
      <c r="BD982"/>
      <c r="BE982"/>
      <c r="BF982"/>
      <c r="BG982"/>
      <c r="BH982"/>
      <c r="BI982"/>
      <c r="BJ982"/>
    </row>
    <row r="983" spans="1:62">
      <c r="A983" s="639" t="s">
        <v>404</v>
      </c>
      <c r="B983" s="625">
        <f t="shared" si="68"/>
        <v>1</v>
      </c>
      <c r="C983" s="634"/>
      <c r="D983" s="635"/>
      <c r="E983" s="636"/>
      <c r="F983" s="637"/>
      <c r="G983" s="634">
        <v>1</v>
      </c>
      <c r="H983" s="637" t="s">
        <v>344</v>
      </c>
      <c r="I983" s="634"/>
      <c r="J983" s="637"/>
      <c r="K983" s="634"/>
      <c r="L983" s="637"/>
      <c r="M983" s="634"/>
      <c r="N983" s="637"/>
      <c r="O983" s="634"/>
      <c r="P983" s="637"/>
      <c r="Q983" s="634"/>
      <c r="R983" s="637"/>
      <c r="S983" s="634"/>
      <c r="T983" s="637"/>
      <c r="U983" s="634"/>
      <c r="V983" s="637"/>
      <c r="W983" s="634"/>
      <c r="X983" s="637"/>
      <c r="Y983" s="634"/>
      <c r="Z983" s="638"/>
      <c r="AB983"/>
      <c r="AC983"/>
      <c r="AD983"/>
      <c r="AE983"/>
      <c r="AF983"/>
      <c r="AG983"/>
      <c r="AH983"/>
      <c r="AI983"/>
      <c r="AJ983"/>
      <c r="AK983"/>
      <c r="AL983"/>
      <c r="AM983"/>
      <c r="AN983"/>
      <c r="AO983"/>
      <c r="AP983"/>
      <c r="AQ983"/>
      <c r="AR983"/>
      <c r="AS983"/>
      <c r="AT983"/>
      <c r="AU983"/>
      <c r="AV983"/>
      <c r="AW983"/>
      <c r="AX983"/>
      <c r="AY983"/>
      <c r="AZ983"/>
      <c r="BA983"/>
      <c r="BB983"/>
      <c r="BC983"/>
      <c r="BD983"/>
      <c r="BE983"/>
      <c r="BF983"/>
      <c r="BG983"/>
      <c r="BH983"/>
      <c r="BI983"/>
      <c r="BJ983"/>
    </row>
    <row r="984" spans="1:62">
      <c r="A984" s="639" t="s">
        <v>657</v>
      </c>
      <c r="B984" s="625">
        <f t="shared" si="68"/>
        <v>7</v>
      </c>
      <c r="C984" s="634"/>
      <c r="D984" s="635"/>
      <c r="E984" s="636">
        <v>2</v>
      </c>
      <c r="F984" s="637" t="s">
        <v>687</v>
      </c>
      <c r="G984" s="634">
        <v>2</v>
      </c>
      <c r="H984" s="637" t="s">
        <v>344</v>
      </c>
      <c r="I984" s="634"/>
      <c r="J984" s="637"/>
      <c r="K984" s="634"/>
      <c r="L984" s="637"/>
      <c r="M984" s="634"/>
      <c r="N984" s="637"/>
      <c r="O984" s="634">
        <v>1</v>
      </c>
      <c r="P984" s="637" t="s">
        <v>344</v>
      </c>
      <c r="Q984" s="634"/>
      <c r="R984" s="637"/>
      <c r="S984" s="634">
        <v>1</v>
      </c>
      <c r="T984" s="637" t="s">
        <v>344</v>
      </c>
      <c r="U984" s="634">
        <v>1</v>
      </c>
      <c r="V984" s="637" t="s">
        <v>398</v>
      </c>
      <c r="W984" s="634"/>
      <c r="X984" s="637"/>
      <c r="Y984" s="634"/>
      <c r="Z984" s="638"/>
      <c r="AB984"/>
      <c r="AC984"/>
      <c r="AD984"/>
      <c r="AE984"/>
      <c r="AF984"/>
      <c r="AG984"/>
      <c r="AH984"/>
      <c r="AI984"/>
      <c r="AJ984"/>
      <c r="AK984"/>
      <c r="AL984"/>
      <c r="AM984"/>
      <c r="AN984"/>
      <c r="AO984"/>
      <c r="AP984"/>
      <c r="AQ984"/>
      <c r="AR984"/>
      <c r="AS984"/>
      <c r="AT984"/>
      <c r="AU984"/>
      <c r="AV984"/>
      <c r="AW984"/>
      <c r="AX984"/>
      <c r="AY984"/>
      <c r="AZ984"/>
      <c r="BA984"/>
      <c r="BB984"/>
      <c r="BC984"/>
      <c r="BD984"/>
      <c r="BE984"/>
      <c r="BF984"/>
      <c r="BG984"/>
      <c r="BH984"/>
      <c r="BI984"/>
      <c r="BJ984"/>
    </row>
    <row r="985" spans="1:62">
      <c r="A985" s="639" t="s">
        <v>563</v>
      </c>
      <c r="B985" s="625">
        <f t="shared" si="68"/>
        <v>1</v>
      </c>
      <c r="C985" s="634"/>
      <c r="D985" s="635"/>
      <c r="E985" s="636"/>
      <c r="F985" s="637"/>
      <c r="G985" s="634">
        <v>1</v>
      </c>
      <c r="H985" s="637" t="s">
        <v>345</v>
      </c>
      <c r="I985" s="634"/>
      <c r="J985" s="637"/>
      <c r="K985" s="634"/>
      <c r="L985" s="637"/>
      <c r="M985" s="634"/>
      <c r="N985" s="637"/>
      <c r="O985" s="634"/>
      <c r="P985" s="637"/>
      <c r="Q985" s="634"/>
      <c r="R985" s="637"/>
      <c r="S985" s="634"/>
      <c r="T985" s="637"/>
      <c r="U985" s="634"/>
      <c r="V985" s="637"/>
      <c r="W985" s="634"/>
      <c r="X985" s="637"/>
      <c r="Y985" s="634"/>
      <c r="Z985" s="638"/>
      <c r="AB985"/>
      <c r="AC985"/>
      <c r="AD985"/>
      <c r="AE985"/>
      <c r="AF985"/>
      <c r="AG985"/>
      <c r="AH985"/>
      <c r="AI985"/>
      <c r="AJ985"/>
      <c r="AK985"/>
      <c r="AL985"/>
      <c r="AM985"/>
      <c r="AN985"/>
      <c r="AO985"/>
      <c r="AP985"/>
      <c r="AQ985"/>
      <c r="AR985"/>
      <c r="AS985"/>
      <c r="AT985"/>
      <c r="AU985"/>
      <c r="AV985"/>
      <c r="AW985"/>
      <c r="AX985"/>
      <c r="AY985"/>
      <c r="AZ985"/>
      <c r="BA985"/>
      <c r="BB985"/>
      <c r="BC985"/>
      <c r="BD985"/>
      <c r="BE985"/>
      <c r="BF985"/>
      <c r="BG985"/>
      <c r="BH985"/>
      <c r="BI985"/>
      <c r="BJ985"/>
    </row>
    <row r="986" spans="1:62">
      <c r="A986" s="633" t="s">
        <v>660</v>
      </c>
      <c r="B986" s="625">
        <f t="shared" si="68"/>
        <v>0</v>
      </c>
      <c r="C986" s="634"/>
      <c r="D986" s="635"/>
      <c r="E986" s="636"/>
      <c r="F986" s="637"/>
      <c r="G986" s="634"/>
      <c r="H986" s="637"/>
      <c r="I986" s="634"/>
      <c r="J986" s="637"/>
      <c r="K986" s="634"/>
      <c r="L986" s="637"/>
      <c r="M986" s="634"/>
      <c r="N986" s="637"/>
      <c r="O986" s="634"/>
      <c r="P986" s="637"/>
      <c r="Q986" s="634"/>
      <c r="R986" s="637"/>
      <c r="S986" s="634"/>
      <c r="T986" s="637"/>
      <c r="U986" s="634"/>
      <c r="V986" s="637"/>
      <c r="W986" s="634"/>
      <c r="X986" s="637"/>
      <c r="Y986" s="634"/>
      <c r="Z986" s="638"/>
      <c r="AB986"/>
      <c r="AC986"/>
      <c r="AD986"/>
      <c r="AE986"/>
      <c r="AF986"/>
      <c r="AG986"/>
      <c r="AH986"/>
      <c r="AI986"/>
      <c r="AJ986"/>
      <c r="AK986"/>
      <c r="AL986"/>
      <c r="AM986"/>
      <c r="AN986"/>
      <c r="AO986"/>
      <c r="AP986"/>
      <c r="AQ986"/>
      <c r="AR986"/>
      <c r="AS986"/>
      <c r="AT986"/>
      <c r="AU986"/>
      <c r="AV986"/>
      <c r="AW986"/>
      <c r="AX986"/>
      <c r="AY986"/>
      <c r="AZ986"/>
      <c r="BA986"/>
      <c r="BB986"/>
      <c r="BC986"/>
      <c r="BD986"/>
      <c r="BE986"/>
      <c r="BF986"/>
      <c r="BG986"/>
      <c r="BH986"/>
      <c r="BI986"/>
      <c r="BJ986"/>
    </row>
    <row r="987" spans="1:62">
      <c r="A987" s="639" t="s">
        <v>661</v>
      </c>
      <c r="B987" s="625">
        <f t="shared" si="68"/>
        <v>0</v>
      </c>
      <c r="C987" s="634"/>
      <c r="D987" s="635"/>
      <c r="E987" s="636"/>
      <c r="F987" s="637"/>
      <c r="G987" s="634"/>
      <c r="H987" s="637"/>
      <c r="I987" s="634"/>
      <c r="J987" s="637"/>
      <c r="K987" s="634"/>
      <c r="L987" s="637"/>
      <c r="M987" s="634"/>
      <c r="N987" s="637"/>
      <c r="O987" s="634"/>
      <c r="P987" s="637"/>
      <c r="Q987" s="634"/>
      <c r="R987" s="637"/>
      <c r="S987" s="634"/>
      <c r="T987" s="637"/>
      <c r="U987" s="634"/>
      <c r="V987" s="637"/>
      <c r="W987" s="634"/>
      <c r="X987" s="637"/>
      <c r="Y987" s="634"/>
      <c r="Z987" s="638"/>
      <c r="AB987"/>
      <c r="AC987"/>
      <c r="AD987"/>
      <c r="AE987"/>
      <c r="AF987"/>
      <c r="AG987"/>
      <c r="AH987"/>
      <c r="AI987"/>
      <c r="AJ987"/>
      <c r="AK987"/>
      <c r="AL987"/>
      <c r="AM987"/>
      <c r="AN987"/>
      <c r="AO987"/>
      <c r="AP987"/>
      <c r="AQ987"/>
      <c r="AR987"/>
      <c r="AS987"/>
      <c r="AT987"/>
      <c r="AU987"/>
      <c r="AV987"/>
      <c r="AW987"/>
      <c r="AX987"/>
      <c r="AY987"/>
      <c r="AZ987"/>
      <c r="BA987"/>
      <c r="BB987"/>
      <c r="BC987"/>
      <c r="BD987"/>
      <c r="BE987"/>
      <c r="BF987"/>
      <c r="BG987"/>
      <c r="BH987"/>
      <c r="BI987"/>
      <c r="BJ987"/>
    </row>
    <row r="988" spans="1:62">
      <c r="A988" s="639" t="s">
        <v>662</v>
      </c>
      <c r="B988" s="625">
        <f t="shared" si="68"/>
        <v>1</v>
      </c>
      <c r="C988" s="634"/>
      <c r="D988" s="635"/>
      <c r="E988" s="636"/>
      <c r="F988" s="637"/>
      <c r="G988" s="634"/>
      <c r="H988" s="637"/>
      <c r="I988" s="634"/>
      <c r="J988" s="637"/>
      <c r="K988" s="634"/>
      <c r="L988" s="637"/>
      <c r="M988" s="634">
        <v>1</v>
      </c>
      <c r="N988" s="637" t="s">
        <v>684</v>
      </c>
      <c r="O988" s="634"/>
      <c r="P988" s="637"/>
      <c r="Q988" s="634"/>
      <c r="R988" s="637"/>
      <c r="S988" s="634"/>
      <c r="T988" s="637"/>
      <c r="U988" s="634"/>
      <c r="V988" s="637"/>
      <c r="W988" s="634"/>
      <c r="X988" s="637"/>
      <c r="Y988" s="634"/>
      <c r="Z988" s="638"/>
      <c r="AB988"/>
      <c r="AC988"/>
      <c r="AD988"/>
      <c r="AE988"/>
      <c r="AF988"/>
      <c r="AG988"/>
      <c r="AH988"/>
      <c r="AI988"/>
      <c r="AJ988"/>
      <c r="AK988"/>
      <c r="AL988"/>
      <c r="AM988"/>
      <c r="AN988"/>
      <c r="AO988"/>
      <c r="AP988"/>
      <c r="AQ988"/>
      <c r="AR988"/>
      <c r="AS988"/>
      <c r="AT988"/>
      <c r="AU988"/>
      <c r="AV988"/>
      <c r="AW988"/>
      <c r="AX988"/>
      <c r="AY988"/>
      <c r="AZ988"/>
      <c r="BA988"/>
      <c r="BB988"/>
      <c r="BC988"/>
      <c r="BD988"/>
      <c r="BE988"/>
      <c r="BF988"/>
      <c r="BG988"/>
      <c r="BH988"/>
      <c r="BI988"/>
      <c r="BJ988"/>
    </row>
    <row r="989" spans="1:62">
      <c r="A989" s="633" t="s">
        <v>663</v>
      </c>
      <c r="B989" s="625">
        <f t="shared" si="68"/>
        <v>0</v>
      </c>
      <c r="C989" s="634"/>
      <c r="D989" s="635"/>
      <c r="E989" s="636"/>
      <c r="F989" s="637"/>
      <c r="G989" s="634"/>
      <c r="H989" s="637"/>
      <c r="I989" s="634"/>
      <c r="J989" s="637"/>
      <c r="K989" s="634"/>
      <c r="L989" s="637"/>
      <c r="M989" s="634"/>
      <c r="N989" s="637"/>
      <c r="O989" s="634"/>
      <c r="P989" s="637"/>
      <c r="Q989" s="634"/>
      <c r="R989" s="637"/>
      <c r="S989" s="634"/>
      <c r="T989" s="637"/>
      <c r="U989" s="634"/>
      <c r="V989" s="637"/>
      <c r="W989" s="634"/>
      <c r="X989" s="637"/>
      <c r="Y989" s="634"/>
      <c r="Z989" s="638"/>
      <c r="AB989"/>
      <c r="AC989"/>
      <c r="AD989"/>
      <c r="AE989"/>
      <c r="AF989"/>
      <c r="AG989"/>
      <c r="AH989"/>
      <c r="AI989"/>
      <c r="AJ989"/>
      <c r="AK989"/>
      <c r="AL989"/>
      <c r="AM989"/>
      <c r="AN989"/>
      <c r="AO989"/>
      <c r="AP989"/>
      <c r="AQ989"/>
      <c r="AR989"/>
      <c r="AS989"/>
      <c r="AT989"/>
      <c r="AU989"/>
      <c r="AV989"/>
      <c r="AW989"/>
      <c r="AX989"/>
      <c r="AY989"/>
      <c r="AZ989"/>
      <c r="BA989"/>
      <c r="BB989"/>
      <c r="BC989"/>
      <c r="BD989"/>
      <c r="BE989"/>
      <c r="BF989"/>
      <c r="BG989"/>
      <c r="BH989"/>
      <c r="BI989"/>
      <c r="BJ989"/>
    </row>
    <row r="990" spans="1:62">
      <c r="A990" s="639" t="s">
        <v>561</v>
      </c>
      <c r="B990" s="625">
        <f t="shared" si="68"/>
        <v>1</v>
      </c>
      <c r="C990" s="634"/>
      <c r="D990" s="635"/>
      <c r="E990" s="636">
        <v>1</v>
      </c>
      <c r="F990" s="637" t="s">
        <v>344</v>
      </c>
      <c r="G990" s="634"/>
      <c r="H990" s="637"/>
      <c r="I990" s="634"/>
      <c r="J990" s="637"/>
      <c r="K990" s="634"/>
      <c r="L990" s="637"/>
      <c r="M990" s="634"/>
      <c r="N990" s="637"/>
      <c r="O990" s="634"/>
      <c r="P990" s="637"/>
      <c r="Q990" s="634"/>
      <c r="R990" s="637"/>
      <c r="S990" s="634"/>
      <c r="T990" s="637"/>
      <c r="U990" s="634"/>
      <c r="V990" s="637"/>
      <c r="W990" s="634"/>
      <c r="X990" s="637"/>
      <c r="Y990" s="634"/>
      <c r="Z990" s="638"/>
      <c r="AB990"/>
      <c r="AC990"/>
      <c r="AD990"/>
      <c r="AE990"/>
      <c r="AF990"/>
      <c r="AG990"/>
      <c r="AH990"/>
      <c r="AI990"/>
      <c r="AJ990"/>
      <c r="AK990"/>
      <c r="AL990"/>
      <c r="AM990"/>
      <c r="AN990"/>
      <c r="AO990"/>
      <c r="AP990"/>
      <c r="AQ990"/>
      <c r="AR990"/>
      <c r="AS990"/>
      <c r="AT990"/>
      <c r="AU990"/>
      <c r="AV990"/>
      <c r="AW990"/>
      <c r="AX990"/>
      <c r="AY990"/>
      <c r="AZ990"/>
      <c r="BA990"/>
      <c r="BB990"/>
      <c r="BC990"/>
      <c r="BD990"/>
      <c r="BE990"/>
      <c r="BF990"/>
      <c r="BG990"/>
      <c r="BH990"/>
      <c r="BI990"/>
      <c r="BJ990"/>
    </row>
    <row r="991" spans="1:62">
      <c r="A991" s="639" t="s">
        <v>96</v>
      </c>
      <c r="B991" s="625">
        <f t="shared" si="68"/>
        <v>0</v>
      </c>
      <c r="C991" s="634"/>
      <c r="D991" s="635"/>
      <c r="E991" s="636"/>
      <c r="F991" s="637"/>
      <c r="G991" s="634"/>
      <c r="H991" s="637"/>
      <c r="I991" s="634"/>
      <c r="J991" s="637"/>
      <c r="K991" s="634"/>
      <c r="L991" s="637"/>
      <c r="M991" s="634"/>
      <c r="N991" s="637"/>
      <c r="O991" s="634"/>
      <c r="P991" s="637"/>
      <c r="Q991" s="634"/>
      <c r="R991" s="637"/>
      <c r="S991" s="634"/>
      <c r="T991" s="637"/>
      <c r="U991" s="634"/>
      <c r="V991" s="637"/>
      <c r="W991" s="634"/>
      <c r="X991" s="637"/>
      <c r="Y991" s="634"/>
      <c r="Z991" s="638"/>
      <c r="AB991"/>
      <c r="AC991"/>
      <c r="AD991"/>
      <c r="AE991"/>
      <c r="AF991"/>
      <c r="AG991"/>
      <c r="AH991"/>
      <c r="AI991"/>
      <c r="AJ991"/>
      <c r="AK991"/>
      <c r="AL991"/>
      <c r="AM991"/>
      <c r="AN991"/>
      <c r="AO991"/>
      <c r="AP991"/>
      <c r="AQ991"/>
      <c r="AR991"/>
      <c r="AS991"/>
      <c r="AT991"/>
      <c r="AU991"/>
      <c r="AV991"/>
      <c r="AW991"/>
      <c r="AX991"/>
      <c r="AY991"/>
      <c r="AZ991"/>
      <c r="BA991"/>
      <c r="BB991"/>
      <c r="BC991"/>
      <c r="BD991"/>
      <c r="BE991"/>
      <c r="BF991"/>
      <c r="BG991"/>
      <c r="BH991"/>
      <c r="BI991"/>
      <c r="BJ991"/>
    </row>
    <row r="992" spans="1:62" ht="15.75" thickBot="1">
      <c r="A992" s="642" t="s">
        <v>620</v>
      </c>
      <c r="B992" s="625">
        <f t="shared" si="68"/>
        <v>7</v>
      </c>
      <c r="C992" s="643">
        <v>2</v>
      </c>
      <c r="D992" s="644" t="s">
        <v>354</v>
      </c>
      <c r="E992" s="645"/>
      <c r="F992" s="646"/>
      <c r="G992" s="643"/>
      <c r="H992" s="646"/>
      <c r="I992" s="643"/>
      <c r="J992" s="646"/>
      <c r="K992" s="643">
        <v>1</v>
      </c>
      <c r="L992" s="646" t="s">
        <v>336</v>
      </c>
      <c r="M992" s="643"/>
      <c r="N992" s="646"/>
      <c r="O992" s="643">
        <v>2</v>
      </c>
      <c r="P992" s="646" t="s">
        <v>354</v>
      </c>
      <c r="Q992" s="643">
        <v>1</v>
      </c>
      <c r="R992" s="646" t="s">
        <v>354</v>
      </c>
      <c r="S992" s="643"/>
      <c r="T992" s="646"/>
      <c r="U992" s="643"/>
      <c r="V992" s="646"/>
      <c r="W992" s="643">
        <v>1</v>
      </c>
      <c r="X992" s="646" t="s">
        <v>354</v>
      </c>
      <c r="Y992" s="643"/>
      <c r="Z992" s="647"/>
      <c r="AB992"/>
      <c r="AC992"/>
      <c r="AD992"/>
      <c r="AE992"/>
      <c r="AF992"/>
      <c r="AG992"/>
      <c r="AH992"/>
      <c r="AI992"/>
      <c r="AJ992"/>
      <c r="AK992"/>
      <c r="AL992"/>
      <c r="AM992"/>
      <c r="AN992"/>
      <c r="AO992"/>
      <c r="AP992"/>
      <c r="AQ992"/>
      <c r="AR992"/>
      <c r="AS992"/>
      <c r="AT992"/>
      <c r="AU992"/>
      <c r="AV992"/>
      <c r="AW992"/>
      <c r="AX992"/>
      <c r="AY992"/>
      <c r="AZ992"/>
      <c r="BA992"/>
      <c r="BB992"/>
      <c r="BC992"/>
      <c r="BD992"/>
      <c r="BE992"/>
      <c r="BF992"/>
      <c r="BG992"/>
      <c r="BH992"/>
      <c r="BI992"/>
      <c r="BJ992"/>
    </row>
    <row r="993" spans="1:62" ht="15.75" thickBot="1">
      <c r="A993" s="619" t="s">
        <v>666</v>
      </c>
      <c r="B993" s="620">
        <f>SUM(B994:B1001)</f>
        <v>7</v>
      </c>
      <c r="C993" s="620">
        <f>SUM(C994:C1001)</f>
        <v>0</v>
      </c>
      <c r="D993" s="620"/>
      <c r="E993" s="620">
        <f>SUM(E994:E1001)</f>
        <v>0</v>
      </c>
      <c r="F993" s="620"/>
      <c r="G993" s="620">
        <f>SUM(G994:G1001)</f>
        <v>0</v>
      </c>
      <c r="H993" s="620"/>
      <c r="I993" s="620">
        <f>SUM(I994:I1001)</f>
        <v>0</v>
      </c>
      <c r="J993" s="620"/>
      <c r="K993" s="620">
        <f>SUM(K994:K1001)</f>
        <v>0</v>
      </c>
      <c r="L993" s="620"/>
      <c r="M993" s="620">
        <f>SUM(M994:M1001)</f>
        <v>2</v>
      </c>
      <c r="N993" s="620"/>
      <c r="O993" s="620">
        <f>SUM(O994:O1001)</f>
        <v>0</v>
      </c>
      <c r="P993" s="620"/>
      <c r="Q993" s="620">
        <f>SUM(Q994:Q1001)</f>
        <v>2</v>
      </c>
      <c r="R993" s="620"/>
      <c r="S993" s="620">
        <f>SUM(S994:S1001)</f>
        <v>1</v>
      </c>
      <c r="T993" s="620"/>
      <c r="U993" s="620">
        <f>SUM(U994:U1001)</f>
        <v>0</v>
      </c>
      <c r="V993" s="620"/>
      <c r="W993" s="620">
        <f>SUM(W994:W1001)</f>
        <v>1</v>
      </c>
      <c r="X993" s="620"/>
      <c r="Y993" s="620">
        <f>SUM(Y994:Y1001)</f>
        <v>1</v>
      </c>
      <c r="Z993" s="618"/>
      <c r="AB993"/>
      <c r="AC993"/>
      <c r="AD993"/>
      <c r="AE993"/>
      <c r="AF993"/>
      <c r="AG993"/>
      <c r="AH993"/>
      <c r="AI993"/>
      <c r="AJ993"/>
      <c r="AK993"/>
      <c r="AL993"/>
      <c r="AM993"/>
      <c r="AN993"/>
      <c r="AO993"/>
      <c r="AP993"/>
      <c r="AQ993"/>
      <c r="AR993"/>
      <c r="AS993"/>
      <c r="AT993"/>
      <c r="AU993"/>
      <c r="AV993"/>
      <c r="AW993"/>
      <c r="AX993"/>
      <c r="AY993"/>
      <c r="AZ993"/>
      <c r="BA993"/>
      <c r="BB993"/>
      <c r="BC993"/>
      <c r="BD993"/>
      <c r="BE993"/>
      <c r="BF993"/>
      <c r="BG993"/>
      <c r="BH993"/>
      <c r="BI993"/>
      <c r="BJ993"/>
    </row>
    <row r="994" spans="1:62">
      <c r="A994" s="639" t="s">
        <v>667</v>
      </c>
      <c r="B994" s="625">
        <f t="shared" ref="B994:B1005" si="69">SUM(C994,E994,G994,I994,K994,M994,O994,Q994,S994,U994,W994,Y994)</f>
        <v>1</v>
      </c>
      <c r="C994" s="634"/>
      <c r="D994" s="635"/>
      <c r="E994" s="636"/>
      <c r="F994" s="637"/>
      <c r="G994" s="634"/>
      <c r="H994" s="637"/>
      <c r="I994" s="634"/>
      <c r="J994" s="637"/>
      <c r="K994" s="634"/>
      <c r="L994" s="637"/>
      <c r="M994" s="634"/>
      <c r="N994" s="637"/>
      <c r="O994" s="634"/>
      <c r="P994" s="637"/>
      <c r="Q994" s="634">
        <v>1</v>
      </c>
      <c r="R994" s="637" t="s">
        <v>336</v>
      </c>
      <c r="S994" s="634"/>
      <c r="T994" s="637"/>
      <c r="U994" s="634"/>
      <c r="V994" s="637"/>
      <c r="W994" s="634"/>
      <c r="X994" s="637"/>
      <c r="Y994" s="634"/>
      <c r="Z994" s="638"/>
      <c r="AB994"/>
      <c r="AC994"/>
      <c r="AD994"/>
      <c r="AE994"/>
      <c r="AF994"/>
      <c r="AG994"/>
      <c r="AH994"/>
      <c r="AI994"/>
      <c r="AJ994"/>
      <c r="AK994"/>
      <c r="AL994"/>
      <c r="AM994"/>
      <c r="AN994"/>
      <c r="AO994"/>
      <c r="AP994"/>
      <c r="AQ994"/>
      <c r="AR994"/>
      <c r="AS994"/>
      <c r="AT994"/>
      <c r="AU994"/>
      <c r="AV994"/>
      <c r="AW994"/>
      <c r="AX994"/>
      <c r="AY994"/>
      <c r="AZ994"/>
      <c r="BA994"/>
      <c r="BB994"/>
      <c r="BC994"/>
      <c r="BD994"/>
      <c r="BE994"/>
      <c r="BF994"/>
      <c r="BG994"/>
      <c r="BH994"/>
      <c r="BI994"/>
      <c r="BJ994"/>
    </row>
    <row r="995" spans="1:62">
      <c r="A995" s="639" t="s">
        <v>669</v>
      </c>
      <c r="B995" s="625">
        <f t="shared" si="69"/>
        <v>0</v>
      </c>
      <c r="C995" s="634"/>
      <c r="D995" s="635"/>
      <c r="E995" s="636"/>
      <c r="F995" s="637"/>
      <c r="G995" s="634"/>
      <c r="H995" s="637"/>
      <c r="I995" s="634"/>
      <c r="J995" s="637"/>
      <c r="K995" s="634"/>
      <c r="L995" s="637"/>
      <c r="M995" s="634"/>
      <c r="N995" s="637"/>
      <c r="O995" s="634"/>
      <c r="P995" s="637"/>
      <c r="Q995" s="634"/>
      <c r="R995" s="637"/>
      <c r="S995" s="634"/>
      <c r="T995" s="637"/>
      <c r="U995" s="634"/>
      <c r="V995" s="637"/>
      <c r="W995" s="634"/>
      <c r="X995" s="637"/>
      <c r="Y995" s="634"/>
      <c r="Z995" s="638"/>
      <c r="AB995"/>
      <c r="AC995"/>
      <c r="AD995"/>
      <c r="AE995"/>
      <c r="AF995"/>
      <c r="AG995"/>
      <c r="AH995"/>
      <c r="AI995"/>
      <c r="AJ995"/>
      <c r="AK995"/>
      <c r="AL995"/>
      <c r="AM995"/>
      <c r="AN995"/>
      <c r="AO995"/>
      <c r="AP995"/>
      <c r="AQ995"/>
      <c r="AR995"/>
      <c r="AS995"/>
      <c r="AT995"/>
      <c r="AU995"/>
      <c r="AV995"/>
      <c r="AW995"/>
      <c r="AX995"/>
      <c r="AY995"/>
      <c r="AZ995"/>
      <c r="BA995"/>
      <c r="BB995"/>
      <c r="BC995"/>
      <c r="BD995"/>
      <c r="BE995"/>
      <c r="BF995"/>
      <c r="BG995"/>
      <c r="BH995"/>
      <c r="BI995"/>
      <c r="BJ995"/>
    </row>
    <row r="996" spans="1:62">
      <c r="A996" s="639" t="s">
        <v>670</v>
      </c>
      <c r="B996" s="625">
        <f t="shared" si="69"/>
        <v>5</v>
      </c>
      <c r="C996" s="634"/>
      <c r="D996" s="635"/>
      <c r="E996" s="636"/>
      <c r="F996" s="637"/>
      <c r="G996" s="634"/>
      <c r="H996" s="637"/>
      <c r="I996" s="634"/>
      <c r="J996" s="637"/>
      <c r="K996" s="634"/>
      <c r="L996" s="637"/>
      <c r="M996" s="634">
        <v>2</v>
      </c>
      <c r="N996" s="637" t="s">
        <v>354</v>
      </c>
      <c r="O996" s="634"/>
      <c r="P996" s="637"/>
      <c r="Q996" s="634"/>
      <c r="R996" s="637"/>
      <c r="S996" s="634">
        <v>1</v>
      </c>
      <c r="T996" s="637" t="s">
        <v>344</v>
      </c>
      <c r="U996" s="634"/>
      <c r="V996" s="637"/>
      <c r="W996" s="634">
        <v>1</v>
      </c>
      <c r="X996" s="637" t="s">
        <v>336</v>
      </c>
      <c r="Y996" s="634">
        <v>1</v>
      </c>
      <c r="Z996" s="638" t="s">
        <v>345</v>
      </c>
      <c r="AB996"/>
      <c r="AC996"/>
      <c r="AD996"/>
      <c r="AE996"/>
      <c r="AF996"/>
      <c r="AG996"/>
      <c r="AH996"/>
      <c r="AI996"/>
      <c r="AJ996"/>
      <c r="AK996"/>
      <c r="AL996"/>
      <c r="AM996"/>
      <c r="AN996"/>
      <c r="AO996"/>
      <c r="AP996"/>
      <c r="AQ996"/>
      <c r="AR996"/>
      <c r="AS996"/>
      <c r="AT996"/>
      <c r="AU996"/>
      <c r="AV996"/>
      <c r="AW996"/>
      <c r="AX996"/>
      <c r="AY996"/>
      <c r="AZ996"/>
      <c r="BA996"/>
      <c r="BB996"/>
      <c r="BC996"/>
      <c r="BD996"/>
      <c r="BE996"/>
      <c r="BF996"/>
      <c r="BG996"/>
      <c r="BH996"/>
      <c r="BI996"/>
      <c r="BJ996"/>
    </row>
    <row r="997" spans="1:62">
      <c r="A997" s="639" t="s">
        <v>95</v>
      </c>
      <c r="B997" s="625">
        <f t="shared" si="69"/>
        <v>0</v>
      </c>
      <c r="C997" s="634"/>
      <c r="D997" s="635"/>
      <c r="E997" s="636"/>
      <c r="F997" s="637"/>
      <c r="G997" s="634"/>
      <c r="H997" s="637"/>
      <c r="I997" s="634"/>
      <c r="J997" s="637"/>
      <c r="K997" s="634"/>
      <c r="L997" s="637"/>
      <c r="M997" s="634"/>
      <c r="N997" s="637"/>
      <c r="O997" s="634"/>
      <c r="P997" s="637"/>
      <c r="Q997" s="634"/>
      <c r="R997" s="637"/>
      <c r="S997" s="634"/>
      <c r="T997" s="637"/>
      <c r="U997" s="634"/>
      <c r="V997" s="637"/>
      <c r="W997" s="634"/>
      <c r="X997" s="637"/>
      <c r="Y997" s="634"/>
      <c r="Z997" s="638"/>
      <c r="AB997"/>
      <c r="AC997"/>
      <c r="AD997"/>
      <c r="AE997"/>
      <c r="AF997"/>
      <c r="AG997"/>
      <c r="AH997"/>
      <c r="AI997"/>
      <c r="AJ997"/>
      <c r="AK997"/>
      <c r="AL997"/>
      <c r="AM997"/>
      <c r="AN997"/>
      <c r="AO997"/>
      <c r="AP997"/>
      <c r="AQ997"/>
      <c r="AR997"/>
      <c r="AS997"/>
      <c r="AT997"/>
      <c r="AU997"/>
      <c r="AV997"/>
      <c r="AW997"/>
      <c r="AX997"/>
      <c r="AY997"/>
      <c r="AZ997"/>
      <c r="BA997"/>
      <c r="BB997"/>
      <c r="BC997"/>
      <c r="BD997"/>
      <c r="BE997"/>
      <c r="BF997"/>
      <c r="BG997"/>
      <c r="BH997"/>
      <c r="BI997"/>
      <c r="BJ997"/>
    </row>
    <row r="998" spans="1:62">
      <c r="A998" s="639" t="s">
        <v>93</v>
      </c>
      <c r="B998" s="625">
        <f t="shared" si="69"/>
        <v>0</v>
      </c>
      <c r="C998" s="634"/>
      <c r="D998" s="635"/>
      <c r="E998" s="636"/>
      <c r="F998" s="637"/>
      <c r="G998" s="634"/>
      <c r="H998" s="637"/>
      <c r="I998" s="634"/>
      <c r="J998" s="637"/>
      <c r="K998" s="634"/>
      <c r="L998" s="637"/>
      <c r="M998" s="634"/>
      <c r="N998" s="637"/>
      <c r="O998" s="634"/>
      <c r="P998" s="637"/>
      <c r="Q998" s="634"/>
      <c r="R998" s="637"/>
      <c r="S998" s="634"/>
      <c r="T998" s="637"/>
      <c r="U998" s="634"/>
      <c r="V998" s="637"/>
      <c r="W998" s="634"/>
      <c r="X998" s="637"/>
      <c r="Y998" s="634"/>
      <c r="Z998" s="638"/>
      <c r="AB998"/>
      <c r="AC998"/>
      <c r="AD998"/>
      <c r="AE998"/>
      <c r="AF998"/>
      <c r="AG998"/>
      <c r="AH998"/>
      <c r="AI998"/>
      <c r="AJ998"/>
      <c r="AK998"/>
      <c r="AL998"/>
      <c r="AM998"/>
      <c r="AN998"/>
      <c r="AO998"/>
      <c r="AP998"/>
      <c r="AQ998"/>
      <c r="AR998"/>
      <c r="AS998"/>
      <c r="AT998"/>
      <c r="AU998"/>
      <c r="AV998"/>
      <c r="AW998"/>
      <c r="AX998"/>
      <c r="AY998"/>
      <c r="AZ998"/>
      <c r="BA998"/>
      <c r="BB998"/>
      <c r="BC998"/>
      <c r="BD998"/>
      <c r="BE998"/>
      <c r="BF998"/>
      <c r="BG998"/>
      <c r="BH998"/>
      <c r="BI998"/>
      <c r="BJ998"/>
    </row>
    <row r="999" spans="1:62">
      <c r="A999" s="639" t="s">
        <v>92</v>
      </c>
      <c r="B999" s="625">
        <f t="shared" si="69"/>
        <v>0</v>
      </c>
      <c r="C999" s="634"/>
      <c r="D999" s="635"/>
      <c r="E999" s="636"/>
      <c r="F999" s="637"/>
      <c r="G999" s="634"/>
      <c r="H999" s="637"/>
      <c r="I999" s="634"/>
      <c r="J999" s="637"/>
      <c r="K999" s="634"/>
      <c r="L999" s="637"/>
      <c r="M999" s="634"/>
      <c r="N999" s="637"/>
      <c r="O999" s="634"/>
      <c r="P999" s="637"/>
      <c r="Q999" s="634"/>
      <c r="R999" s="637"/>
      <c r="S999" s="634"/>
      <c r="T999" s="637"/>
      <c r="U999" s="634"/>
      <c r="V999" s="637"/>
      <c r="W999" s="634"/>
      <c r="X999" s="637"/>
      <c r="Y999" s="634"/>
      <c r="Z999" s="638"/>
      <c r="AB999"/>
      <c r="AC999"/>
      <c r="AD999"/>
      <c r="AE999"/>
      <c r="AF999"/>
      <c r="AG999"/>
      <c r="AH999"/>
      <c r="AI999"/>
      <c r="AJ999"/>
      <c r="AK999"/>
      <c r="AL999"/>
      <c r="AM999"/>
      <c r="AN999"/>
      <c r="AO999"/>
      <c r="AP999"/>
      <c r="AQ999"/>
      <c r="AR999"/>
      <c r="AS999"/>
      <c r="AT999"/>
      <c r="AU999"/>
      <c r="AV999"/>
      <c r="AW999"/>
      <c r="AX999"/>
      <c r="AY999"/>
      <c r="AZ999"/>
      <c r="BA999"/>
      <c r="BB999"/>
      <c r="BC999"/>
      <c r="BD999"/>
      <c r="BE999"/>
      <c r="BF999"/>
      <c r="BG999"/>
      <c r="BH999"/>
      <c r="BI999"/>
      <c r="BJ999"/>
    </row>
    <row r="1000" spans="1:62">
      <c r="A1000" s="639" t="s">
        <v>624</v>
      </c>
      <c r="B1000" s="625">
        <f t="shared" si="69"/>
        <v>0</v>
      </c>
      <c r="C1000" s="634"/>
      <c r="D1000" s="635"/>
      <c r="E1000" s="636"/>
      <c r="F1000" s="637"/>
      <c r="G1000" s="634"/>
      <c r="H1000" s="637"/>
      <c r="I1000" s="634"/>
      <c r="J1000" s="637"/>
      <c r="K1000" s="634"/>
      <c r="L1000" s="637"/>
      <c r="M1000" s="634"/>
      <c r="N1000" s="637"/>
      <c r="O1000" s="634"/>
      <c r="P1000" s="637"/>
      <c r="Q1000" s="634"/>
      <c r="R1000" s="637"/>
      <c r="S1000" s="634"/>
      <c r="T1000" s="637"/>
      <c r="U1000" s="634"/>
      <c r="V1000" s="637"/>
      <c r="W1000" s="634"/>
      <c r="X1000" s="637"/>
      <c r="Y1000" s="634"/>
      <c r="Z1000" s="638"/>
      <c r="AB1000"/>
      <c r="AC1000"/>
      <c r="AD1000"/>
      <c r="AE1000"/>
      <c r="AF1000"/>
      <c r="AG1000"/>
      <c r="AH1000"/>
      <c r="AI1000"/>
      <c r="AJ1000"/>
      <c r="AK1000"/>
      <c r="AL1000"/>
      <c r="AM1000"/>
      <c r="AN1000"/>
      <c r="AO1000"/>
      <c r="AP1000"/>
      <c r="AQ1000"/>
      <c r="AR1000"/>
      <c r="AS1000"/>
      <c r="AT1000"/>
      <c r="AU1000"/>
      <c r="AV1000"/>
      <c r="AW1000"/>
      <c r="AX1000"/>
      <c r="AY1000"/>
      <c r="AZ1000"/>
      <c r="BA1000"/>
      <c r="BB1000"/>
      <c r="BC1000"/>
      <c r="BD1000"/>
      <c r="BE1000"/>
      <c r="BF1000"/>
      <c r="BG1000"/>
      <c r="BH1000"/>
      <c r="BI1000"/>
      <c r="BJ1000"/>
    </row>
    <row r="1001" spans="1:62" s="641" customFormat="1" ht="15.75" thickBot="1">
      <c r="A1001" s="639" t="s">
        <v>601</v>
      </c>
      <c r="B1001" s="625">
        <f t="shared" si="69"/>
        <v>1</v>
      </c>
      <c r="C1001" s="634"/>
      <c r="D1001" s="635"/>
      <c r="E1001" s="636"/>
      <c r="F1001" s="637"/>
      <c r="G1001" s="634"/>
      <c r="H1001" s="637"/>
      <c r="I1001" s="634"/>
      <c r="J1001" s="637"/>
      <c r="K1001" s="634"/>
      <c r="L1001" s="637"/>
      <c r="M1001" s="634"/>
      <c r="N1001" s="637"/>
      <c r="O1001" s="634"/>
      <c r="P1001" s="637"/>
      <c r="Q1001" s="634">
        <v>1</v>
      </c>
      <c r="R1001" s="637" t="s">
        <v>354</v>
      </c>
      <c r="S1001" s="634"/>
      <c r="T1001" s="637"/>
      <c r="U1001" s="634"/>
      <c r="V1001" s="637"/>
      <c r="W1001" s="634"/>
      <c r="X1001" s="637"/>
      <c r="Y1001" s="634"/>
      <c r="Z1001" s="638"/>
    </row>
    <row r="1002" spans="1:62" ht="15.75" thickBot="1">
      <c r="A1002" s="683" t="s">
        <v>673</v>
      </c>
      <c r="B1002" s="620">
        <f t="shared" si="69"/>
        <v>4</v>
      </c>
      <c r="C1002" s="684">
        <f>SUM(C1003:C1005)</f>
        <v>0</v>
      </c>
      <c r="D1002" s="620"/>
      <c r="E1002" s="684">
        <f>SUM(E1003:E1005)</f>
        <v>0</v>
      </c>
      <c r="F1002" s="685"/>
      <c r="G1002" s="684">
        <f>SUM(G1003:G1005)</f>
        <v>1</v>
      </c>
      <c r="H1002" s="685"/>
      <c r="I1002" s="684">
        <f>SUM(I1003:I1005)</f>
        <v>0</v>
      </c>
      <c r="J1002" s="685"/>
      <c r="K1002" s="684">
        <f>SUM(K1003:K1005)</f>
        <v>0</v>
      </c>
      <c r="L1002" s="685"/>
      <c r="M1002" s="684">
        <f>SUM(M1003:M1005)</f>
        <v>0</v>
      </c>
      <c r="N1002" s="685"/>
      <c r="O1002" s="684">
        <f>SUM(O1003:O1005)</f>
        <v>0</v>
      </c>
      <c r="P1002" s="685"/>
      <c r="Q1002" s="684">
        <f>SUM(Q1003:Q1005)</f>
        <v>0</v>
      </c>
      <c r="R1002" s="685"/>
      <c r="S1002" s="684">
        <f>SUM(S1003:S1005)</f>
        <v>1</v>
      </c>
      <c r="T1002" s="685"/>
      <c r="U1002" s="684">
        <f>SUM(U1003:U1005)</f>
        <v>0</v>
      </c>
      <c r="V1002" s="685"/>
      <c r="W1002" s="684">
        <f>SUM(W1003:W1005)</f>
        <v>0</v>
      </c>
      <c r="X1002" s="685"/>
      <c r="Y1002" s="684">
        <f>SUM(Y1003:Y1005)</f>
        <v>2</v>
      </c>
      <c r="Z1002" s="623"/>
      <c r="AB1002"/>
      <c r="AC1002"/>
      <c r="AD1002"/>
      <c r="AE1002"/>
      <c r="AF1002"/>
      <c r="AG1002"/>
      <c r="AH1002"/>
      <c r="AI1002"/>
      <c r="AJ1002"/>
      <c r="AK1002"/>
      <c r="AL1002"/>
      <c r="AM1002"/>
      <c r="AN1002"/>
      <c r="AO1002"/>
      <c r="AP1002"/>
      <c r="AQ1002"/>
      <c r="AR1002"/>
      <c r="AS1002"/>
      <c r="AT1002"/>
      <c r="AU1002"/>
      <c r="AV1002"/>
      <c r="AW1002"/>
      <c r="AX1002"/>
      <c r="AY1002"/>
      <c r="AZ1002"/>
      <c r="BA1002"/>
      <c r="BB1002"/>
      <c r="BC1002"/>
      <c r="BD1002"/>
      <c r="BE1002"/>
      <c r="BF1002"/>
      <c r="BG1002"/>
      <c r="BH1002"/>
      <c r="BI1002"/>
      <c r="BJ1002"/>
    </row>
    <row r="1003" spans="1:62">
      <c r="A1003" s="639" t="s">
        <v>674</v>
      </c>
      <c r="B1003" s="625">
        <f t="shared" si="69"/>
        <v>1</v>
      </c>
      <c r="C1003" s="634"/>
      <c r="D1003" s="635"/>
      <c r="E1003" s="636"/>
      <c r="F1003" s="637"/>
      <c r="G1003" s="634">
        <v>1</v>
      </c>
      <c r="H1003" s="637" t="s">
        <v>354</v>
      </c>
      <c r="I1003" s="634"/>
      <c r="J1003" s="637"/>
      <c r="K1003" s="634"/>
      <c r="L1003" s="637"/>
      <c r="M1003" s="634"/>
      <c r="N1003" s="637"/>
      <c r="O1003" s="634"/>
      <c r="P1003" s="637"/>
      <c r="Q1003" s="634"/>
      <c r="R1003" s="637"/>
      <c r="S1003" s="634"/>
      <c r="T1003" s="637"/>
      <c r="U1003" s="634"/>
      <c r="V1003" s="637"/>
      <c r="W1003" s="634"/>
      <c r="X1003" s="637"/>
      <c r="Y1003" s="634"/>
      <c r="Z1003" s="638"/>
      <c r="AB1003"/>
      <c r="AC1003"/>
      <c r="AD1003"/>
      <c r="AE1003"/>
      <c r="AF1003"/>
      <c r="AG1003"/>
      <c r="AH1003"/>
      <c r="AI1003"/>
      <c r="AJ1003"/>
      <c r="AK1003"/>
      <c r="AL1003"/>
      <c r="AM1003"/>
      <c r="AN1003"/>
      <c r="AO1003"/>
      <c r="AP1003"/>
      <c r="AQ1003"/>
      <c r="AR1003"/>
      <c r="AS1003"/>
      <c r="AT1003"/>
      <c r="AU1003"/>
      <c r="AV1003"/>
      <c r="AW1003"/>
      <c r="AX1003"/>
      <c r="AY1003"/>
      <c r="AZ1003"/>
      <c r="BA1003"/>
      <c r="BB1003"/>
      <c r="BC1003"/>
      <c r="BD1003"/>
      <c r="BE1003"/>
      <c r="BF1003"/>
      <c r="BG1003"/>
      <c r="BH1003"/>
      <c r="BI1003"/>
      <c r="BJ1003"/>
    </row>
    <row r="1004" spans="1:62">
      <c r="A1004" s="639" t="s">
        <v>675</v>
      </c>
      <c r="B1004" s="625">
        <f t="shared" si="69"/>
        <v>1</v>
      </c>
      <c r="C1004" s="634"/>
      <c r="D1004" s="635"/>
      <c r="E1004" s="636"/>
      <c r="F1004" s="637"/>
      <c r="G1004" s="634"/>
      <c r="H1004" s="637"/>
      <c r="I1004" s="634"/>
      <c r="J1004" s="637"/>
      <c r="K1004" s="634"/>
      <c r="L1004" s="637"/>
      <c r="M1004" s="634"/>
      <c r="N1004" s="637"/>
      <c r="O1004" s="634"/>
      <c r="P1004" s="637"/>
      <c r="Q1004" s="634"/>
      <c r="R1004" s="637"/>
      <c r="S1004" s="634">
        <v>1</v>
      </c>
      <c r="T1004" s="637" t="s">
        <v>354</v>
      </c>
      <c r="U1004" s="634"/>
      <c r="V1004" s="637"/>
      <c r="W1004" s="634"/>
      <c r="X1004" s="637"/>
      <c r="Y1004" s="634"/>
      <c r="Z1004" s="638"/>
      <c r="AB1004"/>
      <c r="AC1004"/>
      <c r="AD1004"/>
      <c r="AE1004"/>
      <c r="AF1004"/>
      <c r="AG1004"/>
      <c r="AH1004"/>
      <c r="AI1004"/>
      <c r="AJ1004"/>
      <c r="AK1004"/>
      <c r="AL1004"/>
      <c r="AM1004"/>
      <c r="AN1004"/>
      <c r="AO1004"/>
      <c r="AP1004"/>
      <c r="AQ1004"/>
      <c r="AR1004"/>
      <c r="AS1004"/>
      <c r="AT1004"/>
      <c r="AU1004"/>
      <c r="AV1004"/>
      <c r="AW1004"/>
      <c r="AX1004"/>
      <c r="AY1004"/>
      <c r="AZ1004"/>
      <c r="BA1004"/>
      <c r="BB1004"/>
      <c r="BC1004"/>
      <c r="BD1004"/>
      <c r="BE1004"/>
      <c r="BF1004"/>
      <c r="BG1004"/>
      <c r="BH1004"/>
      <c r="BI1004"/>
      <c r="BJ1004"/>
    </row>
    <row r="1005" spans="1:62" ht="15.75" thickBot="1">
      <c r="A1005" s="642" t="s">
        <v>676</v>
      </c>
      <c r="B1005" s="672">
        <f t="shared" si="69"/>
        <v>2</v>
      </c>
      <c r="C1005" s="643"/>
      <c r="D1005" s="644"/>
      <c r="E1005" s="645"/>
      <c r="F1005" s="646"/>
      <c r="G1005" s="643"/>
      <c r="H1005" s="646"/>
      <c r="I1005" s="643"/>
      <c r="J1005" s="646"/>
      <c r="K1005" s="643"/>
      <c r="L1005" s="646"/>
      <c r="M1005" s="643"/>
      <c r="N1005" s="646"/>
      <c r="O1005" s="643"/>
      <c r="P1005" s="646"/>
      <c r="Q1005" s="643"/>
      <c r="R1005" s="646"/>
      <c r="S1005" s="643"/>
      <c r="T1005" s="646"/>
      <c r="U1005" s="643"/>
      <c r="V1005" s="646"/>
      <c r="W1005" s="643"/>
      <c r="X1005" s="646"/>
      <c r="Y1005" s="643">
        <v>2</v>
      </c>
      <c r="Z1005" s="647" t="s">
        <v>354</v>
      </c>
      <c r="AB1005"/>
      <c r="AC1005"/>
      <c r="AD1005"/>
      <c r="AE1005"/>
      <c r="AF1005"/>
      <c r="AG1005"/>
      <c r="AH1005"/>
      <c r="AI1005"/>
      <c r="AJ1005"/>
      <c r="AK1005"/>
      <c r="AL1005"/>
      <c r="AM1005"/>
      <c r="AN1005"/>
      <c r="AO1005"/>
      <c r="AP1005"/>
      <c r="AQ1005"/>
      <c r="AR1005"/>
      <c r="AS1005"/>
      <c r="AT1005"/>
      <c r="AU1005"/>
      <c r="AV1005"/>
      <c r="AW1005"/>
      <c r="AX1005"/>
      <c r="AY1005"/>
      <c r="AZ1005"/>
      <c r="BA1005"/>
      <c r="BB1005"/>
      <c r="BC1005"/>
      <c r="BD1005"/>
      <c r="BE1005"/>
      <c r="BF1005"/>
      <c r="BG1005"/>
      <c r="BH1005"/>
      <c r="BI1005"/>
      <c r="BJ1005"/>
    </row>
    <row r="1006" spans="1:62">
      <c r="A1006" s="673" t="s">
        <v>688</v>
      </c>
      <c r="C1006" s="528"/>
      <c r="D1006" s="528"/>
      <c r="E1006" s="528"/>
      <c r="G1006" s="528"/>
      <c r="H1006" s="528"/>
      <c r="I1006" s="528"/>
      <c r="J1006" s="528"/>
      <c r="K1006" s="528"/>
      <c r="L1006" s="528"/>
      <c r="M1006" s="528"/>
      <c r="N1006" s="528"/>
      <c r="O1006" s="528"/>
      <c r="P1006" s="528"/>
      <c r="Q1006" s="528"/>
      <c r="R1006" s="49" t="s">
        <v>689</v>
      </c>
      <c r="S1006" s="528"/>
      <c r="T1006" s="528"/>
      <c r="U1006" s="49"/>
      <c r="V1006" s="528"/>
      <c r="W1006" s="49"/>
      <c r="X1006" s="49"/>
      <c r="Y1006" s="49"/>
      <c r="Z1006" s="49"/>
      <c r="AB1006"/>
      <c r="AC1006"/>
      <c r="AD1006"/>
      <c r="AE1006"/>
      <c r="AF1006"/>
      <c r="AG1006"/>
      <c r="AH1006"/>
      <c r="AI1006"/>
      <c r="AJ1006"/>
      <c r="AK1006"/>
      <c r="AL1006"/>
      <c r="AM1006"/>
      <c r="AN1006"/>
      <c r="AO1006"/>
      <c r="AP1006"/>
      <c r="AQ1006"/>
      <c r="AR1006"/>
      <c r="AS1006"/>
      <c r="AT1006"/>
      <c r="AU1006"/>
      <c r="AV1006"/>
      <c r="AW1006"/>
      <c r="AX1006"/>
      <c r="AY1006"/>
      <c r="AZ1006"/>
      <c r="BA1006"/>
      <c r="BB1006"/>
      <c r="BC1006"/>
      <c r="BD1006"/>
      <c r="BE1006"/>
      <c r="BF1006"/>
      <c r="BG1006"/>
      <c r="BH1006"/>
      <c r="BI1006"/>
      <c r="BJ1006"/>
    </row>
    <row r="1007" spans="1:62">
      <c r="A1007" s="49" t="s">
        <v>689</v>
      </c>
      <c r="B1007" s="49"/>
      <c r="D1007" s="49"/>
      <c r="E1007" s="528"/>
      <c r="F1007" s="674" t="s">
        <v>690</v>
      </c>
      <c r="G1007" s="528"/>
      <c r="H1007" s="528"/>
      <c r="I1007" s="528"/>
      <c r="J1007" s="528"/>
      <c r="K1007" s="528"/>
      <c r="L1007" s="528"/>
      <c r="M1007" s="528"/>
      <c r="N1007" s="528"/>
      <c r="O1007" s="528"/>
      <c r="P1007" s="528"/>
      <c r="Q1007" s="528"/>
      <c r="R1007" s="528"/>
      <c r="S1007" s="49" t="s">
        <v>511</v>
      </c>
      <c r="T1007" s="528"/>
      <c r="U1007" s="528"/>
      <c r="V1007" s="528"/>
      <c r="Y1007" s="528"/>
      <c r="Z1007" s="528"/>
      <c r="AB1007"/>
      <c r="AC1007"/>
      <c r="AD1007"/>
      <c r="AE1007"/>
      <c r="AF1007"/>
      <c r="AG1007"/>
      <c r="AH1007"/>
      <c r="AI1007"/>
      <c r="AJ1007"/>
      <c r="AK1007"/>
      <c r="AL1007"/>
      <c r="AM1007"/>
      <c r="AN1007"/>
      <c r="AO1007"/>
      <c r="AP1007"/>
      <c r="AQ1007"/>
      <c r="AR1007"/>
      <c r="AS1007"/>
      <c r="AT1007"/>
      <c r="AU1007"/>
      <c r="AV1007"/>
      <c r="AW1007"/>
      <c r="AX1007"/>
      <c r="AY1007"/>
      <c r="AZ1007"/>
      <c r="BA1007"/>
      <c r="BB1007"/>
      <c r="BC1007"/>
      <c r="BD1007"/>
      <c r="BE1007"/>
      <c r="BF1007"/>
      <c r="BG1007"/>
      <c r="BH1007"/>
      <c r="BI1007"/>
      <c r="BJ1007"/>
    </row>
    <row r="1008" spans="1:62">
      <c r="A1008" s="674" t="s">
        <v>691</v>
      </c>
      <c r="B1008" s="49" t="s">
        <v>97</v>
      </c>
      <c r="D1008" s="49" t="s">
        <v>506</v>
      </c>
      <c r="E1008" s="528"/>
      <c r="F1008" s="528"/>
      <c r="G1008" s="528"/>
      <c r="H1008" s="528"/>
      <c r="I1008" s="528"/>
      <c r="J1008" s="528"/>
      <c r="K1008" s="528"/>
      <c r="L1008" s="528"/>
      <c r="M1008" s="528"/>
      <c r="N1008" s="528"/>
      <c r="O1008" s="528"/>
      <c r="P1008" s="528"/>
      <c r="Q1008" s="528"/>
      <c r="R1008" s="528"/>
      <c r="S1008" s="49" t="s">
        <v>122</v>
      </c>
      <c r="T1008" s="528"/>
      <c r="U1008" s="528"/>
      <c r="V1008" s="528"/>
      <c r="W1008" s="49" t="s">
        <v>123</v>
      </c>
      <c r="Y1008" s="528"/>
      <c r="Z1008" s="528"/>
      <c r="AB1008"/>
      <c r="AC1008"/>
      <c r="AD1008"/>
      <c r="AE1008"/>
      <c r="AF1008"/>
      <c r="AG1008"/>
      <c r="AH1008"/>
      <c r="AI1008"/>
      <c r="AJ1008"/>
      <c r="AK1008"/>
      <c r="AL1008"/>
      <c r="AM1008"/>
      <c r="AN1008"/>
      <c r="AO1008"/>
      <c r="AP1008"/>
      <c r="AQ1008"/>
      <c r="AR1008"/>
      <c r="AS1008"/>
      <c r="AT1008"/>
      <c r="AU1008"/>
      <c r="AV1008"/>
      <c r="AW1008"/>
      <c r="AX1008"/>
      <c r="AY1008"/>
      <c r="AZ1008"/>
      <c r="BA1008"/>
      <c r="BB1008"/>
      <c r="BC1008"/>
      <c r="BD1008"/>
      <c r="BE1008"/>
      <c r="BF1008"/>
      <c r="BG1008"/>
      <c r="BH1008"/>
      <c r="BI1008"/>
      <c r="BJ1008"/>
    </row>
    <row r="1009" spans="1:62">
      <c r="A1009" s="49" t="s">
        <v>692</v>
      </c>
      <c r="D1009" s="528"/>
      <c r="E1009" s="528"/>
      <c r="F1009" s="528"/>
      <c r="H1009" s="528"/>
      <c r="N1009" s="528"/>
      <c r="P1009" s="528"/>
      <c r="S1009" s="49" t="s">
        <v>129</v>
      </c>
      <c r="V1009" s="528"/>
      <c r="W1009" s="49" t="s">
        <v>130</v>
      </c>
      <c r="Y1009" s="528"/>
      <c r="Z1009" s="528"/>
      <c r="AB1009"/>
      <c r="AC1009"/>
      <c r="AD1009"/>
      <c r="AE1009"/>
      <c r="AF1009"/>
      <c r="AG1009"/>
      <c r="AH1009"/>
      <c r="AI1009"/>
      <c r="AJ1009"/>
      <c r="AK1009"/>
      <c r="AL1009"/>
      <c r="AM1009"/>
      <c r="AN1009"/>
      <c r="AO1009"/>
      <c r="AP1009"/>
      <c r="AQ1009"/>
      <c r="AR1009"/>
      <c r="AS1009"/>
      <c r="AT1009"/>
      <c r="AU1009"/>
      <c r="AV1009"/>
      <c r="AW1009"/>
      <c r="AX1009"/>
      <c r="AY1009"/>
      <c r="AZ1009"/>
      <c r="BA1009"/>
      <c r="BB1009"/>
      <c r="BC1009"/>
      <c r="BD1009"/>
      <c r="BE1009"/>
      <c r="BF1009"/>
      <c r="BG1009"/>
      <c r="BH1009"/>
      <c r="BI1009"/>
      <c r="BJ1009"/>
    </row>
    <row r="1010" spans="1:62">
      <c r="A1010" s="49" t="s">
        <v>104</v>
      </c>
      <c r="B1010" s="49" t="s">
        <v>157</v>
      </c>
      <c r="D1010" s="528"/>
      <c r="E1010" s="528"/>
      <c r="F1010" s="528"/>
      <c r="G1010" s="49" t="s">
        <v>142</v>
      </c>
      <c r="H1010" s="528"/>
      <c r="M1010" s="49" t="s">
        <v>128</v>
      </c>
      <c r="N1010" s="528"/>
      <c r="P1010" s="528"/>
      <c r="S1010" s="49" t="s">
        <v>136</v>
      </c>
      <c r="W1010" s="49" t="s">
        <v>137</v>
      </c>
      <c r="Y1010" s="528"/>
      <c r="Z1010" s="528"/>
      <c r="AB1010"/>
      <c r="AC1010"/>
      <c r="AD1010"/>
      <c r="AE1010"/>
      <c r="AF1010"/>
      <c r="AG1010"/>
      <c r="AH1010"/>
      <c r="AI1010"/>
      <c r="AJ1010"/>
      <c r="AK1010"/>
      <c r="AL1010"/>
      <c r="AM1010"/>
      <c r="AN1010"/>
      <c r="AO1010"/>
      <c r="AP1010"/>
      <c r="AQ1010"/>
      <c r="AR1010"/>
      <c r="AS1010"/>
      <c r="AT1010"/>
      <c r="AU1010"/>
      <c r="AV1010"/>
      <c r="AW1010"/>
      <c r="AX1010"/>
      <c r="AY1010"/>
      <c r="AZ1010"/>
      <c r="BA1010"/>
      <c r="BB1010"/>
      <c r="BC1010"/>
      <c r="BD1010"/>
      <c r="BE1010"/>
      <c r="BF1010"/>
      <c r="BG1010"/>
      <c r="BH1010"/>
      <c r="BI1010"/>
      <c r="BJ1010"/>
    </row>
    <row r="1011" spans="1:62">
      <c r="A1011" s="49" t="s">
        <v>509</v>
      </c>
      <c r="B1011" s="49" t="s">
        <v>164</v>
      </c>
      <c r="D1011" s="528"/>
      <c r="E1011" s="528"/>
      <c r="F1011" s="528"/>
      <c r="G1011" s="49" t="s">
        <v>150</v>
      </c>
      <c r="H1011" s="528"/>
      <c r="M1011" s="49" t="s">
        <v>135</v>
      </c>
      <c r="N1011" s="528"/>
      <c r="P1011" s="528"/>
      <c r="S1011" s="49" t="s">
        <v>144</v>
      </c>
      <c r="W1011" s="49" t="s">
        <v>145</v>
      </c>
      <c r="Y1011" s="528"/>
      <c r="Z1011" s="528"/>
      <c r="AB1011"/>
      <c r="AC1011"/>
      <c r="AD1011"/>
      <c r="AE1011"/>
      <c r="AF1011"/>
      <c r="AG1011"/>
      <c r="AH1011"/>
      <c r="AI1011"/>
      <c r="AJ1011"/>
      <c r="AK1011"/>
      <c r="AL1011"/>
      <c r="AM1011"/>
      <c r="AN1011"/>
      <c r="AO1011"/>
      <c r="AP1011"/>
      <c r="AQ1011"/>
      <c r="AR1011"/>
      <c r="AS1011"/>
      <c r="AT1011"/>
      <c r="AU1011"/>
      <c r="AV1011"/>
      <c r="AW1011"/>
      <c r="AX1011"/>
      <c r="AY1011"/>
      <c r="AZ1011"/>
      <c r="BA1011"/>
      <c r="BB1011"/>
      <c r="BC1011"/>
      <c r="BD1011"/>
      <c r="BE1011"/>
      <c r="BF1011"/>
      <c r="BG1011"/>
      <c r="BH1011"/>
      <c r="BI1011"/>
      <c r="BJ1011"/>
    </row>
    <row r="1012" spans="1:62">
      <c r="A1012" s="49" t="s">
        <v>119</v>
      </c>
      <c r="B1012" s="49" t="s">
        <v>677</v>
      </c>
      <c r="D1012" s="528"/>
      <c r="E1012" s="528"/>
      <c r="F1012" s="528"/>
      <c r="G1012" s="49" t="s">
        <v>158</v>
      </c>
      <c r="H1012" s="528"/>
      <c r="M1012" s="49" t="s">
        <v>143</v>
      </c>
      <c r="N1012" s="528"/>
      <c r="P1012" s="528"/>
      <c r="S1012" s="49" t="s">
        <v>152</v>
      </c>
      <c r="W1012" s="49" t="s">
        <v>153</v>
      </c>
      <c r="Y1012" s="528"/>
      <c r="Z1012" s="528"/>
      <c r="AB1012"/>
      <c r="AC1012"/>
      <c r="AD1012"/>
      <c r="AE1012"/>
      <c r="AF1012"/>
      <c r="AG1012"/>
      <c r="AH1012"/>
      <c r="AI1012"/>
      <c r="AJ1012"/>
      <c r="AK1012"/>
      <c r="AL1012"/>
      <c r="AM1012"/>
      <c r="AN1012"/>
      <c r="AO1012"/>
      <c r="AP1012"/>
      <c r="AQ1012"/>
      <c r="AR1012"/>
      <c r="AS1012"/>
      <c r="AT1012"/>
      <c r="AU1012"/>
      <c r="AV1012"/>
      <c r="AW1012"/>
      <c r="AX1012"/>
      <c r="AY1012"/>
      <c r="AZ1012"/>
      <c r="BA1012"/>
      <c r="BB1012"/>
      <c r="BC1012"/>
      <c r="BD1012"/>
      <c r="BE1012"/>
      <c r="BF1012"/>
      <c r="BG1012"/>
      <c r="BH1012"/>
      <c r="BI1012"/>
      <c r="BJ1012"/>
    </row>
    <row r="1013" spans="1:62">
      <c r="A1013" s="49" t="s">
        <v>126</v>
      </c>
      <c r="B1013" s="49" t="s">
        <v>112</v>
      </c>
      <c r="D1013" s="528"/>
      <c r="E1013" s="528"/>
      <c r="F1013" s="528"/>
      <c r="G1013" s="49" t="s">
        <v>165</v>
      </c>
      <c r="H1013" s="528"/>
      <c r="M1013" s="49" t="s">
        <v>151</v>
      </c>
      <c r="N1013" s="528"/>
      <c r="P1013" s="528"/>
      <c r="S1013" s="49" t="s">
        <v>160</v>
      </c>
      <c r="W1013" s="49" t="s">
        <v>431</v>
      </c>
      <c r="Y1013" s="675"/>
      <c r="Z1013" s="675"/>
      <c r="AB1013"/>
      <c r="AC1013"/>
      <c r="AD1013"/>
      <c r="AE1013"/>
      <c r="AF1013"/>
      <c r="AG1013"/>
      <c r="AH1013"/>
      <c r="AI1013"/>
      <c r="AJ1013"/>
      <c r="AK1013"/>
      <c r="AL1013"/>
      <c r="AM1013"/>
      <c r="AN1013"/>
      <c r="AO1013"/>
      <c r="AP1013"/>
      <c r="AQ1013"/>
      <c r="AR1013"/>
      <c r="AS1013"/>
      <c r="AT1013"/>
      <c r="AU1013"/>
      <c r="AV1013"/>
      <c r="AW1013"/>
      <c r="AX1013"/>
      <c r="AY1013"/>
      <c r="AZ1013"/>
      <c r="BA1013"/>
      <c r="BB1013"/>
      <c r="BC1013"/>
      <c r="BD1013"/>
      <c r="BE1013"/>
      <c r="BF1013"/>
      <c r="BG1013"/>
      <c r="BH1013"/>
      <c r="BI1013"/>
      <c r="BJ1013"/>
    </row>
    <row r="1014" spans="1:62">
      <c r="A1014" s="49" t="s">
        <v>693</v>
      </c>
      <c r="B1014" s="49" t="s">
        <v>120</v>
      </c>
      <c r="D1014" s="528"/>
      <c r="E1014" s="528"/>
      <c r="F1014" s="528"/>
      <c r="G1014" s="49" t="s">
        <v>508</v>
      </c>
      <c r="H1014" s="528"/>
      <c r="M1014" s="49" t="s">
        <v>694</v>
      </c>
      <c r="N1014" s="528"/>
      <c r="P1014" s="528"/>
      <c r="S1014" s="49" t="s">
        <v>167</v>
      </c>
      <c r="W1014" s="49" t="s">
        <v>168</v>
      </c>
      <c r="X1014" s="676"/>
      <c r="Y1014" s="675"/>
      <c r="Z1014" s="528"/>
      <c r="AB1014"/>
      <c r="AC1014"/>
      <c r="AD1014"/>
      <c r="AE1014"/>
      <c r="AF1014"/>
      <c r="AG1014"/>
      <c r="AH1014"/>
      <c r="AI1014"/>
      <c r="AJ1014"/>
      <c r="AK1014"/>
      <c r="AL1014"/>
      <c r="AM1014"/>
      <c r="AN1014"/>
      <c r="AO1014"/>
      <c r="AP1014"/>
      <c r="AQ1014"/>
      <c r="AR1014"/>
      <c r="AS1014"/>
      <c r="AT1014"/>
      <c r="AU1014"/>
      <c r="AV1014"/>
      <c r="AW1014"/>
      <c r="AX1014"/>
      <c r="AY1014"/>
      <c r="AZ1014"/>
      <c r="BA1014"/>
      <c r="BB1014"/>
      <c r="BC1014"/>
      <c r="BD1014"/>
      <c r="BE1014"/>
      <c r="BF1014"/>
      <c r="BG1014"/>
      <c r="BH1014"/>
      <c r="BI1014"/>
      <c r="BJ1014"/>
    </row>
    <row r="1015" spans="1:62">
      <c r="A1015" s="49" t="s">
        <v>141</v>
      </c>
      <c r="B1015" s="49" t="s">
        <v>127</v>
      </c>
      <c r="D1015" s="528"/>
      <c r="E1015" s="528"/>
      <c r="F1015" s="528"/>
      <c r="G1015" s="49" t="s">
        <v>695</v>
      </c>
      <c r="H1015" s="528"/>
      <c r="M1015" s="49" t="s">
        <v>166</v>
      </c>
      <c r="N1015" s="528"/>
      <c r="P1015" s="528"/>
      <c r="Q1015" s="528"/>
      <c r="R1015" s="528"/>
      <c r="S1015" s="49" t="s">
        <v>100</v>
      </c>
      <c r="T1015" s="528"/>
      <c r="W1015" s="49" t="s">
        <v>696</v>
      </c>
      <c r="Y1015" s="677"/>
      <c r="Z1015" s="675"/>
      <c r="AB1015"/>
      <c r="AC1015"/>
      <c r="AD1015"/>
      <c r="AE1015"/>
      <c r="AF1015"/>
      <c r="AG1015"/>
      <c r="AH1015"/>
      <c r="AI1015"/>
      <c r="AJ1015"/>
      <c r="AK1015"/>
      <c r="AL1015"/>
      <c r="AM1015"/>
      <c r="AN1015"/>
      <c r="AO1015"/>
      <c r="AP1015"/>
      <c r="AQ1015"/>
      <c r="AR1015"/>
      <c r="AS1015"/>
      <c r="AT1015"/>
      <c r="AU1015"/>
      <c r="AV1015"/>
      <c r="AW1015"/>
      <c r="AX1015"/>
      <c r="AY1015"/>
      <c r="AZ1015"/>
      <c r="BA1015"/>
      <c r="BB1015"/>
      <c r="BC1015"/>
      <c r="BD1015"/>
      <c r="BE1015"/>
      <c r="BF1015"/>
      <c r="BG1015"/>
      <c r="BH1015"/>
      <c r="BI1015"/>
      <c r="BJ1015"/>
    </row>
    <row r="1016" spans="1:62">
      <c r="A1016" s="49" t="s">
        <v>149</v>
      </c>
      <c r="B1016" s="49" t="s">
        <v>134</v>
      </c>
      <c r="G1016" s="49" t="s">
        <v>121</v>
      </c>
      <c r="M1016" s="49" t="s">
        <v>106</v>
      </c>
      <c r="S1016" s="49" t="s">
        <v>107</v>
      </c>
      <c r="V1016" s="49"/>
      <c r="W1016" s="49" t="s">
        <v>108</v>
      </c>
      <c r="Y1016" s="528"/>
      <c r="Z1016" s="528"/>
      <c r="AB1016"/>
      <c r="AC1016"/>
      <c r="AD1016"/>
      <c r="AE1016"/>
      <c r="AF1016"/>
      <c r="AG1016"/>
      <c r="AH1016"/>
      <c r="AI1016"/>
      <c r="AJ1016"/>
      <c r="AK1016"/>
      <c r="AL1016"/>
      <c r="AM1016"/>
      <c r="AN1016"/>
      <c r="AO1016"/>
      <c r="AP1016"/>
      <c r="AQ1016"/>
      <c r="AR1016"/>
      <c r="AS1016"/>
      <c r="AT1016"/>
      <c r="AU1016"/>
      <c r="AV1016"/>
      <c r="AW1016"/>
      <c r="AX1016"/>
      <c r="AY1016"/>
      <c r="AZ1016"/>
      <c r="BA1016"/>
      <c r="BB1016"/>
      <c r="BC1016"/>
      <c r="BD1016"/>
      <c r="BE1016"/>
      <c r="BF1016"/>
      <c r="BG1016"/>
      <c r="BH1016"/>
      <c r="BI1016"/>
      <c r="BJ1016"/>
    </row>
    <row r="1017" spans="1:62">
      <c r="V1017" s="686" t="s">
        <v>697</v>
      </c>
      <c r="AB1017"/>
      <c r="AC1017"/>
      <c r="AD1017"/>
      <c r="AE1017"/>
      <c r="AF1017"/>
      <c r="AG1017"/>
      <c r="AH1017"/>
      <c r="AI1017"/>
      <c r="AJ1017"/>
      <c r="AK1017"/>
      <c r="AL1017"/>
      <c r="AM1017"/>
      <c r="AN1017"/>
      <c r="AO1017"/>
      <c r="AP1017"/>
      <c r="AQ1017"/>
      <c r="AR1017"/>
      <c r="AS1017"/>
      <c r="AT1017"/>
      <c r="AU1017"/>
      <c r="AV1017"/>
      <c r="AW1017"/>
      <c r="AX1017"/>
      <c r="AY1017"/>
      <c r="AZ1017"/>
      <c r="BA1017"/>
      <c r="BB1017"/>
      <c r="BC1017"/>
      <c r="BD1017"/>
      <c r="BE1017"/>
      <c r="BF1017"/>
      <c r="BG1017"/>
      <c r="BH1017"/>
      <c r="BI1017"/>
      <c r="BJ1017"/>
    </row>
    <row r="1018" spans="1:62">
      <c r="AB1018"/>
      <c r="AC1018"/>
      <c r="AD1018"/>
      <c r="AE1018"/>
      <c r="AF1018"/>
      <c r="AG1018"/>
      <c r="AH1018"/>
      <c r="AI1018"/>
      <c r="AJ1018"/>
      <c r="AK1018"/>
      <c r="AL1018"/>
      <c r="AM1018"/>
      <c r="AN1018"/>
      <c r="AO1018"/>
      <c r="AP1018"/>
      <c r="AQ1018"/>
      <c r="AR1018"/>
      <c r="AS1018"/>
      <c r="AT1018"/>
      <c r="AU1018"/>
      <c r="AV1018"/>
      <c r="AW1018"/>
      <c r="AX1018"/>
      <c r="AY1018"/>
      <c r="AZ1018"/>
      <c r="BA1018"/>
      <c r="BB1018"/>
      <c r="BC1018"/>
      <c r="BD1018"/>
      <c r="BE1018"/>
      <c r="BF1018"/>
      <c r="BG1018"/>
      <c r="BH1018"/>
      <c r="BI1018"/>
      <c r="BJ1018"/>
    </row>
    <row r="1019" spans="1:62">
      <c r="AB1019"/>
      <c r="AC1019"/>
      <c r="AD1019"/>
      <c r="AE1019"/>
      <c r="AF1019"/>
      <c r="AG1019"/>
      <c r="AH1019"/>
      <c r="AI1019"/>
      <c r="AJ1019"/>
      <c r="AK1019"/>
      <c r="AL1019"/>
      <c r="AM1019"/>
      <c r="AN1019"/>
      <c r="AO1019"/>
      <c r="AP1019"/>
      <c r="AQ1019"/>
      <c r="AR1019"/>
      <c r="AS1019"/>
      <c r="AT1019"/>
      <c r="AU1019"/>
      <c r="AV1019"/>
      <c r="AW1019"/>
      <c r="AX1019"/>
      <c r="AY1019"/>
      <c r="AZ1019"/>
      <c r="BA1019"/>
      <c r="BB1019"/>
      <c r="BC1019"/>
      <c r="BD1019"/>
      <c r="BE1019"/>
      <c r="BF1019"/>
      <c r="BG1019"/>
      <c r="BH1019"/>
      <c r="BI1019"/>
      <c r="BJ1019"/>
    </row>
    <row r="1020" spans="1:62">
      <c r="A1020" s="21" t="s">
        <v>626</v>
      </c>
      <c r="B1020" s="21"/>
      <c r="C1020" s="21"/>
      <c r="D1020" s="21"/>
      <c r="E1020" s="21"/>
      <c r="F1020" s="21"/>
      <c r="G1020" s="21"/>
      <c r="H1020" s="21"/>
      <c r="I1020" s="21"/>
      <c r="J1020" s="21"/>
      <c r="K1020" s="21"/>
      <c r="L1020" s="21"/>
      <c r="M1020" s="21"/>
      <c r="N1020" s="21"/>
      <c r="O1020" s="21"/>
      <c r="P1020" s="21"/>
      <c r="Q1020" s="21"/>
      <c r="R1020" s="21"/>
      <c r="S1020" s="21"/>
      <c r="T1020" s="21"/>
      <c r="U1020" s="21"/>
      <c r="V1020" s="21"/>
      <c r="W1020" s="21"/>
      <c r="X1020" s="21"/>
      <c r="Y1020" s="21"/>
      <c r="Z1020" s="21"/>
      <c r="AB1020"/>
      <c r="AC1020"/>
      <c r="AD1020"/>
      <c r="AE1020"/>
      <c r="AF1020"/>
      <c r="AG1020"/>
      <c r="AH1020"/>
      <c r="AI1020"/>
      <c r="AJ1020"/>
      <c r="AK1020"/>
      <c r="AL1020"/>
      <c r="AM1020"/>
      <c r="AN1020"/>
      <c r="AO1020"/>
      <c r="AP1020"/>
      <c r="AQ1020"/>
      <c r="AR1020"/>
      <c r="AS1020"/>
      <c r="AT1020"/>
      <c r="AU1020"/>
      <c r="AV1020"/>
      <c r="AW1020"/>
      <c r="AX1020"/>
      <c r="AY1020"/>
      <c r="AZ1020"/>
      <c r="BA1020"/>
      <c r="BB1020"/>
      <c r="BC1020"/>
      <c r="BD1020"/>
      <c r="BE1020"/>
      <c r="BF1020"/>
      <c r="BG1020"/>
      <c r="BH1020"/>
      <c r="BI1020"/>
      <c r="BJ1020"/>
    </row>
    <row r="1021" spans="1:62">
      <c r="A1021" s="21" t="s">
        <v>698</v>
      </c>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B1021"/>
      <c r="AC1021"/>
      <c r="AD1021"/>
      <c r="AE1021"/>
      <c r="AF1021"/>
      <c r="AG1021"/>
      <c r="AH1021"/>
      <c r="AI1021"/>
      <c r="AJ1021"/>
      <c r="AK1021"/>
      <c r="AL1021"/>
      <c r="AM1021"/>
      <c r="AN1021"/>
      <c r="AO1021"/>
      <c r="AP1021"/>
      <c r="AQ1021"/>
      <c r="AR1021"/>
      <c r="AS1021"/>
      <c r="AT1021"/>
      <c r="AU1021"/>
      <c r="AV1021"/>
      <c r="AW1021"/>
      <c r="AX1021"/>
      <c r="AY1021"/>
      <c r="AZ1021"/>
      <c r="BA1021"/>
      <c r="BB1021"/>
      <c r="BC1021"/>
      <c r="BD1021"/>
      <c r="BE1021"/>
      <c r="BF1021"/>
      <c r="BG1021"/>
      <c r="BH1021"/>
      <c r="BI1021"/>
      <c r="BJ1021"/>
    </row>
    <row r="1022" spans="1:62" ht="15.75" thickBot="1">
      <c r="A1022" s="595"/>
      <c r="B1022" s="595"/>
      <c r="C1022" s="595"/>
      <c r="D1022" s="595"/>
      <c r="E1022" s="595"/>
      <c r="F1022" s="595"/>
      <c r="G1022" s="595"/>
      <c r="H1022" s="595"/>
      <c r="I1022" s="595"/>
      <c r="J1022" s="595"/>
      <c r="K1022" s="595"/>
      <c r="L1022" s="595"/>
      <c r="M1022" s="595"/>
      <c r="N1022" s="595"/>
      <c r="O1022" s="595"/>
      <c r="P1022" s="595"/>
      <c r="Q1022" s="595"/>
      <c r="R1022" s="595"/>
      <c r="S1022" s="595"/>
      <c r="T1022" s="595"/>
      <c r="U1022" s="595"/>
      <c r="V1022" s="595"/>
      <c r="W1022" s="595"/>
      <c r="X1022" s="595"/>
      <c r="Y1022" s="595"/>
      <c r="Z1022" s="595"/>
      <c r="AB1022"/>
      <c r="AC1022"/>
      <c r="AD1022"/>
      <c r="AE1022"/>
      <c r="AF1022"/>
      <c r="AG1022"/>
      <c r="AH1022"/>
      <c r="AI1022"/>
      <c r="AJ1022"/>
      <c r="AK1022"/>
      <c r="AL1022"/>
      <c r="AM1022"/>
      <c r="AN1022"/>
      <c r="AO1022"/>
      <c r="AP1022"/>
      <c r="AQ1022"/>
      <c r="AR1022"/>
      <c r="AS1022"/>
      <c r="AT1022"/>
      <c r="AU1022"/>
      <c r="AV1022"/>
      <c r="AW1022"/>
      <c r="AX1022"/>
      <c r="AY1022"/>
      <c r="AZ1022"/>
      <c r="BA1022"/>
      <c r="BB1022"/>
      <c r="BC1022"/>
      <c r="BD1022"/>
      <c r="BE1022"/>
      <c r="BF1022"/>
      <c r="BG1022"/>
      <c r="BH1022"/>
      <c r="BI1022"/>
      <c r="BJ1022"/>
    </row>
    <row r="1023" spans="1:62" ht="15.75" thickBot="1">
      <c r="A1023" s="596"/>
      <c r="B1023" s="597"/>
      <c r="C1023" s="598"/>
      <c r="D1023" s="599"/>
      <c r="E1023" s="600"/>
      <c r="F1023" s="600"/>
      <c r="G1023" s="598"/>
      <c r="H1023" s="600"/>
      <c r="I1023" s="598"/>
      <c r="J1023" s="600"/>
      <c r="K1023" s="598"/>
      <c r="L1023" s="600"/>
      <c r="M1023" s="598"/>
      <c r="N1023" s="600"/>
      <c r="O1023" s="598"/>
      <c r="P1023" s="600"/>
      <c r="Q1023" s="598"/>
      <c r="R1023" s="600"/>
      <c r="S1023" s="598"/>
      <c r="T1023" s="600"/>
      <c r="U1023" s="598"/>
      <c r="V1023" s="600"/>
      <c r="W1023" s="598"/>
      <c r="X1023" s="600"/>
      <c r="Y1023" s="598"/>
      <c r="Z1023" s="601"/>
      <c r="AB1023"/>
      <c r="AC1023"/>
      <c r="AD1023"/>
      <c r="AE1023"/>
      <c r="AF1023"/>
      <c r="AG1023"/>
      <c r="AH1023"/>
      <c r="AI1023"/>
      <c r="AJ1023"/>
      <c r="AK1023"/>
      <c r="AL1023"/>
      <c r="AM1023"/>
      <c r="AN1023"/>
      <c r="AO1023"/>
      <c r="AP1023"/>
      <c r="AQ1023"/>
      <c r="AR1023"/>
      <c r="AS1023"/>
      <c r="AT1023"/>
      <c r="AU1023"/>
      <c r="AV1023"/>
      <c r="AW1023"/>
      <c r="AX1023"/>
      <c r="AY1023"/>
      <c r="AZ1023"/>
      <c r="BA1023"/>
      <c r="BB1023"/>
      <c r="BC1023"/>
      <c r="BD1023"/>
      <c r="BE1023"/>
      <c r="BF1023"/>
      <c r="BG1023"/>
      <c r="BH1023"/>
      <c r="BI1023"/>
      <c r="BJ1023"/>
    </row>
    <row r="1024" spans="1:62" ht="15.75" thickBot="1">
      <c r="A1024" s="602" t="s">
        <v>2</v>
      </c>
      <c r="B1024" s="603" t="s">
        <v>10</v>
      </c>
      <c r="C1024" s="604" t="s">
        <v>50</v>
      </c>
      <c r="D1024" s="605"/>
      <c r="E1024" s="606" t="s">
        <v>51</v>
      </c>
      <c r="F1024" s="607"/>
      <c r="G1024" s="604" t="s">
        <v>628</v>
      </c>
      <c r="H1024" s="607"/>
      <c r="I1024" s="604" t="s">
        <v>53</v>
      </c>
      <c r="J1024" s="607"/>
      <c r="K1024" s="604" t="s">
        <v>54</v>
      </c>
      <c r="L1024" s="607"/>
      <c r="M1024" s="604" t="s">
        <v>55</v>
      </c>
      <c r="N1024" s="608"/>
      <c r="O1024" s="604" t="s">
        <v>56</v>
      </c>
      <c r="P1024" s="604"/>
      <c r="Q1024" s="604" t="s">
        <v>629</v>
      </c>
      <c r="R1024" s="607"/>
      <c r="S1024" s="604" t="s">
        <v>58</v>
      </c>
      <c r="T1024" s="607"/>
      <c r="U1024" s="604" t="s">
        <v>59</v>
      </c>
      <c r="V1024" s="607"/>
      <c r="W1024" s="604" t="s">
        <v>60</v>
      </c>
      <c r="X1024" s="607"/>
      <c r="Y1024" s="604" t="s">
        <v>61</v>
      </c>
      <c r="Z1024" s="609"/>
      <c r="AB1024"/>
      <c r="AC1024"/>
      <c r="AD1024"/>
      <c r="AE1024"/>
      <c r="AF1024"/>
      <c r="AG1024"/>
      <c r="AH1024"/>
      <c r="AI1024"/>
      <c r="AJ1024"/>
      <c r="AK1024"/>
      <c r="AL1024"/>
      <c r="AM1024"/>
      <c r="AN1024"/>
      <c r="AO1024"/>
      <c r="AP1024"/>
      <c r="AQ1024"/>
      <c r="AR1024"/>
      <c r="AS1024"/>
      <c r="AT1024"/>
      <c r="AU1024"/>
      <c r="AV1024"/>
      <c r="AW1024"/>
      <c r="AX1024"/>
      <c r="AY1024"/>
      <c r="AZ1024"/>
      <c r="BA1024"/>
      <c r="BB1024"/>
      <c r="BC1024"/>
      <c r="BD1024"/>
      <c r="BE1024"/>
      <c r="BF1024"/>
      <c r="BG1024"/>
      <c r="BH1024"/>
      <c r="BI1024"/>
      <c r="BJ1024"/>
    </row>
    <row r="1025" spans="1:62" ht="15.75" thickBot="1">
      <c r="A1025" s="602"/>
      <c r="B1025" s="610"/>
      <c r="C1025" s="611" t="s">
        <v>62</v>
      </c>
      <c r="D1025" s="612" t="s">
        <v>63</v>
      </c>
      <c r="E1025" s="613" t="s">
        <v>62</v>
      </c>
      <c r="F1025" s="611" t="s">
        <v>63</v>
      </c>
      <c r="G1025" s="611" t="s">
        <v>62</v>
      </c>
      <c r="H1025" s="611" t="s">
        <v>63</v>
      </c>
      <c r="I1025" s="611" t="s">
        <v>62</v>
      </c>
      <c r="J1025" s="611" t="s">
        <v>63</v>
      </c>
      <c r="K1025" s="611" t="s">
        <v>62</v>
      </c>
      <c r="L1025" s="611" t="s">
        <v>63</v>
      </c>
      <c r="M1025" s="611" t="s">
        <v>62</v>
      </c>
      <c r="N1025" s="611" t="s">
        <v>63</v>
      </c>
      <c r="O1025" s="611" t="s">
        <v>62</v>
      </c>
      <c r="P1025" s="611" t="s">
        <v>63</v>
      </c>
      <c r="Q1025" s="611" t="s">
        <v>62</v>
      </c>
      <c r="R1025" s="611" t="s">
        <v>63</v>
      </c>
      <c r="S1025" s="614" t="s">
        <v>62</v>
      </c>
      <c r="T1025" s="611" t="s">
        <v>63</v>
      </c>
      <c r="U1025" s="611" t="s">
        <v>62</v>
      </c>
      <c r="V1025" s="611" t="s">
        <v>63</v>
      </c>
      <c r="W1025" s="611" t="s">
        <v>62</v>
      </c>
      <c r="X1025" s="611" t="s">
        <v>63</v>
      </c>
      <c r="Y1025" s="611" t="s">
        <v>62</v>
      </c>
      <c r="Z1025" s="615" t="s">
        <v>63</v>
      </c>
      <c r="AB1025"/>
      <c r="AC1025"/>
      <c r="AD1025"/>
      <c r="AE1025"/>
      <c r="AF1025"/>
      <c r="AG1025"/>
      <c r="AH1025"/>
      <c r="AI1025"/>
      <c r="AJ1025"/>
      <c r="AK1025"/>
      <c r="AL1025"/>
      <c r="AM1025"/>
      <c r="AN1025"/>
      <c r="AO1025"/>
      <c r="AP1025"/>
      <c r="AQ1025"/>
      <c r="AR1025"/>
      <c r="AS1025"/>
      <c r="AT1025"/>
      <c r="AU1025"/>
      <c r="AV1025"/>
      <c r="AW1025"/>
      <c r="AX1025"/>
      <c r="AY1025"/>
      <c r="AZ1025"/>
      <c r="BA1025"/>
      <c r="BB1025"/>
      <c r="BC1025"/>
      <c r="BD1025"/>
      <c r="BE1025"/>
      <c r="BF1025"/>
      <c r="BG1025"/>
      <c r="BH1025"/>
      <c r="BI1025"/>
      <c r="BJ1025"/>
    </row>
    <row r="1026" spans="1:62" ht="15.75" thickBot="1">
      <c r="A1026" s="616" t="s">
        <v>64</v>
      </c>
      <c r="B1026" s="617">
        <f>SUM(B1027,B1041,B1048,B1063)</f>
        <v>89</v>
      </c>
      <c r="C1026" s="685">
        <f>SUM(C1027,C1041,C1048,C1063)</f>
        <v>6</v>
      </c>
      <c r="D1026" s="622"/>
      <c r="E1026" s="687">
        <f>SUM(E1027,E1041,E1048,E1063)</f>
        <v>6</v>
      </c>
      <c r="F1026" s="598"/>
      <c r="G1026" s="685">
        <f>SUM(G1027,G1041,G1048,G1063)</f>
        <v>8</v>
      </c>
      <c r="H1026" s="598"/>
      <c r="I1026" s="685">
        <f>SUM(I1027,I1041,I1048,I1063)</f>
        <v>12</v>
      </c>
      <c r="J1026" s="598"/>
      <c r="K1026" s="684">
        <f>SUM(K1027,K1041,K1048,K1063)</f>
        <v>8</v>
      </c>
      <c r="L1026" s="682"/>
      <c r="M1026" s="684">
        <f>SUM(M1027,M1041,M1048,M1063)</f>
        <v>8</v>
      </c>
      <c r="N1026" s="682"/>
      <c r="O1026" s="684">
        <f>SUM(O1027,O1041,O1048,O1063)</f>
        <v>7</v>
      </c>
      <c r="P1026" s="682"/>
      <c r="Q1026" s="684">
        <f>SUM(Q1027,Q1041,Q1048,Q1063)</f>
        <v>3</v>
      </c>
      <c r="R1026" s="682"/>
      <c r="S1026" s="684">
        <f>SUM(S1027,S1041,S1048,S1063)</f>
        <v>6</v>
      </c>
      <c r="T1026" s="682"/>
      <c r="U1026" s="684">
        <f>SUM(U1027,U1041,U1048,U1063)</f>
        <v>8</v>
      </c>
      <c r="V1026" s="598"/>
      <c r="W1026" s="684">
        <f>SUM(W1027,W1041,W1048,W1063)</f>
        <v>8</v>
      </c>
      <c r="X1026" s="598"/>
      <c r="Y1026" s="684">
        <f>SUM(Y1027,Y1041,Y1048,Y1063)</f>
        <v>9</v>
      </c>
      <c r="Z1026" s="618"/>
      <c r="AB1026"/>
      <c r="AC1026"/>
      <c r="AD1026"/>
      <c r="AE1026"/>
      <c r="AF1026"/>
      <c r="AG1026"/>
      <c r="AH1026"/>
      <c r="AI1026"/>
      <c r="AJ1026"/>
      <c r="AK1026"/>
      <c r="AL1026"/>
      <c r="AM1026"/>
      <c r="AN1026"/>
      <c r="AO1026"/>
      <c r="AP1026"/>
      <c r="AQ1026"/>
      <c r="AR1026"/>
      <c r="AS1026"/>
      <c r="AT1026"/>
      <c r="AU1026"/>
      <c r="AV1026"/>
      <c r="AW1026"/>
      <c r="AX1026"/>
      <c r="AY1026"/>
      <c r="AZ1026"/>
      <c r="BA1026"/>
      <c r="BB1026"/>
      <c r="BC1026"/>
      <c r="BD1026"/>
      <c r="BE1026"/>
      <c r="BF1026"/>
      <c r="BG1026"/>
      <c r="BH1026"/>
      <c r="BI1026"/>
      <c r="BJ1026"/>
    </row>
    <row r="1027" spans="1:62" ht="15.75" thickBot="1">
      <c r="A1027" s="619" t="s">
        <v>630</v>
      </c>
      <c r="B1027" s="620">
        <f>SUM(C1027:Z1027)</f>
        <v>27</v>
      </c>
      <c r="C1027" s="621">
        <f>SUM(C1028:C1040)</f>
        <v>1</v>
      </c>
      <c r="D1027" s="622"/>
      <c r="E1027" s="621">
        <f>SUM(E1028:E1040)</f>
        <v>4</v>
      </c>
      <c r="F1027" s="621"/>
      <c r="G1027" s="614">
        <f>SUM(G1028:G1040)</f>
        <v>2</v>
      </c>
      <c r="H1027" s="621"/>
      <c r="I1027" s="614">
        <f>SUM(I1028:I1040)</f>
        <v>4</v>
      </c>
      <c r="J1027" s="621"/>
      <c r="K1027" s="614">
        <f>SUM(K1028:K1040)</f>
        <v>5</v>
      </c>
      <c r="L1027" s="621"/>
      <c r="M1027" s="614">
        <f>SUM(M1028:M1040)</f>
        <v>1</v>
      </c>
      <c r="N1027" s="621"/>
      <c r="O1027" s="614">
        <f>SUM(O1028:O1040)</f>
        <v>2</v>
      </c>
      <c r="P1027" s="621"/>
      <c r="Q1027" s="614">
        <f>SUM(Q1028:Q1040)</f>
        <v>0</v>
      </c>
      <c r="R1027" s="621"/>
      <c r="S1027" s="614">
        <f>SUM(S1028:S1040)</f>
        <v>3</v>
      </c>
      <c r="T1027" s="621"/>
      <c r="U1027" s="614">
        <f>SUM(U1028:U1040)</f>
        <v>2</v>
      </c>
      <c r="V1027" s="621"/>
      <c r="W1027" s="614">
        <f>SUM(W1028:W1040)</f>
        <v>2</v>
      </c>
      <c r="X1027" s="621"/>
      <c r="Y1027" s="614">
        <f>SUM(Y1028:Y1040)</f>
        <v>1</v>
      </c>
      <c r="Z1027" s="623"/>
      <c r="AB1027"/>
      <c r="AC1027"/>
      <c r="AD1027"/>
      <c r="AE1027"/>
      <c r="AF1027"/>
      <c r="AG1027"/>
      <c r="AH1027"/>
      <c r="AI1027"/>
      <c r="AJ1027"/>
      <c r="AK1027"/>
      <c r="AL1027"/>
      <c r="AM1027"/>
      <c r="AN1027"/>
      <c r="AO1027"/>
      <c r="AP1027"/>
      <c r="AQ1027"/>
      <c r="AR1027"/>
      <c r="AS1027"/>
      <c r="AT1027"/>
      <c r="AU1027"/>
      <c r="AV1027"/>
      <c r="AW1027"/>
      <c r="AX1027"/>
      <c r="AY1027"/>
      <c r="AZ1027"/>
      <c r="BA1027"/>
      <c r="BB1027"/>
      <c r="BC1027"/>
      <c r="BD1027"/>
      <c r="BE1027"/>
      <c r="BF1027"/>
      <c r="BG1027"/>
      <c r="BH1027"/>
      <c r="BI1027"/>
      <c r="BJ1027"/>
    </row>
    <row r="1028" spans="1:62" ht="23.25">
      <c r="A1028" s="624" t="s">
        <v>631</v>
      </c>
      <c r="B1028" s="688">
        <f t="shared" ref="B1028:B1040" si="70">SUM(C1028,E1028,G1028,I1028,K1028,M1028,O1028,Q1028,S1028,U1028,W1028,Y1028)</f>
        <v>11</v>
      </c>
      <c r="C1028" s="626">
        <v>1</v>
      </c>
      <c r="D1028" s="627" t="s">
        <v>344</v>
      </c>
      <c r="E1028" s="628">
        <v>2</v>
      </c>
      <c r="F1028" s="629" t="s">
        <v>699</v>
      </c>
      <c r="G1028" s="626"/>
      <c r="H1028" s="629"/>
      <c r="I1028" s="626">
        <v>2</v>
      </c>
      <c r="J1028" s="630" t="s">
        <v>700</v>
      </c>
      <c r="K1028" s="626">
        <v>1</v>
      </c>
      <c r="L1028" s="629" t="s">
        <v>701</v>
      </c>
      <c r="M1028" s="626"/>
      <c r="N1028" s="629"/>
      <c r="O1028" s="626">
        <v>1</v>
      </c>
      <c r="P1028" s="629" t="s">
        <v>345</v>
      </c>
      <c r="Q1028" s="626"/>
      <c r="R1028" s="629"/>
      <c r="S1028" s="626">
        <v>1</v>
      </c>
      <c r="T1028" s="629" t="s">
        <v>344</v>
      </c>
      <c r="U1028" s="626">
        <v>1</v>
      </c>
      <c r="V1028" s="629" t="s">
        <v>344</v>
      </c>
      <c r="W1028" s="626">
        <v>1</v>
      </c>
      <c r="X1028" s="629" t="s">
        <v>344</v>
      </c>
      <c r="Y1028" s="626">
        <v>1</v>
      </c>
      <c r="Z1028" s="632" t="s">
        <v>421</v>
      </c>
      <c r="AB1028"/>
      <c r="AC1028"/>
      <c r="AD1028"/>
      <c r="AE1028"/>
      <c r="AF1028"/>
      <c r="AG1028"/>
      <c r="AH1028"/>
      <c r="AI1028"/>
      <c r="AJ1028"/>
      <c r="AK1028"/>
      <c r="AL1028"/>
      <c r="AM1028"/>
      <c r="AN1028"/>
      <c r="AO1028"/>
      <c r="AP1028"/>
      <c r="AQ1028"/>
      <c r="AR1028"/>
      <c r="AS1028"/>
      <c r="AT1028"/>
      <c r="AU1028"/>
      <c r="AV1028"/>
      <c r="AW1028"/>
      <c r="AX1028"/>
      <c r="AY1028"/>
      <c r="AZ1028"/>
      <c r="BA1028"/>
      <c r="BB1028"/>
      <c r="BC1028"/>
      <c r="BD1028"/>
      <c r="BE1028"/>
      <c r="BF1028"/>
      <c r="BG1028"/>
      <c r="BH1028"/>
      <c r="BI1028"/>
      <c r="BJ1028"/>
    </row>
    <row r="1029" spans="1:62">
      <c r="A1029" s="633" t="s">
        <v>634</v>
      </c>
      <c r="B1029" s="625">
        <f t="shared" si="70"/>
        <v>0</v>
      </c>
      <c r="C1029" s="634"/>
      <c r="D1029" s="635"/>
      <c r="E1029" s="636"/>
      <c r="F1029" s="637"/>
      <c r="G1029" s="634"/>
      <c r="H1029" s="637"/>
      <c r="I1029" s="634"/>
      <c r="J1029" s="637"/>
      <c r="K1029" s="634"/>
      <c r="L1029" s="637"/>
      <c r="M1029" s="634"/>
      <c r="N1029" s="637"/>
      <c r="O1029" s="634"/>
      <c r="P1029" s="637"/>
      <c r="Q1029" s="634"/>
      <c r="R1029" s="637"/>
      <c r="S1029" s="634"/>
      <c r="T1029" s="637"/>
      <c r="U1029" s="634"/>
      <c r="V1029" s="637"/>
      <c r="W1029" s="634"/>
      <c r="X1029" s="637"/>
      <c r="Y1029" s="634"/>
      <c r="Z1029" s="638"/>
      <c r="AB1029"/>
      <c r="AC1029"/>
      <c r="AD1029"/>
      <c r="AE1029"/>
      <c r="AF1029"/>
      <c r="AG1029"/>
      <c r="AH1029"/>
      <c r="AI1029"/>
      <c r="AJ1029"/>
      <c r="AK1029"/>
      <c r="AL1029"/>
      <c r="AM1029"/>
      <c r="AN1029"/>
      <c r="AO1029"/>
      <c r="AP1029"/>
      <c r="AQ1029"/>
      <c r="AR1029"/>
      <c r="AS1029"/>
      <c r="AT1029"/>
      <c r="AU1029"/>
      <c r="AV1029"/>
      <c r="AW1029"/>
      <c r="AX1029"/>
      <c r="AY1029"/>
      <c r="AZ1029"/>
      <c r="BA1029"/>
      <c r="BB1029"/>
      <c r="BC1029"/>
      <c r="BD1029"/>
      <c r="BE1029"/>
      <c r="BF1029"/>
      <c r="BG1029"/>
      <c r="BH1029"/>
      <c r="BI1029"/>
      <c r="BJ1029"/>
    </row>
    <row r="1030" spans="1:62">
      <c r="A1030" s="639" t="s">
        <v>635</v>
      </c>
      <c r="B1030" s="625">
        <f t="shared" si="70"/>
        <v>1</v>
      </c>
      <c r="C1030" s="634"/>
      <c r="D1030" s="635"/>
      <c r="E1030" s="636"/>
      <c r="F1030" s="637"/>
      <c r="G1030" s="634"/>
      <c r="H1030" s="637"/>
      <c r="I1030" s="634"/>
      <c r="J1030" s="637"/>
      <c r="K1030" s="634"/>
      <c r="L1030" s="637"/>
      <c r="M1030" s="634"/>
      <c r="N1030" s="637"/>
      <c r="O1030" s="634"/>
      <c r="P1030" s="637"/>
      <c r="Q1030" s="634"/>
      <c r="R1030" s="637"/>
      <c r="S1030" s="634">
        <v>1</v>
      </c>
      <c r="T1030" s="637" t="s">
        <v>702</v>
      </c>
      <c r="U1030" s="634"/>
      <c r="V1030" s="637"/>
      <c r="W1030" s="634"/>
      <c r="X1030" s="637"/>
      <c r="Y1030" s="634"/>
      <c r="Z1030" s="638"/>
      <c r="AB1030"/>
      <c r="AC1030"/>
      <c r="AD1030"/>
      <c r="AE1030"/>
      <c r="AF1030"/>
      <c r="AG1030"/>
      <c r="AH1030"/>
      <c r="AI1030"/>
      <c r="AJ1030"/>
      <c r="AK1030"/>
      <c r="AL1030"/>
      <c r="AM1030"/>
      <c r="AN1030"/>
      <c r="AO1030"/>
      <c r="AP1030"/>
      <c r="AQ1030"/>
      <c r="AR1030"/>
      <c r="AS1030"/>
      <c r="AT1030"/>
      <c r="AU1030"/>
      <c r="AV1030"/>
      <c r="AW1030"/>
      <c r="AX1030"/>
      <c r="AY1030"/>
      <c r="AZ1030"/>
      <c r="BA1030"/>
      <c r="BB1030"/>
      <c r="BC1030"/>
      <c r="BD1030"/>
      <c r="BE1030"/>
      <c r="BF1030"/>
      <c r="BG1030"/>
      <c r="BH1030"/>
      <c r="BI1030"/>
      <c r="BJ1030"/>
    </row>
    <row r="1031" spans="1:62">
      <c r="A1031" s="633" t="s">
        <v>636</v>
      </c>
      <c r="B1031" s="625">
        <f t="shared" si="70"/>
        <v>0</v>
      </c>
      <c r="C1031" s="634"/>
      <c r="D1031" s="635"/>
      <c r="E1031" s="636"/>
      <c r="F1031" s="637"/>
      <c r="G1031" s="634"/>
      <c r="H1031" s="637"/>
      <c r="I1031" s="634"/>
      <c r="J1031" s="637"/>
      <c r="K1031" s="634"/>
      <c r="L1031" s="637"/>
      <c r="M1031" s="634"/>
      <c r="N1031" s="637"/>
      <c r="O1031" s="634"/>
      <c r="P1031" s="637"/>
      <c r="Q1031" s="634"/>
      <c r="R1031" s="637"/>
      <c r="S1031" s="634"/>
      <c r="T1031" s="637"/>
      <c r="U1031" s="634"/>
      <c r="V1031" s="637"/>
      <c r="W1031" s="634"/>
      <c r="X1031" s="637"/>
      <c r="Y1031" s="634"/>
      <c r="Z1031" s="638"/>
      <c r="AB1031"/>
      <c r="AC1031"/>
      <c r="AD1031"/>
      <c r="AE1031"/>
      <c r="AF1031"/>
      <c r="AG1031"/>
      <c r="AH1031"/>
      <c r="AI1031"/>
      <c r="AJ1031"/>
      <c r="AK1031"/>
      <c r="AL1031"/>
      <c r="AM1031"/>
      <c r="AN1031"/>
      <c r="AO1031"/>
      <c r="AP1031"/>
      <c r="AQ1031"/>
      <c r="AR1031"/>
      <c r="AS1031"/>
      <c r="AT1031"/>
      <c r="AU1031"/>
      <c r="AV1031"/>
      <c r="AW1031"/>
      <c r="AX1031"/>
      <c r="AY1031"/>
      <c r="AZ1031"/>
      <c r="BA1031"/>
      <c r="BB1031"/>
      <c r="BC1031"/>
      <c r="BD1031"/>
      <c r="BE1031"/>
      <c r="BF1031"/>
      <c r="BG1031"/>
      <c r="BH1031"/>
      <c r="BI1031"/>
      <c r="BJ1031"/>
    </row>
    <row r="1032" spans="1:62">
      <c r="A1032" s="639" t="s">
        <v>637</v>
      </c>
      <c r="B1032" s="625">
        <f t="shared" si="70"/>
        <v>0</v>
      </c>
      <c r="C1032" s="634"/>
      <c r="D1032" s="635"/>
      <c r="E1032" s="636"/>
      <c r="F1032" s="637"/>
      <c r="G1032" s="634"/>
      <c r="H1032" s="637"/>
      <c r="I1032" s="634"/>
      <c r="J1032" s="637"/>
      <c r="K1032" s="634"/>
      <c r="L1032" s="637"/>
      <c r="M1032" s="634"/>
      <c r="N1032" s="637"/>
      <c r="O1032" s="634"/>
      <c r="P1032" s="637"/>
      <c r="Q1032" s="634"/>
      <c r="R1032" s="637"/>
      <c r="S1032" s="634"/>
      <c r="T1032" s="637"/>
      <c r="U1032" s="634"/>
      <c r="V1032" s="637"/>
      <c r="W1032" s="634"/>
      <c r="X1032" s="637"/>
      <c r="Y1032" s="634"/>
      <c r="Z1032" s="638"/>
      <c r="AB1032"/>
      <c r="AC1032"/>
      <c r="AD1032"/>
      <c r="AE1032"/>
      <c r="AF1032"/>
      <c r="AG1032"/>
      <c r="AH1032"/>
      <c r="AI1032"/>
      <c r="AJ1032"/>
      <c r="AK1032"/>
      <c r="AL1032"/>
      <c r="AM1032"/>
      <c r="AN1032"/>
      <c r="AO1032"/>
      <c r="AP1032"/>
      <c r="AQ1032"/>
      <c r="AR1032"/>
      <c r="AS1032"/>
      <c r="AT1032"/>
      <c r="AU1032"/>
      <c r="AV1032"/>
      <c r="AW1032"/>
      <c r="AX1032"/>
      <c r="AY1032"/>
      <c r="AZ1032"/>
      <c r="BA1032"/>
      <c r="BB1032"/>
      <c r="BC1032"/>
      <c r="BD1032"/>
      <c r="BE1032"/>
      <c r="BF1032"/>
      <c r="BG1032"/>
      <c r="BH1032"/>
      <c r="BI1032"/>
      <c r="BJ1032"/>
    </row>
    <row r="1033" spans="1:62">
      <c r="A1033" s="639" t="s">
        <v>638</v>
      </c>
      <c r="B1033" s="625">
        <f t="shared" si="70"/>
        <v>0</v>
      </c>
      <c r="C1033" s="634"/>
      <c r="D1033" s="635"/>
      <c r="E1033" s="636"/>
      <c r="F1033" s="637"/>
      <c r="G1033" s="634"/>
      <c r="H1033" s="637"/>
      <c r="I1033" s="634"/>
      <c r="J1033" s="637"/>
      <c r="K1033" s="634"/>
      <c r="L1033" s="637"/>
      <c r="M1033" s="634"/>
      <c r="N1033" s="637"/>
      <c r="O1033" s="634"/>
      <c r="P1033" s="637"/>
      <c r="Q1033" s="634"/>
      <c r="R1033" s="637"/>
      <c r="S1033" s="634"/>
      <c r="T1033" s="637"/>
      <c r="U1033" s="634"/>
      <c r="V1033" s="637"/>
      <c r="W1033" s="634"/>
      <c r="X1033" s="637"/>
      <c r="Y1033" s="634"/>
      <c r="Z1033" s="638"/>
      <c r="AB1033"/>
      <c r="AC1033"/>
      <c r="AD1033"/>
      <c r="AE1033"/>
      <c r="AF1033"/>
      <c r="AG1033"/>
      <c r="AH1033"/>
      <c r="AI1033"/>
      <c r="AJ1033"/>
      <c r="AK1033"/>
      <c r="AL1033"/>
      <c r="AM1033"/>
      <c r="AN1033"/>
      <c r="AO1033"/>
      <c r="AP1033"/>
      <c r="AQ1033"/>
      <c r="AR1033"/>
      <c r="AS1033"/>
      <c r="AT1033"/>
      <c r="AU1033"/>
      <c r="AV1033"/>
      <c r="AW1033"/>
      <c r="AX1033"/>
      <c r="AY1033"/>
      <c r="AZ1033"/>
      <c r="BA1033"/>
      <c r="BB1033"/>
      <c r="BC1033"/>
      <c r="BD1033"/>
      <c r="BE1033"/>
      <c r="BF1033"/>
      <c r="BG1033"/>
      <c r="BH1033"/>
      <c r="BI1033"/>
      <c r="BJ1033"/>
    </row>
    <row r="1034" spans="1:62">
      <c r="A1034" s="639" t="s">
        <v>639</v>
      </c>
      <c r="B1034" s="625">
        <f t="shared" si="70"/>
        <v>1</v>
      </c>
      <c r="C1034" s="634"/>
      <c r="D1034" s="635"/>
      <c r="E1034" s="636"/>
      <c r="F1034" s="637"/>
      <c r="G1034" s="634"/>
      <c r="H1034" s="637"/>
      <c r="I1034" s="634"/>
      <c r="J1034" s="637"/>
      <c r="K1034" s="634"/>
      <c r="L1034" s="637"/>
      <c r="M1034" s="634"/>
      <c r="N1034" s="637"/>
      <c r="O1034" s="634"/>
      <c r="P1034" s="637"/>
      <c r="Q1034" s="634"/>
      <c r="R1034" s="637"/>
      <c r="S1034" s="634">
        <v>1</v>
      </c>
      <c r="T1034" s="637" t="s">
        <v>354</v>
      </c>
      <c r="U1034" s="634"/>
      <c r="V1034" s="637"/>
      <c r="W1034" s="634"/>
      <c r="X1034" s="637"/>
      <c r="Y1034" s="634"/>
      <c r="Z1034" s="638"/>
      <c r="AB1034"/>
      <c r="AC1034"/>
      <c r="AD1034"/>
      <c r="AE1034"/>
      <c r="AF1034"/>
      <c r="AG1034"/>
      <c r="AH1034"/>
      <c r="AI1034"/>
      <c r="AJ1034"/>
      <c r="AK1034"/>
      <c r="AL1034"/>
      <c r="AM1034"/>
      <c r="AN1034"/>
      <c r="AO1034"/>
      <c r="AP1034"/>
      <c r="AQ1034"/>
      <c r="AR1034"/>
      <c r="AS1034"/>
      <c r="AT1034"/>
      <c r="AU1034"/>
      <c r="AV1034"/>
      <c r="AW1034"/>
      <c r="AX1034"/>
      <c r="AY1034"/>
      <c r="AZ1034"/>
      <c r="BA1034"/>
      <c r="BB1034"/>
      <c r="BC1034"/>
      <c r="BD1034"/>
      <c r="BE1034"/>
      <c r="BF1034"/>
      <c r="BG1034"/>
      <c r="BH1034"/>
      <c r="BI1034"/>
      <c r="BJ1034"/>
    </row>
    <row r="1035" spans="1:62">
      <c r="A1035" s="639" t="s">
        <v>640</v>
      </c>
      <c r="B1035" s="625">
        <f t="shared" si="70"/>
        <v>0</v>
      </c>
      <c r="C1035" s="634"/>
      <c r="D1035" s="635"/>
      <c r="E1035" s="636"/>
      <c r="F1035" s="637"/>
      <c r="G1035" s="634"/>
      <c r="H1035" s="637"/>
      <c r="I1035" s="634"/>
      <c r="J1035" s="637"/>
      <c r="K1035" s="634"/>
      <c r="L1035" s="637"/>
      <c r="M1035" s="634"/>
      <c r="N1035" s="637"/>
      <c r="O1035" s="634"/>
      <c r="P1035" s="637"/>
      <c r="Q1035" s="634"/>
      <c r="R1035" s="637"/>
      <c r="S1035" s="634"/>
      <c r="T1035" s="637"/>
      <c r="U1035" s="634"/>
      <c r="V1035" s="637"/>
      <c r="W1035" s="634"/>
      <c r="X1035" s="637"/>
      <c r="Y1035" s="634"/>
      <c r="Z1035" s="638"/>
      <c r="AB1035"/>
      <c r="AC1035"/>
      <c r="AD1035"/>
      <c r="AE1035"/>
      <c r="AF1035"/>
      <c r="AG1035"/>
      <c r="AH1035"/>
      <c r="AI1035"/>
      <c r="AJ1035"/>
      <c r="AK1035"/>
      <c r="AL1035"/>
      <c r="AM1035"/>
      <c r="AN1035"/>
      <c r="AO1035"/>
      <c r="AP1035"/>
      <c r="AQ1035"/>
      <c r="AR1035"/>
      <c r="AS1035"/>
      <c r="AT1035"/>
      <c r="AU1035"/>
      <c r="AV1035"/>
      <c r="AW1035"/>
      <c r="AX1035"/>
      <c r="AY1035"/>
      <c r="AZ1035"/>
      <c r="BA1035"/>
      <c r="BB1035"/>
      <c r="BC1035"/>
      <c r="BD1035"/>
      <c r="BE1035"/>
      <c r="BF1035"/>
      <c r="BG1035"/>
      <c r="BH1035"/>
      <c r="BI1035"/>
      <c r="BJ1035"/>
    </row>
    <row r="1036" spans="1:62">
      <c r="A1036" s="639" t="s">
        <v>557</v>
      </c>
      <c r="B1036" s="625">
        <f t="shared" si="70"/>
        <v>1</v>
      </c>
      <c r="C1036" s="634"/>
      <c r="D1036" s="635"/>
      <c r="E1036" s="636"/>
      <c r="F1036" s="637"/>
      <c r="G1036" s="634"/>
      <c r="H1036" s="637"/>
      <c r="I1036" s="634"/>
      <c r="J1036" s="637"/>
      <c r="K1036" s="634">
        <v>1</v>
      </c>
      <c r="L1036" s="637" t="s">
        <v>703</v>
      </c>
      <c r="M1036" s="634"/>
      <c r="N1036" s="637"/>
      <c r="O1036" s="634"/>
      <c r="P1036" s="637"/>
      <c r="Q1036" s="634"/>
      <c r="R1036" s="637"/>
      <c r="S1036" s="634"/>
      <c r="T1036" s="637"/>
      <c r="U1036" s="634"/>
      <c r="V1036" s="637"/>
      <c r="W1036" s="634"/>
      <c r="X1036" s="637"/>
      <c r="Y1036" s="634"/>
      <c r="Z1036" s="638"/>
      <c r="AB1036"/>
      <c r="AC1036"/>
      <c r="AD1036"/>
      <c r="AE1036"/>
      <c r="AF1036"/>
      <c r="AG1036"/>
      <c r="AH1036"/>
      <c r="AI1036"/>
      <c r="AJ1036"/>
      <c r="AK1036"/>
      <c r="AL1036"/>
      <c r="AM1036"/>
      <c r="AN1036"/>
      <c r="AO1036"/>
      <c r="AP1036"/>
      <c r="AQ1036"/>
      <c r="AR1036"/>
      <c r="AS1036"/>
      <c r="AT1036"/>
      <c r="AU1036"/>
      <c r="AV1036"/>
      <c r="AW1036"/>
      <c r="AX1036"/>
      <c r="AY1036"/>
      <c r="AZ1036"/>
      <c r="BA1036"/>
      <c r="BB1036"/>
      <c r="BC1036"/>
      <c r="BD1036"/>
      <c r="BE1036"/>
      <c r="BF1036"/>
      <c r="BG1036"/>
      <c r="BH1036"/>
      <c r="BI1036"/>
      <c r="BJ1036"/>
    </row>
    <row r="1037" spans="1:62">
      <c r="A1037" s="639" t="s">
        <v>67</v>
      </c>
      <c r="B1037" s="625">
        <f t="shared" si="70"/>
        <v>0</v>
      </c>
      <c r="C1037" s="634"/>
      <c r="D1037" s="635"/>
      <c r="E1037" s="636"/>
      <c r="F1037" s="637"/>
      <c r="G1037" s="634"/>
      <c r="H1037" s="637"/>
      <c r="I1037" s="634"/>
      <c r="J1037" s="637"/>
      <c r="K1037" s="634"/>
      <c r="L1037" s="637"/>
      <c r="M1037" s="634"/>
      <c r="N1037" s="637"/>
      <c r="O1037" s="634"/>
      <c r="P1037" s="637"/>
      <c r="Q1037" s="634"/>
      <c r="R1037" s="637"/>
      <c r="S1037" s="634"/>
      <c r="T1037" s="637"/>
      <c r="U1037" s="634"/>
      <c r="V1037" s="637"/>
      <c r="W1037" s="634"/>
      <c r="X1037" s="637"/>
      <c r="Y1037" s="634"/>
      <c r="Z1037" s="638"/>
      <c r="AB1037"/>
      <c r="AC1037"/>
      <c r="AD1037"/>
      <c r="AE1037"/>
      <c r="AF1037"/>
      <c r="AG1037"/>
      <c r="AH1037"/>
      <c r="AI1037"/>
      <c r="AJ1037"/>
      <c r="AK1037"/>
      <c r="AL1037"/>
      <c r="AM1037"/>
      <c r="AN1037"/>
      <c r="AO1037"/>
      <c r="AP1037"/>
      <c r="AQ1037"/>
      <c r="AR1037"/>
      <c r="AS1037"/>
      <c r="AT1037"/>
      <c r="AU1037"/>
      <c r="AV1037"/>
      <c r="AW1037"/>
      <c r="AX1037"/>
      <c r="AY1037"/>
      <c r="AZ1037"/>
      <c r="BA1037"/>
      <c r="BB1037"/>
      <c r="BC1037"/>
      <c r="BD1037"/>
      <c r="BE1037"/>
      <c r="BF1037"/>
      <c r="BG1037"/>
      <c r="BH1037"/>
      <c r="BI1037"/>
      <c r="BJ1037"/>
    </row>
    <row r="1038" spans="1:62">
      <c r="A1038" s="639" t="s">
        <v>556</v>
      </c>
      <c r="B1038" s="625">
        <f t="shared" si="70"/>
        <v>0</v>
      </c>
      <c r="C1038" s="634"/>
      <c r="D1038" s="635"/>
      <c r="E1038" s="636"/>
      <c r="F1038" s="637"/>
      <c r="G1038" s="634"/>
      <c r="H1038" s="637"/>
      <c r="I1038" s="634"/>
      <c r="J1038" s="637"/>
      <c r="K1038" s="634"/>
      <c r="L1038" s="637"/>
      <c r="M1038" s="634"/>
      <c r="N1038" s="637"/>
      <c r="O1038" s="634"/>
      <c r="P1038" s="637"/>
      <c r="Q1038" s="634"/>
      <c r="R1038" s="637"/>
      <c r="S1038" s="634"/>
      <c r="T1038" s="637"/>
      <c r="U1038" s="634"/>
      <c r="V1038" s="637"/>
      <c r="W1038" s="634"/>
      <c r="X1038" s="637"/>
      <c r="Y1038" s="634"/>
      <c r="Z1038" s="638"/>
      <c r="AB1038"/>
      <c r="AC1038"/>
      <c r="AD1038"/>
      <c r="AE1038"/>
      <c r="AF1038"/>
      <c r="AG1038"/>
      <c r="AH1038"/>
      <c r="AI1038"/>
      <c r="AJ1038"/>
      <c r="AK1038"/>
      <c r="AL1038"/>
      <c r="AM1038"/>
      <c r="AN1038"/>
      <c r="AO1038"/>
      <c r="AP1038"/>
      <c r="AQ1038"/>
      <c r="AR1038"/>
      <c r="AS1038"/>
      <c r="AT1038"/>
      <c r="AU1038"/>
      <c r="AV1038"/>
      <c r="AW1038"/>
      <c r="AX1038"/>
      <c r="AY1038"/>
      <c r="AZ1038"/>
      <c r="BA1038"/>
      <c r="BB1038"/>
      <c r="BC1038"/>
      <c r="BD1038"/>
      <c r="BE1038"/>
      <c r="BF1038"/>
      <c r="BG1038"/>
      <c r="BH1038"/>
      <c r="BI1038"/>
      <c r="BJ1038"/>
    </row>
    <row r="1039" spans="1:62">
      <c r="A1039" s="639" t="s">
        <v>582</v>
      </c>
      <c r="B1039" s="625">
        <f t="shared" si="70"/>
        <v>6</v>
      </c>
      <c r="C1039" s="634"/>
      <c r="D1039" s="635"/>
      <c r="E1039" s="636">
        <v>2</v>
      </c>
      <c r="F1039" s="637" t="s">
        <v>354</v>
      </c>
      <c r="G1039" s="634">
        <v>1</v>
      </c>
      <c r="H1039" s="637" t="s">
        <v>354</v>
      </c>
      <c r="I1039" s="634"/>
      <c r="J1039" s="637"/>
      <c r="K1039" s="634">
        <v>1</v>
      </c>
      <c r="L1039" s="637" t="s">
        <v>354</v>
      </c>
      <c r="M1039" s="634">
        <v>1</v>
      </c>
      <c r="N1039" s="637" t="s">
        <v>354</v>
      </c>
      <c r="O1039" s="634">
        <v>1</v>
      </c>
      <c r="P1039" s="637" t="s">
        <v>354</v>
      </c>
      <c r="Q1039" s="634"/>
      <c r="R1039" s="637"/>
      <c r="S1039" s="634"/>
      <c r="T1039" s="637"/>
      <c r="U1039" s="634"/>
      <c r="V1039" s="637"/>
      <c r="W1039" s="634"/>
      <c r="X1039" s="637"/>
      <c r="Y1039" s="634"/>
      <c r="Z1039" s="638"/>
      <c r="AB1039"/>
      <c r="AC1039"/>
      <c r="AD1039"/>
      <c r="AE1039"/>
      <c r="AF1039"/>
      <c r="AG1039"/>
      <c r="AH1039"/>
      <c r="AI1039"/>
      <c r="AJ1039"/>
      <c r="AK1039"/>
      <c r="AL1039"/>
      <c r="AM1039"/>
      <c r="AN1039"/>
      <c r="AO1039"/>
      <c r="AP1039"/>
      <c r="AQ1039"/>
      <c r="AR1039"/>
      <c r="AS1039"/>
      <c r="AT1039"/>
      <c r="AU1039"/>
      <c r="AV1039"/>
      <c r="AW1039"/>
      <c r="AX1039"/>
      <c r="AY1039"/>
      <c r="AZ1039"/>
      <c r="BA1039"/>
      <c r="BB1039"/>
      <c r="BC1039"/>
      <c r="BD1039"/>
      <c r="BE1039"/>
      <c r="BF1039"/>
      <c r="BG1039"/>
      <c r="BH1039"/>
      <c r="BI1039"/>
      <c r="BJ1039"/>
    </row>
    <row r="1040" spans="1:62" ht="15.75" thickBot="1">
      <c r="A1040" s="642" t="s">
        <v>583</v>
      </c>
      <c r="B1040" s="625">
        <f t="shared" si="70"/>
        <v>7</v>
      </c>
      <c r="C1040" s="643"/>
      <c r="D1040" s="644"/>
      <c r="E1040" s="645"/>
      <c r="F1040" s="646"/>
      <c r="G1040" s="643">
        <v>1</v>
      </c>
      <c r="H1040" s="646" t="s">
        <v>354</v>
      </c>
      <c r="I1040" s="643">
        <v>2</v>
      </c>
      <c r="J1040" s="646" t="s">
        <v>354</v>
      </c>
      <c r="K1040" s="643">
        <v>2</v>
      </c>
      <c r="L1040" s="646" t="s">
        <v>354</v>
      </c>
      <c r="M1040" s="643"/>
      <c r="N1040" s="646"/>
      <c r="O1040" s="643"/>
      <c r="P1040" s="646"/>
      <c r="Q1040" s="643"/>
      <c r="R1040" s="646"/>
      <c r="S1040" s="643"/>
      <c r="T1040" s="646"/>
      <c r="U1040" s="643">
        <v>1</v>
      </c>
      <c r="V1040" s="646" t="s">
        <v>354</v>
      </c>
      <c r="W1040" s="643">
        <v>1</v>
      </c>
      <c r="X1040" s="646" t="s">
        <v>354</v>
      </c>
      <c r="Y1040" s="643"/>
      <c r="Z1040" s="647"/>
      <c r="AB1040"/>
      <c r="AC1040"/>
      <c r="AD1040"/>
      <c r="AE1040"/>
      <c r="AF1040"/>
      <c r="AG1040"/>
      <c r="AH1040"/>
      <c r="AI1040"/>
      <c r="AJ1040"/>
      <c r="AK1040"/>
      <c r="AL1040"/>
      <c r="AM1040"/>
      <c r="AN1040"/>
      <c r="AO1040"/>
      <c r="AP1040"/>
      <c r="AQ1040"/>
      <c r="AR1040"/>
      <c r="AS1040"/>
      <c r="AT1040"/>
      <c r="AU1040"/>
      <c r="AV1040"/>
      <c r="AW1040"/>
      <c r="AX1040"/>
      <c r="AY1040"/>
      <c r="AZ1040"/>
      <c r="BA1040"/>
      <c r="BB1040"/>
      <c r="BC1040"/>
      <c r="BD1040"/>
      <c r="BE1040"/>
      <c r="BF1040"/>
      <c r="BG1040"/>
      <c r="BH1040"/>
      <c r="BI1040"/>
      <c r="BJ1040"/>
    </row>
    <row r="1041" spans="1:62" ht="15.75" thickBot="1">
      <c r="A1041" s="619" t="s">
        <v>643</v>
      </c>
      <c r="B1041" s="620">
        <f>SUM(C1041:Z1041)</f>
        <v>18</v>
      </c>
      <c r="C1041" s="649">
        <f t="shared" ref="C1041:Z1041" si="71">SUM(C1042:C1047)</f>
        <v>1</v>
      </c>
      <c r="D1041" s="649">
        <f t="shared" si="71"/>
        <v>0</v>
      </c>
      <c r="E1041" s="649">
        <f t="shared" si="71"/>
        <v>1</v>
      </c>
      <c r="F1041" s="649">
        <f t="shared" si="71"/>
        <v>0</v>
      </c>
      <c r="G1041" s="649">
        <f t="shared" si="71"/>
        <v>1</v>
      </c>
      <c r="H1041" s="649">
        <f t="shared" si="71"/>
        <v>0</v>
      </c>
      <c r="I1041" s="649">
        <f t="shared" si="71"/>
        <v>2</v>
      </c>
      <c r="J1041" s="649">
        <f t="shared" si="71"/>
        <v>0</v>
      </c>
      <c r="K1041" s="649">
        <f t="shared" si="71"/>
        <v>0</v>
      </c>
      <c r="L1041" s="649">
        <f t="shared" si="71"/>
        <v>0</v>
      </c>
      <c r="M1041" s="649">
        <f t="shared" si="71"/>
        <v>3</v>
      </c>
      <c r="N1041" s="649">
        <f t="shared" si="71"/>
        <v>0</v>
      </c>
      <c r="O1041" s="649">
        <f t="shared" si="71"/>
        <v>1</v>
      </c>
      <c r="P1041" s="649">
        <f t="shared" si="71"/>
        <v>0</v>
      </c>
      <c r="Q1041" s="649">
        <f t="shared" si="71"/>
        <v>0</v>
      </c>
      <c r="R1041" s="649">
        <f t="shared" si="71"/>
        <v>0</v>
      </c>
      <c r="S1041" s="649">
        <f t="shared" si="71"/>
        <v>2</v>
      </c>
      <c r="T1041" s="649">
        <f t="shared" si="71"/>
        <v>0</v>
      </c>
      <c r="U1041" s="649">
        <f t="shared" si="71"/>
        <v>1</v>
      </c>
      <c r="V1041" s="649">
        <f t="shared" si="71"/>
        <v>0</v>
      </c>
      <c r="W1041" s="649">
        <f t="shared" si="71"/>
        <v>4</v>
      </c>
      <c r="X1041" s="649">
        <f t="shared" si="71"/>
        <v>0</v>
      </c>
      <c r="Y1041" s="649">
        <f t="shared" si="71"/>
        <v>2</v>
      </c>
      <c r="Z1041" s="650">
        <f t="shared" si="71"/>
        <v>0</v>
      </c>
      <c r="AB1041"/>
      <c r="AC1041"/>
      <c r="AD1041"/>
      <c r="AE1041"/>
      <c r="AF1041"/>
      <c r="AG1041"/>
      <c r="AH1041"/>
      <c r="AI1041"/>
      <c r="AJ1041"/>
      <c r="AK1041"/>
      <c r="AL1041"/>
      <c r="AM1041"/>
      <c r="AN1041"/>
      <c r="AO1041"/>
      <c r="AP1041"/>
      <c r="AQ1041"/>
      <c r="AR1041"/>
      <c r="AS1041"/>
      <c r="AT1041"/>
      <c r="AU1041"/>
      <c r="AV1041"/>
      <c r="AW1041"/>
      <c r="AX1041"/>
      <c r="AY1041"/>
      <c r="AZ1041"/>
      <c r="BA1041"/>
      <c r="BB1041"/>
      <c r="BC1041"/>
      <c r="BD1041"/>
      <c r="BE1041"/>
      <c r="BF1041"/>
      <c r="BG1041"/>
      <c r="BH1041"/>
      <c r="BI1041"/>
      <c r="BJ1041"/>
    </row>
    <row r="1042" spans="1:62">
      <c r="A1042" s="624" t="s">
        <v>644</v>
      </c>
      <c r="B1042" s="625">
        <f t="shared" ref="B1042:B1047" si="72">SUM(C1042,E1042,G1042,I1042,K1042,M1042,O1042,Q1042,S1042,U1042,W1042,Y1042)</f>
        <v>7</v>
      </c>
      <c r="C1042" s="626"/>
      <c r="D1042" s="627"/>
      <c r="E1042" s="628"/>
      <c r="F1042" s="629"/>
      <c r="G1042" s="626">
        <v>1</v>
      </c>
      <c r="H1042" s="629" t="s">
        <v>354</v>
      </c>
      <c r="I1042" s="626"/>
      <c r="J1042" s="629"/>
      <c r="K1042" s="626"/>
      <c r="L1042" s="629"/>
      <c r="M1042" s="626">
        <v>1</v>
      </c>
      <c r="N1042" s="629" t="s">
        <v>344</v>
      </c>
      <c r="O1042" s="626">
        <v>1</v>
      </c>
      <c r="P1042" s="629" t="s">
        <v>391</v>
      </c>
      <c r="Q1042" s="626"/>
      <c r="R1042" s="629"/>
      <c r="S1042" s="626">
        <v>2</v>
      </c>
      <c r="T1042" s="629" t="s">
        <v>704</v>
      </c>
      <c r="U1042" s="626"/>
      <c r="V1042" s="629"/>
      <c r="W1042" s="626">
        <v>2</v>
      </c>
      <c r="X1042" s="629" t="s">
        <v>344</v>
      </c>
      <c r="Y1042" s="626"/>
      <c r="Z1042" s="651"/>
      <c r="AB1042"/>
      <c r="AC1042"/>
      <c r="AD1042"/>
      <c r="AE1042"/>
      <c r="AF1042"/>
      <c r="AG1042"/>
      <c r="AH1042"/>
      <c r="AI1042"/>
      <c r="AJ1042"/>
      <c r="AK1042"/>
      <c r="AL1042"/>
      <c r="AM1042"/>
      <c r="AN1042"/>
      <c r="AO1042"/>
      <c r="AP1042"/>
      <c r="AQ1042"/>
      <c r="AR1042"/>
      <c r="AS1042"/>
      <c r="AT1042"/>
      <c r="AU1042"/>
      <c r="AV1042"/>
      <c r="AW1042"/>
      <c r="AX1042"/>
      <c r="AY1042"/>
      <c r="AZ1042"/>
      <c r="BA1042"/>
      <c r="BB1042"/>
      <c r="BC1042"/>
      <c r="BD1042"/>
      <c r="BE1042"/>
      <c r="BF1042"/>
      <c r="BG1042"/>
      <c r="BH1042"/>
      <c r="BI1042"/>
      <c r="BJ1042"/>
    </row>
    <row r="1043" spans="1:62">
      <c r="A1043" s="639" t="s">
        <v>647</v>
      </c>
      <c r="B1043" s="625">
        <f t="shared" si="72"/>
        <v>1</v>
      </c>
      <c r="C1043" s="634"/>
      <c r="D1043" s="635"/>
      <c r="E1043" s="636"/>
      <c r="F1043" s="637"/>
      <c r="G1043" s="634"/>
      <c r="H1043" s="637"/>
      <c r="I1043" s="634">
        <v>1</v>
      </c>
      <c r="J1043" s="637" t="s">
        <v>354</v>
      </c>
      <c r="K1043" s="634"/>
      <c r="L1043" s="637"/>
      <c r="M1043" s="634"/>
      <c r="N1043" s="637"/>
      <c r="O1043" s="634"/>
      <c r="P1043" s="637"/>
      <c r="Q1043" s="634"/>
      <c r="R1043" s="637"/>
      <c r="S1043" s="634"/>
      <c r="T1043" s="637"/>
      <c r="U1043" s="634"/>
      <c r="V1043" s="637"/>
      <c r="W1043" s="634"/>
      <c r="X1043" s="637"/>
      <c r="Y1043" s="634"/>
      <c r="Z1043" s="638"/>
      <c r="AB1043"/>
      <c r="AC1043"/>
      <c r="AD1043"/>
      <c r="AE1043"/>
      <c r="AF1043"/>
      <c r="AG1043"/>
      <c r="AH1043"/>
      <c r="AI1043"/>
      <c r="AJ1043"/>
      <c r="AK1043"/>
      <c r="AL1043"/>
      <c r="AM1043"/>
      <c r="AN1043"/>
      <c r="AO1043"/>
      <c r="AP1043"/>
      <c r="AQ1043"/>
      <c r="AR1043"/>
      <c r="AS1043"/>
      <c r="AT1043"/>
      <c r="AU1043"/>
      <c r="AV1043"/>
      <c r="AW1043"/>
      <c r="AX1043"/>
      <c r="AY1043"/>
      <c r="AZ1043"/>
      <c r="BA1043"/>
      <c r="BB1043"/>
      <c r="BC1043"/>
      <c r="BD1043"/>
      <c r="BE1043"/>
      <c r="BF1043"/>
      <c r="BG1043"/>
      <c r="BH1043"/>
      <c r="BI1043"/>
      <c r="BJ1043"/>
    </row>
    <row r="1044" spans="1:62">
      <c r="A1044" s="639" t="s">
        <v>648</v>
      </c>
      <c r="B1044" s="625">
        <f t="shared" si="72"/>
        <v>3</v>
      </c>
      <c r="C1044" s="634"/>
      <c r="D1044" s="635"/>
      <c r="E1044" s="636">
        <v>1</v>
      </c>
      <c r="F1044" s="637" t="s">
        <v>345</v>
      </c>
      <c r="G1044" s="634"/>
      <c r="H1044" s="653"/>
      <c r="I1044" s="634"/>
      <c r="J1044" s="637"/>
      <c r="K1044" s="634"/>
      <c r="L1044" s="637"/>
      <c r="M1044" s="634">
        <v>1</v>
      </c>
      <c r="N1044" s="637" t="s">
        <v>344</v>
      </c>
      <c r="O1044" s="634"/>
      <c r="P1044" s="637"/>
      <c r="Q1044" s="634"/>
      <c r="R1044" s="637"/>
      <c r="S1044" s="634"/>
      <c r="T1044" s="637"/>
      <c r="U1044" s="634"/>
      <c r="V1044" s="637"/>
      <c r="W1044" s="634"/>
      <c r="X1044" s="637"/>
      <c r="Y1044" s="634">
        <v>1</v>
      </c>
      <c r="Z1044" s="638" t="s">
        <v>354</v>
      </c>
      <c r="AB1044"/>
      <c r="AC1044"/>
      <c r="AD1044"/>
      <c r="AE1044"/>
      <c r="AF1044"/>
      <c r="AG1044"/>
      <c r="AH1044"/>
      <c r="AI1044"/>
      <c r="AJ1044"/>
      <c r="AK1044"/>
      <c r="AL1044"/>
      <c r="AM1044"/>
      <c r="AN1044"/>
      <c r="AO1044"/>
      <c r="AP1044"/>
      <c r="AQ1044"/>
      <c r="AR1044"/>
      <c r="AS1044"/>
      <c r="AT1044"/>
      <c r="AU1044"/>
      <c r="AV1044"/>
      <c r="AW1044"/>
      <c r="AX1044"/>
      <c r="AY1044"/>
      <c r="AZ1044"/>
      <c r="BA1044"/>
      <c r="BB1044"/>
      <c r="BC1044"/>
      <c r="BD1044"/>
      <c r="BE1044"/>
      <c r="BF1044"/>
      <c r="BG1044"/>
      <c r="BH1044"/>
      <c r="BI1044"/>
      <c r="BJ1044"/>
    </row>
    <row r="1045" spans="1:62">
      <c r="A1045" s="639" t="s">
        <v>652</v>
      </c>
      <c r="B1045" s="625">
        <f t="shared" si="72"/>
        <v>1</v>
      </c>
      <c r="C1045" s="634"/>
      <c r="D1045" s="635"/>
      <c r="E1045" s="636"/>
      <c r="F1045" s="637"/>
      <c r="G1045" s="634"/>
      <c r="H1045" s="637"/>
      <c r="I1045" s="634"/>
      <c r="J1045" s="637"/>
      <c r="K1045" s="634"/>
      <c r="L1045" s="637"/>
      <c r="M1045" s="634"/>
      <c r="N1045" s="637"/>
      <c r="O1045" s="634"/>
      <c r="P1045" s="637"/>
      <c r="Q1045" s="634"/>
      <c r="R1045" s="637"/>
      <c r="S1045" s="634"/>
      <c r="T1045" s="637"/>
      <c r="U1045" s="634">
        <v>1</v>
      </c>
      <c r="V1045" s="637" t="s">
        <v>354</v>
      </c>
      <c r="W1045" s="634"/>
      <c r="X1045" s="637"/>
      <c r="Y1045" s="634"/>
      <c r="Z1045" s="638"/>
      <c r="AB1045"/>
      <c r="AC1045"/>
      <c r="AD1045"/>
      <c r="AE1045"/>
      <c r="AF1045"/>
      <c r="AG1045"/>
      <c r="AH1045"/>
      <c r="AI1045"/>
      <c r="AJ1045"/>
      <c r="AK1045"/>
      <c r="AL1045"/>
      <c r="AM1045"/>
      <c r="AN1045"/>
      <c r="AO1045"/>
      <c r="AP1045"/>
      <c r="AQ1045"/>
      <c r="AR1045"/>
      <c r="AS1045"/>
      <c r="AT1045"/>
      <c r="AU1045"/>
      <c r="AV1045"/>
      <c r="AW1045"/>
      <c r="AX1045"/>
      <c r="AY1045"/>
      <c r="AZ1045"/>
      <c r="BA1045"/>
      <c r="BB1045"/>
      <c r="BC1045"/>
      <c r="BD1045"/>
      <c r="BE1045"/>
      <c r="BF1045"/>
      <c r="BG1045"/>
      <c r="BH1045"/>
      <c r="BI1045"/>
      <c r="BJ1045"/>
    </row>
    <row r="1046" spans="1:62">
      <c r="A1046" s="639" t="s">
        <v>378</v>
      </c>
      <c r="B1046" s="625">
        <f t="shared" si="72"/>
        <v>3</v>
      </c>
      <c r="C1046" s="634"/>
      <c r="D1046" s="635"/>
      <c r="E1046" s="636"/>
      <c r="F1046" s="637"/>
      <c r="G1046" s="634"/>
      <c r="H1046" s="637"/>
      <c r="I1046" s="634"/>
      <c r="J1046" s="637"/>
      <c r="K1046" s="634"/>
      <c r="L1046" s="637"/>
      <c r="M1046" s="634"/>
      <c r="N1046" s="637"/>
      <c r="O1046" s="634"/>
      <c r="P1046" s="637"/>
      <c r="Q1046" s="634"/>
      <c r="R1046" s="637"/>
      <c r="S1046" s="634"/>
      <c r="T1046" s="637"/>
      <c r="U1046" s="634"/>
      <c r="V1046" s="637"/>
      <c r="W1046" s="634">
        <v>2</v>
      </c>
      <c r="X1046" s="637" t="s">
        <v>705</v>
      </c>
      <c r="Y1046" s="634">
        <v>1</v>
      </c>
      <c r="Z1046" s="638" t="s">
        <v>344</v>
      </c>
      <c r="AB1046"/>
      <c r="AC1046"/>
      <c r="AD1046"/>
      <c r="AE1046"/>
      <c r="AF1046"/>
      <c r="AG1046"/>
      <c r="AH1046"/>
      <c r="AI1046"/>
      <c r="AJ1046"/>
      <c r="AK1046"/>
      <c r="AL1046"/>
      <c r="AM1046"/>
      <c r="AN1046"/>
      <c r="AO1046"/>
      <c r="AP1046"/>
      <c r="AQ1046"/>
      <c r="AR1046"/>
      <c r="AS1046"/>
      <c r="AT1046"/>
      <c r="AU1046"/>
      <c r="AV1046"/>
      <c r="AW1046"/>
      <c r="AX1046"/>
      <c r="AY1046"/>
      <c r="AZ1046"/>
      <c r="BA1046"/>
      <c r="BB1046"/>
      <c r="BC1046"/>
      <c r="BD1046"/>
      <c r="BE1046"/>
      <c r="BF1046"/>
      <c r="BG1046"/>
      <c r="BH1046"/>
      <c r="BI1046"/>
      <c r="BJ1046"/>
    </row>
    <row r="1047" spans="1:62" ht="15.75" thickBot="1">
      <c r="A1047" s="642" t="s">
        <v>600</v>
      </c>
      <c r="B1047" s="625">
        <f t="shared" si="72"/>
        <v>3</v>
      </c>
      <c r="C1047" s="643">
        <v>1</v>
      </c>
      <c r="D1047" s="644" t="s">
        <v>354</v>
      </c>
      <c r="E1047" s="645"/>
      <c r="F1047" s="646"/>
      <c r="G1047" s="643"/>
      <c r="H1047" s="646"/>
      <c r="I1047" s="643">
        <v>1</v>
      </c>
      <c r="J1047" s="646" t="s">
        <v>354</v>
      </c>
      <c r="K1047" s="643"/>
      <c r="L1047" s="646"/>
      <c r="M1047" s="643">
        <v>1</v>
      </c>
      <c r="N1047" s="646" t="s">
        <v>354</v>
      </c>
      <c r="O1047" s="643"/>
      <c r="P1047" s="646"/>
      <c r="Q1047" s="643"/>
      <c r="R1047" s="646"/>
      <c r="S1047" s="643"/>
      <c r="T1047" s="646"/>
      <c r="U1047" s="643"/>
      <c r="V1047" s="646"/>
      <c r="W1047" s="643"/>
      <c r="X1047" s="646"/>
      <c r="Y1047" s="643"/>
      <c r="Z1047" s="647"/>
      <c r="AB1047"/>
      <c r="AC1047"/>
      <c r="AD1047"/>
      <c r="AE1047"/>
      <c r="AF1047"/>
      <c r="AG1047"/>
      <c r="AH1047"/>
      <c r="AI1047"/>
      <c r="AJ1047"/>
      <c r="AK1047"/>
      <c r="AL1047"/>
      <c r="AM1047"/>
      <c r="AN1047"/>
      <c r="AO1047"/>
      <c r="AP1047"/>
      <c r="AQ1047"/>
      <c r="AR1047"/>
      <c r="AS1047"/>
      <c r="AT1047"/>
      <c r="AU1047"/>
      <c r="AV1047"/>
      <c r="AW1047"/>
      <c r="AX1047"/>
      <c r="AY1047"/>
      <c r="AZ1047"/>
      <c r="BA1047"/>
      <c r="BB1047"/>
      <c r="BC1047"/>
      <c r="BD1047"/>
      <c r="BE1047"/>
      <c r="BF1047"/>
      <c r="BG1047"/>
      <c r="BH1047"/>
      <c r="BI1047"/>
      <c r="BJ1047"/>
    </row>
    <row r="1048" spans="1:62" ht="15.75" thickBot="1">
      <c r="A1048" s="619" t="s">
        <v>653</v>
      </c>
      <c r="B1048" s="620">
        <f>SUM(B1049:B1062)</f>
        <v>32</v>
      </c>
      <c r="C1048" s="649">
        <f>SUM(C1049:C1062)</f>
        <v>4</v>
      </c>
      <c r="D1048" s="649"/>
      <c r="E1048" s="649">
        <f t="shared" ref="E1048:Z1048" si="73">SUM(E1049:E1062)</f>
        <v>0</v>
      </c>
      <c r="F1048" s="649">
        <f t="shared" si="73"/>
        <v>0</v>
      </c>
      <c r="G1048" s="649">
        <f t="shared" si="73"/>
        <v>3</v>
      </c>
      <c r="H1048" s="649">
        <f t="shared" si="73"/>
        <v>0</v>
      </c>
      <c r="I1048" s="649">
        <f t="shared" si="73"/>
        <v>6</v>
      </c>
      <c r="J1048" s="649">
        <f t="shared" si="73"/>
        <v>0</v>
      </c>
      <c r="K1048" s="649">
        <f t="shared" si="73"/>
        <v>3</v>
      </c>
      <c r="L1048" s="649">
        <f t="shared" si="73"/>
        <v>0</v>
      </c>
      <c r="M1048" s="649">
        <f t="shared" si="73"/>
        <v>3</v>
      </c>
      <c r="N1048" s="649">
        <f t="shared" si="73"/>
        <v>0</v>
      </c>
      <c r="O1048" s="649">
        <f t="shared" si="73"/>
        <v>2</v>
      </c>
      <c r="P1048" s="649">
        <f t="shared" si="73"/>
        <v>0</v>
      </c>
      <c r="Q1048" s="649">
        <f t="shared" si="73"/>
        <v>2</v>
      </c>
      <c r="R1048" s="649">
        <f t="shared" si="73"/>
        <v>0</v>
      </c>
      <c r="S1048" s="649">
        <f t="shared" si="73"/>
        <v>1</v>
      </c>
      <c r="T1048" s="649">
        <f t="shared" si="73"/>
        <v>0</v>
      </c>
      <c r="U1048" s="649">
        <f t="shared" si="73"/>
        <v>4</v>
      </c>
      <c r="V1048" s="649">
        <f t="shared" si="73"/>
        <v>0</v>
      </c>
      <c r="W1048" s="649">
        <f t="shared" si="73"/>
        <v>2</v>
      </c>
      <c r="X1048" s="649">
        <f t="shared" si="73"/>
        <v>0</v>
      </c>
      <c r="Y1048" s="649">
        <f t="shared" si="73"/>
        <v>2</v>
      </c>
      <c r="Z1048" s="650">
        <f t="shared" si="73"/>
        <v>0</v>
      </c>
      <c r="AB1048"/>
      <c r="AC1048"/>
      <c r="AD1048"/>
      <c r="AE1048"/>
      <c r="AF1048"/>
      <c r="AG1048"/>
      <c r="AH1048"/>
      <c r="AI1048"/>
      <c r="AJ1048"/>
      <c r="AK1048"/>
      <c r="AL1048"/>
      <c r="AM1048"/>
      <c r="AN1048"/>
      <c r="AO1048"/>
      <c r="AP1048"/>
      <c r="AQ1048"/>
      <c r="AR1048"/>
      <c r="AS1048"/>
      <c r="AT1048"/>
      <c r="AU1048"/>
      <c r="AV1048"/>
      <c r="AW1048"/>
      <c r="AX1048"/>
      <c r="AY1048"/>
      <c r="AZ1048"/>
      <c r="BA1048"/>
      <c r="BB1048"/>
      <c r="BC1048"/>
      <c r="BD1048"/>
      <c r="BE1048"/>
      <c r="BF1048"/>
      <c r="BG1048"/>
      <c r="BH1048"/>
      <c r="BI1048"/>
      <c r="BJ1048"/>
    </row>
    <row r="1049" spans="1:62">
      <c r="A1049" s="639" t="s">
        <v>602</v>
      </c>
      <c r="B1049" s="625">
        <f t="shared" ref="B1049:B1062" si="74">SUM(C1049,E1049,G1049,I1049,K1049,M1049,O1049,Q1049,S1049,U1049,W1049,Y1049)</f>
        <v>4</v>
      </c>
      <c r="C1049" s="634"/>
      <c r="D1049" s="635"/>
      <c r="E1049" s="636"/>
      <c r="F1049" s="637"/>
      <c r="G1049" s="634"/>
      <c r="H1049" s="637"/>
      <c r="I1049" s="634">
        <v>3</v>
      </c>
      <c r="J1049" s="637" t="s">
        <v>706</v>
      </c>
      <c r="K1049" s="634">
        <v>1</v>
      </c>
      <c r="L1049" s="637" t="s">
        <v>344</v>
      </c>
      <c r="M1049" s="634"/>
      <c r="N1049" s="637"/>
      <c r="O1049" s="634"/>
      <c r="P1049" s="637"/>
      <c r="Q1049" s="634"/>
      <c r="R1049" s="637"/>
      <c r="S1049" s="634"/>
      <c r="T1049" s="637"/>
      <c r="U1049" s="634"/>
      <c r="V1049" s="637"/>
      <c r="W1049" s="634"/>
      <c r="X1049" s="637"/>
      <c r="Y1049" s="634"/>
      <c r="Z1049" s="655"/>
      <c r="AB1049"/>
      <c r="AC1049"/>
      <c r="AD1049"/>
      <c r="AE1049"/>
      <c r="AF1049"/>
      <c r="AG1049"/>
      <c r="AH1049"/>
      <c r="AI1049"/>
      <c r="AJ1049"/>
      <c r="AK1049"/>
      <c r="AL1049"/>
      <c r="AM1049"/>
      <c r="AN1049"/>
      <c r="AO1049"/>
      <c r="AP1049"/>
      <c r="AQ1049"/>
      <c r="AR1049"/>
      <c r="AS1049"/>
      <c r="AT1049"/>
      <c r="AU1049"/>
      <c r="AV1049"/>
      <c r="AW1049"/>
      <c r="AX1049"/>
      <c r="AY1049"/>
      <c r="AZ1049"/>
      <c r="BA1049"/>
      <c r="BB1049"/>
      <c r="BC1049"/>
      <c r="BD1049"/>
      <c r="BE1049"/>
      <c r="BF1049"/>
      <c r="BG1049"/>
      <c r="BH1049"/>
      <c r="BI1049"/>
      <c r="BJ1049"/>
    </row>
    <row r="1050" spans="1:62">
      <c r="A1050" s="633" t="s">
        <v>654</v>
      </c>
      <c r="B1050" s="625">
        <f t="shared" si="74"/>
        <v>5</v>
      </c>
      <c r="C1050" s="634">
        <v>1</v>
      </c>
      <c r="D1050" s="635" t="s">
        <v>344</v>
      </c>
      <c r="E1050" s="636"/>
      <c r="F1050" s="637"/>
      <c r="G1050" s="634">
        <v>1</v>
      </c>
      <c r="H1050" s="637" t="s">
        <v>391</v>
      </c>
      <c r="I1050" s="634"/>
      <c r="J1050" s="637"/>
      <c r="K1050" s="634">
        <v>1</v>
      </c>
      <c r="L1050" s="637" t="s">
        <v>421</v>
      </c>
      <c r="M1050" s="634">
        <v>1</v>
      </c>
      <c r="N1050" s="637" t="s">
        <v>339</v>
      </c>
      <c r="O1050" s="634"/>
      <c r="P1050" s="637"/>
      <c r="Q1050" s="634">
        <v>1</v>
      </c>
      <c r="R1050" s="637" t="s">
        <v>372</v>
      </c>
      <c r="S1050" s="634"/>
      <c r="T1050" s="637"/>
      <c r="U1050" s="634"/>
      <c r="V1050" s="637"/>
      <c r="W1050" s="634"/>
      <c r="X1050" s="637"/>
      <c r="Y1050" s="634"/>
      <c r="Z1050" s="638"/>
      <c r="AB1050"/>
      <c r="AC1050"/>
      <c r="AD1050"/>
      <c r="AE1050"/>
      <c r="AF1050"/>
      <c r="AG1050"/>
      <c r="AH1050"/>
      <c r="AI1050"/>
      <c r="AJ1050"/>
      <c r="AK1050"/>
      <c r="AL1050"/>
      <c r="AM1050"/>
      <c r="AN1050"/>
      <c r="AO1050"/>
      <c r="AP1050"/>
      <c r="AQ1050"/>
      <c r="AR1050"/>
      <c r="AS1050"/>
      <c r="AT1050"/>
      <c r="AU1050"/>
      <c r="AV1050"/>
      <c r="AW1050"/>
      <c r="AX1050"/>
      <c r="AY1050"/>
      <c r="AZ1050"/>
      <c r="BA1050"/>
      <c r="BB1050"/>
      <c r="BC1050"/>
      <c r="BD1050"/>
      <c r="BE1050"/>
      <c r="BF1050"/>
      <c r="BG1050"/>
      <c r="BH1050"/>
      <c r="BI1050"/>
      <c r="BJ1050"/>
    </row>
    <row r="1051" spans="1:62">
      <c r="A1051" s="639" t="s">
        <v>655</v>
      </c>
      <c r="B1051" s="625">
        <f t="shared" si="74"/>
        <v>1</v>
      </c>
      <c r="C1051" s="634"/>
      <c r="D1051" s="635"/>
      <c r="E1051" s="636"/>
      <c r="F1051" s="637"/>
      <c r="G1051" s="634"/>
      <c r="H1051" s="637"/>
      <c r="I1051" s="634"/>
      <c r="J1051" s="637"/>
      <c r="K1051" s="634">
        <v>1</v>
      </c>
      <c r="L1051" s="637" t="s">
        <v>340</v>
      </c>
      <c r="M1051" s="634"/>
      <c r="N1051" s="637"/>
      <c r="O1051" s="634"/>
      <c r="P1051" s="637"/>
      <c r="Q1051" s="634"/>
      <c r="R1051" s="637"/>
      <c r="S1051" s="634"/>
      <c r="T1051" s="637"/>
      <c r="U1051" s="634"/>
      <c r="V1051" s="637"/>
      <c r="W1051" s="634"/>
      <c r="X1051" s="637"/>
      <c r="Y1051" s="634"/>
      <c r="Z1051" s="638"/>
      <c r="AB1051"/>
      <c r="AC1051"/>
      <c r="AD1051"/>
      <c r="AE1051"/>
      <c r="AF1051"/>
      <c r="AG1051"/>
      <c r="AH1051"/>
      <c r="AI1051"/>
      <c r="AJ1051"/>
      <c r="AK1051"/>
      <c r="AL1051"/>
      <c r="AM1051"/>
      <c r="AN1051"/>
      <c r="AO1051"/>
      <c r="AP1051"/>
      <c r="AQ1051"/>
      <c r="AR1051"/>
      <c r="AS1051"/>
      <c r="AT1051"/>
      <c r="AU1051"/>
      <c r="AV1051"/>
      <c r="AW1051"/>
      <c r="AX1051"/>
      <c r="AY1051"/>
      <c r="AZ1051"/>
      <c r="BA1051"/>
      <c r="BB1051"/>
      <c r="BC1051"/>
      <c r="BD1051"/>
      <c r="BE1051"/>
      <c r="BF1051"/>
      <c r="BG1051"/>
      <c r="BH1051"/>
      <c r="BI1051"/>
      <c r="BJ1051"/>
    </row>
    <row r="1052" spans="1:62">
      <c r="A1052" s="639" t="s">
        <v>656</v>
      </c>
      <c r="B1052" s="625">
        <f t="shared" si="74"/>
        <v>1</v>
      </c>
      <c r="C1052" s="634">
        <v>1</v>
      </c>
      <c r="D1052" s="635" t="s">
        <v>421</v>
      </c>
      <c r="E1052" s="636"/>
      <c r="F1052" s="637"/>
      <c r="G1052" s="634"/>
      <c r="H1052" s="637"/>
      <c r="I1052" s="634"/>
      <c r="J1052" s="637"/>
      <c r="K1052" s="634"/>
      <c r="L1052" s="637"/>
      <c r="M1052" s="634"/>
      <c r="N1052" s="637"/>
      <c r="O1052" s="634"/>
      <c r="P1052" s="637"/>
      <c r="Q1052" s="634"/>
      <c r="R1052" s="637"/>
      <c r="S1052" s="634"/>
      <c r="T1052" s="637"/>
      <c r="U1052" s="634"/>
      <c r="V1052" s="637"/>
      <c r="W1052" s="634"/>
      <c r="X1052" s="637"/>
      <c r="Y1052" s="634"/>
      <c r="Z1052" s="638"/>
      <c r="AB1052"/>
      <c r="AC1052"/>
      <c r="AD1052"/>
      <c r="AE1052"/>
      <c r="AF1052"/>
      <c r="AG1052"/>
      <c r="AH1052"/>
      <c r="AI1052"/>
      <c r="AJ1052"/>
      <c r="AK1052"/>
      <c r="AL1052"/>
      <c r="AM1052"/>
      <c r="AN1052"/>
      <c r="AO1052"/>
      <c r="AP1052"/>
      <c r="AQ1052"/>
      <c r="AR1052"/>
      <c r="AS1052"/>
      <c r="AT1052"/>
      <c r="AU1052"/>
      <c r="AV1052"/>
      <c r="AW1052"/>
      <c r="AX1052"/>
      <c r="AY1052"/>
      <c r="AZ1052"/>
      <c r="BA1052"/>
      <c r="BB1052"/>
      <c r="BC1052"/>
      <c r="BD1052"/>
      <c r="BE1052"/>
      <c r="BF1052"/>
      <c r="BG1052"/>
      <c r="BH1052"/>
      <c r="BI1052"/>
      <c r="BJ1052"/>
    </row>
    <row r="1053" spans="1:62">
      <c r="A1053" s="639" t="s">
        <v>404</v>
      </c>
      <c r="B1053" s="625">
        <f t="shared" si="74"/>
        <v>0</v>
      </c>
      <c r="C1053" s="634"/>
      <c r="D1053" s="635"/>
      <c r="E1053" s="636"/>
      <c r="F1053" s="637"/>
      <c r="G1053" s="634"/>
      <c r="H1053" s="637"/>
      <c r="I1053" s="634"/>
      <c r="J1053" s="637"/>
      <c r="K1053" s="634"/>
      <c r="L1053" s="637"/>
      <c r="M1053" s="634"/>
      <c r="N1053" s="637"/>
      <c r="O1053" s="634"/>
      <c r="P1053" s="637"/>
      <c r="Q1053" s="634"/>
      <c r="R1053" s="637"/>
      <c r="S1053" s="634"/>
      <c r="T1053" s="637"/>
      <c r="U1053" s="634"/>
      <c r="V1053" s="637"/>
      <c r="W1053" s="634"/>
      <c r="X1053" s="637"/>
      <c r="Y1053" s="634"/>
      <c r="Z1053" s="638"/>
      <c r="AB1053"/>
      <c r="AC1053"/>
      <c r="AD1053"/>
      <c r="AE1053"/>
      <c r="AF1053"/>
      <c r="AG1053"/>
      <c r="AH1053"/>
      <c r="AI1053"/>
      <c r="AJ1053"/>
      <c r="AK1053"/>
      <c r="AL1053"/>
      <c r="AM1053"/>
      <c r="AN1053"/>
      <c r="AO1053"/>
      <c r="AP1053"/>
      <c r="AQ1053"/>
      <c r="AR1053"/>
      <c r="AS1053"/>
      <c r="AT1053"/>
      <c r="AU1053"/>
      <c r="AV1053"/>
      <c r="AW1053"/>
      <c r="AX1053"/>
      <c r="AY1053"/>
      <c r="AZ1053"/>
      <c r="BA1053"/>
      <c r="BB1053"/>
      <c r="BC1053"/>
      <c r="BD1053"/>
      <c r="BE1053"/>
      <c r="BF1053"/>
      <c r="BG1053"/>
      <c r="BH1053"/>
      <c r="BI1053"/>
      <c r="BJ1053"/>
    </row>
    <row r="1054" spans="1:62">
      <c r="A1054" s="639" t="s">
        <v>657</v>
      </c>
      <c r="B1054" s="625">
        <f t="shared" si="74"/>
        <v>10</v>
      </c>
      <c r="C1054" s="634">
        <v>2</v>
      </c>
      <c r="D1054" s="635" t="s">
        <v>707</v>
      </c>
      <c r="E1054" s="636"/>
      <c r="F1054" s="637"/>
      <c r="G1054" s="634">
        <v>2</v>
      </c>
      <c r="H1054" s="637" t="s">
        <v>658</v>
      </c>
      <c r="I1054" s="634">
        <v>2</v>
      </c>
      <c r="J1054" s="637" t="s">
        <v>708</v>
      </c>
      <c r="K1054" s="634"/>
      <c r="L1054" s="637"/>
      <c r="M1054" s="634"/>
      <c r="N1054" s="637"/>
      <c r="O1054" s="634"/>
      <c r="P1054" s="637"/>
      <c r="Q1054" s="634"/>
      <c r="R1054" s="637"/>
      <c r="S1054" s="634">
        <v>1</v>
      </c>
      <c r="T1054" s="637" t="s">
        <v>344</v>
      </c>
      <c r="U1054" s="634"/>
      <c r="V1054" s="637"/>
      <c r="W1054" s="634">
        <v>1</v>
      </c>
      <c r="X1054" s="637" t="s">
        <v>421</v>
      </c>
      <c r="Y1054" s="634">
        <v>2</v>
      </c>
      <c r="Z1054" s="638" t="s">
        <v>709</v>
      </c>
      <c r="AB1054"/>
      <c r="AC1054"/>
      <c r="AD1054"/>
      <c r="AE1054"/>
      <c r="AF1054"/>
      <c r="AG1054"/>
      <c r="AH1054"/>
      <c r="AI1054"/>
      <c r="AJ1054"/>
      <c r="AK1054"/>
      <c r="AL1054"/>
      <c r="AM1054"/>
      <c r="AN1054"/>
      <c r="AO1054"/>
      <c r="AP1054"/>
      <c r="AQ1054"/>
      <c r="AR1054"/>
      <c r="AS1054"/>
      <c r="AT1054"/>
      <c r="AU1054"/>
      <c r="AV1054"/>
      <c r="AW1054"/>
      <c r="AX1054"/>
      <c r="AY1054"/>
      <c r="AZ1054"/>
      <c r="BA1054"/>
      <c r="BB1054"/>
      <c r="BC1054"/>
      <c r="BD1054"/>
      <c r="BE1054"/>
      <c r="BF1054"/>
      <c r="BG1054"/>
      <c r="BH1054"/>
      <c r="BI1054"/>
      <c r="BJ1054"/>
    </row>
    <row r="1055" spans="1:62">
      <c r="A1055" s="639" t="s">
        <v>563</v>
      </c>
      <c r="B1055" s="625">
        <f t="shared" si="74"/>
        <v>1</v>
      </c>
      <c r="C1055" s="634"/>
      <c r="D1055" s="635"/>
      <c r="E1055" s="636"/>
      <c r="F1055" s="637"/>
      <c r="G1055" s="634"/>
      <c r="H1055" s="637"/>
      <c r="I1055" s="634"/>
      <c r="J1055" s="637"/>
      <c r="K1055" s="634"/>
      <c r="L1055" s="637"/>
      <c r="M1055" s="634"/>
      <c r="N1055" s="637"/>
      <c r="O1055" s="634"/>
      <c r="P1055" s="637"/>
      <c r="Q1055" s="634"/>
      <c r="R1055" s="637"/>
      <c r="S1055" s="634"/>
      <c r="T1055" s="637"/>
      <c r="U1055" s="634">
        <v>1</v>
      </c>
      <c r="V1055" s="637" t="s">
        <v>391</v>
      </c>
      <c r="W1055" s="634"/>
      <c r="X1055" s="637"/>
      <c r="Y1055" s="634"/>
      <c r="Z1055" s="638"/>
      <c r="AB1055"/>
      <c r="AC1055"/>
      <c r="AD1055"/>
      <c r="AE1055"/>
      <c r="AF1055"/>
      <c r="AG1055"/>
      <c r="AH1055"/>
      <c r="AI1055"/>
      <c r="AJ1055"/>
      <c r="AK1055"/>
      <c r="AL1055"/>
      <c r="AM1055"/>
      <c r="AN1055"/>
      <c r="AO1055"/>
      <c r="AP1055"/>
      <c r="AQ1055"/>
      <c r="AR1055"/>
      <c r="AS1055"/>
      <c r="AT1055"/>
      <c r="AU1055"/>
      <c r="AV1055"/>
      <c r="AW1055"/>
      <c r="AX1055"/>
      <c r="AY1055"/>
      <c r="AZ1055"/>
      <c r="BA1055"/>
      <c r="BB1055"/>
      <c r="BC1055"/>
      <c r="BD1055"/>
      <c r="BE1055"/>
      <c r="BF1055"/>
      <c r="BG1055"/>
      <c r="BH1055"/>
      <c r="BI1055"/>
      <c r="BJ1055"/>
    </row>
    <row r="1056" spans="1:62">
      <c r="A1056" s="633" t="s">
        <v>660</v>
      </c>
      <c r="B1056" s="625">
        <f t="shared" si="74"/>
        <v>0</v>
      </c>
      <c r="C1056" s="634"/>
      <c r="D1056" s="635"/>
      <c r="E1056" s="636"/>
      <c r="F1056" s="637"/>
      <c r="G1056" s="634"/>
      <c r="H1056" s="637"/>
      <c r="I1056" s="634"/>
      <c r="J1056" s="637"/>
      <c r="K1056" s="634"/>
      <c r="L1056" s="637"/>
      <c r="M1056" s="634"/>
      <c r="N1056" s="637"/>
      <c r="O1056" s="634"/>
      <c r="P1056" s="637"/>
      <c r="Q1056" s="634"/>
      <c r="R1056" s="637"/>
      <c r="S1056" s="634"/>
      <c r="T1056" s="637"/>
      <c r="U1056" s="634"/>
      <c r="V1056" s="637"/>
      <c r="W1056" s="634"/>
      <c r="X1056" s="637"/>
      <c r="Y1056" s="634"/>
      <c r="Z1056" s="638"/>
      <c r="AB1056"/>
      <c r="AC1056"/>
      <c r="AD1056"/>
      <c r="AE1056"/>
      <c r="AF1056"/>
      <c r="AG1056"/>
      <c r="AH1056"/>
      <c r="AI1056"/>
      <c r="AJ1056"/>
      <c r="AK1056"/>
      <c r="AL1056"/>
      <c r="AM1056"/>
      <c r="AN1056"/>
      <c r="AO1056"/>
      <c r="AP1056"/>
      <c r="AQ1056"/>
      <c r="AR1056"/>
      <c r="AS1056"/>
      <c r="AT1056"/>
      <c r="AU1056"/>
      <c r="AV1056"/>
      <c r="AW1056"/>
      <c r="AX1056"/>
      <c r="AY1056"/>
      <c r="AZ1056"/>
      <c r="BA1056"/>
      <c r="BB1056"/>
      <c r="BC1056"/>
      <c r="BD1056"/>
      <c r="BE1056"/>
      <c r="BF1056"/>
      <c r="BG1056"/>
      <c r="BH1056"/>
      <c r="BI1056"/>
      <c r="BJ1056"/>
    </row>
    <row r="1057" spans="1:62">
      <c r="A1057" s="639" t="s">
        <v>661</v>
      </c>
      <c r="B1057" s="625">
        <f t="shared" si="74"/>
        <v>3</v>
      </c>
      <c r="C1057" s="634"/>
      <c r="D1057" s="635"/>
      <c r="E1057" s="636"/>
      <c r="F1057" s="637"/>
      <c r="G1057" s="634"/>
      <c r="H1057" s="637"/>
      <c r="I1057" s="634">
        <v>1</v>
      </c>
      <c r="J1057" s="637" t="s">
        <v>359</v>
      </c>
      <c r="K1057" s="634"/>
      <c r="L1057" s="637"/>
      <c r="M1057" s="634">
        <v>1</v>
      </c>
      <c r="N1057" s="637" t="s">
        <v>345</v>
      </c>
      <c r="O1057" s="634"/>
      <c r="P1057" s="637"/>
      <c r="Q1057" s="634"/>
      <c r="R1057" s="637"/>
      <c r="S1057" s="634"/>
      <c r="T1057" s="637"/>
      <c r="U1057" s="634"/>
      <c r="V1057" s="637"/>
      <c r="W1057" s="634">
        <v>1</v>
      </c>
      <c r="X1057" s="637" t="s">
        <v>344</v>
      </c>
      <c r="Y1057" s="634"/>
      <c r="Z1057" s="638"/>
      <c r="AB1057"/>
      <c r="AC1057"/>
      <c r="AD1057"/>
      <c r="AE1057"/>
      <c r="AF1057"/>
      <c r="AG1057"/>
      <c r="AH1057"/>
      <c r="AI1057"/>
      <c r="AJ1057"/>
      <c r="AK1057"/>
      <c r="AL1057"/>
      <c r="AM1057"/>
      <c r="AN1057"/>
      <c r="AO1057"/>
      <c r="AP1057"/>
      <c r="AQ1057"/>
      <c r="AR1057"/>
      <c r="AS1057"/>
      <c r="AT1057"/>
      <c r="AU1057"/>
      <c r="AV1057"/>
      <c r="AW1057"/>
      <c r="AX1057"/>
      <c r="AY1057"/>
      <c r="AZ1057"/>
      <c r="BA1057"/>
      <c r="BB1057"/>
      <c r="BC1057"/>
      <c r="BD1057"/>
      <c r="BE1057"/>
      <c r="BF1057"/>
      <c r="BG1057"/>
      <c r="BH1057"/>
      <c r="BI1057"/>
      <c r="BJ1057"/>
    </row>
    <row r="1058" spans="1:62">
      <c r="A1058" s="639" t="s">
        <v>662</v>
      </c>
      <c r="B1058" s="625">
        <f t="shared" si="74"/>
        <v>0</v>
      </c>
      <c r="C1058" s="634"/>
      <c r="D1058" s="635"/>
      <c r="E1058" s="636"/>
      <c r="F1058" s="637"/>
      <c r="G1058" s="634"/>
      <c r="H1058" s="637"/>
      <c r="I1058" s="634"/>
      <c r="J1058" s="637"/>
      <c r="K1058" s="634"/>
      <c r="L1058" s="637"/>
      <c r="M1058" s="634"/>
      <c r="N1058" s="637"/>
      <c r="O1058" s="634"/>
      <c r="P1058" s="637"/>
      <c r="Q1058" s="634"/>
      <c r="R1058" s="637"/>
      <c r="S1058" s="634"/>
      <c r="T1058" s="637"/>
      <c r="U1058" s="634"/>
      <c r="V1058" s="637"/>
      <c r="W1058" s="634"/>
      <c r="X1058" s="637"/>
      <c r="Y1058" s="634"/>
      <c r="Z1058" s="638"/>
      <c r="AB1058"/>
      <c r="AC1058"/>
      <c r="AD1058"/>
      <c r="AE1058"/>
      <c r="AF1058"/>
      <c r="AG1058"/>
      <c r="AH1058"/>
      <c r="AI1058"/>
      <c r="AJ1058"/>
      <c r="AK1058"/>
      <c r="AL1058"/>
      <c r="AM1058"/>
      <c r="AN1058"/>
      <c r="AO1058"/>
      <c r="AP1058"/>
      <c r="AQ1058"/>
      <c r="AR1058"/>
      <c r="AS1058"/>
      <c r="AT1058"/>
      <c r="AU1058"/>
      <c r="AV1058"/>
      <c r="AW1058"/>
      <c r="AX1058"/>
      <c r="AY1058"/>
      <c r="AZ1058"/>
      <c r="BA1058"/>
      <c r="BB1058"/>
      <c r="BC1058"/>
      <c r="BD1058"/>
      <c r="BE1058"/>
      <c r="BF1058"/>
      <c r="BG1058"/>
      <c r="BH1058"/>
      <c r="BI1058"/>
      <c r="BJ1058"/>
    </row>
    <row r="1059" spans="1:62">
      <c r="A1059" s="633" t="s">
        <v>663</v>
      </c>
      <c r="B1059" s="625">
        <f t="shared" si="74"/>
        <v>1</v>
      </c>
      <c r="C1059" s="634"/>
      <c r="D1059" s="635"/>
      <c r="E1059" s="636"/>
      <c r="F1059" s="637"/>
      <c r="G1059" s="634"/>
      <c r="H1059" s="637"/>
      <c r="I1059" s="634"/>
      <c r="J1059" s="637"/>
      <c r="K1059" s="634"/>
      <c r="L1059" s="637"/>
      <c r="M1059" s="634"/>
      <c r="N1059" s="637"/>
      <c r="O1059" s="634">
        <v>1</v>
      </c>
      <c r="P1059" s="637" t="s">
        <v>344</v>
      </c>
      <c r="Q1059" s="634"/>
      <c r="R1059" s="637"/>
      <c r="S1059" s="634"/>
      <c r="T1059" s="637"/>
      <c r="U1059" s="634"/>
      <c r="V1059" s="637"/>
      <c r="W1059" s="634"/>
      <c r="X1059" s="637"/>
      <c r="Y1059" s="634"/>
      <c r="Z1059" s="638"/>
      <c r="AB1059"/>
      <c r="AC1059"/>
      <c r="AD1059"/>
      <c r="AE1059"/>
      <c r="AF1059"/>
      <c r="AG1059"/>
      <c r="AH1059"/>
      <c r="AI1059"/>
      <c r="AJ1059"/>
      <c r="AK1059"/>
      <c r="AL1059"/>
      <c r="AM1059"/>
      <c r="AN1059"/>
      <c r="AO1059"/>
      <c r="AP1059"/>
      <c r="AQ1059"/>
      <c r="AR1059"/>
      <c r="AS1059"/>
      <c r="AT1059"/>
      <c r="AU1059"/>
      <c r="AV1059"/>
      <c r="AW1059"/>
      <c r="AX1059"/>
      <c r="AY1059"/>
      <c r="AZ1059"/>
      <c r="BA1059"/>
      <c r="BB1059"/>
      <c r="BC1059"/>
      <c r="BD1059"/>
      <c r="BE1059"/>
      <c r="BF1059"/>
      <c r="BG1059"/>
      <c r="BH1059"/>
      <c r="BI1059"/>
      <c r="BJ1059"/>
    </row>
    <row r="1060" spans="1:62">
      <c r="A1060" s="639" t="s">
        <v>561</v>
      </c>
      <c r="B1060" s="625">
        <f t="shared" si="74"/>
        <v>0</v>
      </c>
      <c r="C1060" s="634"/>
      <c r="D1060" s="635"/>
      <c r="E1060" s="636"/>
      <c r="F1060" s="637"/>
      <c r="G1060" s="634"/>
      <c r="H1060" s="637"/>
      <c r="I1060" s="634"/>
      <c r="J1060" s="637"/>
      <c r="K1060" s="634"/>
      <c r="L1060" s="637"/>
      <c r="M1060" s="634"/>
      <c r="N1060" s="637"/>
      <c r="O1060" s="634"/>
      <c r="P1060" s="637"/>
      <c r="Q1060" s="634"/>
      <c r="R1060" s="637"/>
      <c r="S1060" s="634"/>
      <c r="T1060" s="637"/>
      <c r="U1060" s="634"/>
      <c r="V1060" s="637"/>
      <c r="W1060" s="634"/>
      <c r="X1060" s="637"/>
      <c r="Y1060" s="634"/>
      <c r="Z1060" s="638"/>
      <c r="AB1060"/>
      <c r="AC1060"/>
      <c r="AD1060"/>
      <c r="AE1060"/>
      <c r="AF1060"/>
      <c r="AG1060"/>
      <c r="AH1060"/>
      <c r="AI1060"/>
      <c r="AJ1060"/>
      <c r="AK1060"/>
      <c r="AL1060"/>
      <c r="AM1060"/>
      <c r="AN1060"/>
      <c r="AO1060"/>
      <c r="AP1060"/>
      <c r="AQ1060"/>
      <c r="AR1060"/>
      <c r="AS1060"/>
      <c r="AT1060"/>
      <c r="AU1060"/>
      <c r="AV1060"/>
      <c r="AW1060"/>
      <c r="AX1060"/>
      <c r="AY1060"/>
      <c r="AZ1060"/>
      <c r="BA1060"/>
      <c r="BB1060"/>
      <c r="BC1060"/>
      <c r="BD1060"/>
      <c r="BE1060"/>
      <c r="BF1060"/>
      <c r="BG1060"/>
      <c r="BH1060"/>
      <c r="BI1060"/>
      <c r="BJ1060"/>
    </row>
    <row r="1061" spans="1:62">
      <c r="A1061" s="639" t="s">
        <v>96</v>
      </c>
      <c r="B1061" s="625">
        <f t="shared" si="74"/>
        <v>0</v>
      </c>
      <c r="C1061" s="634"/>
      <c r="D1061" s="635"/>
      <c r="E1061" s="636"/>
      <c r="F1061" s="637"/>
      <c r="G1061" s="634"/>
      <c r="H1061" s="637"/>
      <c r="I1061" s="634"/>
      <c r="J1061" s="637"/>
      <c r="K1061" s="634"/>
      <c r="L1061" s="637"/>
      <c r="M1061" s="634"/>
      <c r="N1061" s="637"/>
      <c r="O1061" s="634"/>
      <c r="P1061" s="637"/>
      <c r="Q1061" s="634"/>
      <c r="R1061" s="637"/>
      <c r="S1061" s="634"/>
      <c r="T1061" s="637"/>
      <c r="U1061" s="634"/>
      <c r="V1061" s="637"/>
      <c r="W1061" s="634"/>
      <c r="X1061" s="637"/>
      <c r="Y1061" s="634"/>
      <c r="Z1061" s="638"/>
      <c r="AB1061"/>
      <c r="AC1061"/>
      <c r="AD1061"/>
      <c r="AE1061"/>
      <c r="AF1061"/>
      <c r="AG1061"/>
      <c r="AH1061"/>
      <c r="AI1061"/>
      <c r="AJ1061"/>
      <c r="AK1061"/>
      <c r="AL1061"/>
      <c r="AM1061"/>
      <c r="AN1061"/>
      <c r="AO1061"/>
      <c r="AP1061"/>
      <c r="AQ1061"/>
      <c r="AR1061"/>
      <c r="AS1061"/>
      <c r="AT1061"/>
      <c r="AU1061"/>
      <c r="AV1061"/>
      <c r="AW1061"/>
      <c r="AX1061"/>
      <c r="AY1061"/>
      <c r="AZ1061"/>
      <c r="BA1061"/>
      <c r="BB1061"/>
      <c r="BC1061"/>
      <c r="BD1061"/>
      <c r="BE1061"/>
      <c r="BF1061"/>
      <c r="BG1061"/>
      <c r="BH1061"/>
      <c r="BI1061"/>
      <c r="BJ1061"/>
    </row>
    <row r="1062" spans="1:62" ht="15.75" thickBot="1">
      <c r="A1062" s="642" t="s">
        <v>620</v>
      </c>
      <c r="B1062" s="625">
        <f t="shared" si="74"/>
        <v>6</v>
      </c>
      <c r="C1062" s="643"/>
      <c r="D1062" s="644"/>
      <c r="E1062" s="645"/>
      <c r="F1062" s="646"/>
      <c r="G1062" s="643"/>
      <c r="H1062" s="646"/>
      <c r="I1062" s="643"/>
      <c r="J1062" s="646"/>
      <c r="K1062" s="643"/>
      <c r="L1062" s="646"/>
      <c r="M1062" s="643">
        <v>1</v>
      </c>
      <c r="N1062" s="646" t="s">
        <v>354</v>
      </c>
      <c r="O1062" s="643">
        <v>1</v>
      </c>
      <c r="P1062" s="646" t="s">
        <v>354</v>
      </c>
      <c r="Q1062" s="643">
        <v>1</v>
      </c>
      <c r="R1062" s="646" t="s">
        <v>684</v>
      </c>
      <c r="S1062" s="643"/>
      <c r="T1062" s="646"/>
      <c r="U1062" s="643">
        <v>3</v>
      </c>
      <c r="V1062" s="646" t="s">
        <v>710</v>
      </c>
      <c r="W1062" s="643"/>
      <c r="X1062" s="646"/>
      <c r="Y1062" s="643"/>
      <c r="Z1062" s="647"/>
      <c r="AB1062"/>
      <c r="AC1062"/>
      <c r="AD1062"/>
      <c r="AE1062"/>
      <c r="AF1062"/>
      <c r="AG1062"/>
      <c r="AH1062"/>
      <c r="AI1062"/>
      <c r="AJ1062"/>
      <c r="AK1062"/>
      <c r="AL1062"/>
      <c r="AM1062"/>
      <c r="AN1062"/>
      <c r="AO1062"/>
      <c r="AP1062"/>
      <c r="AQ1062"/>
      <c r="AR1062"/>
      <c r="AS1062"/>
      <c r="AT1062"/>
      <c r="AU1062"/>
      <c r="AV1062"/>
      <c r="AW1062"/>
      <c r="AX1062"/>
      <c r="AY1062"/>
      <c r="AZ1062"/>
      <c r="BA1062"/>
      <c r="BB1062"/>
      <c r="BC1062"/>
      <c r="BD1062"/>
      <c r="BE1062"/>
      <c r="BF1062"/>
      <c r="BG1062"/>
      <c r="BH1062"/>
      <c r="BI1062"/>
      <c r="BJ1062"/>
    </row>
    <row r="1063" spans="1:62" ht="15.75" thickBot="1">
      <c r="A1063" s="619" t="s">
        <v>666</v>
      </c>
      <c r="B1063" s="620">
        <f>SUM(B1064:B1072)</f>
        <v>12</v>
      </c>
      <c r="C1063" s="649">
        <f>SUM(C1064:C1072)</f>
        <v>0</v>
      </c>
      <c r="D1063" s="689"/>
      <c r="E1063" s="690">
        <f>SUM(E1064:E1072)</f>
        <v>1</v>
      </c>
      <c r="F1063" s="598"/>
      <c r="G1063" s="649">
        <f>SUM(G1064:G1072)</f>
        <v>2</v>
      </c>
      <c r="H1063" s="598"/>
      <c r="I1063" s="649">
        <f>SUM(I1064:I1072)</f>
        <v>0</v>
      </c>
      <c r="J1063" s="598"/>
      <c r="K1063" s="649">
        <f>SUM(K1064:K1072)</f>
        <v>0</v>
      </c>
      <c r="L1063" s="598"/>
      <c r="M1063" s="649">
        <f>SUM(M1064:M1072)</f>
        <v>1</v>
      </c>
      <c r="N1063" s="598"/>
      <c r="O1063" s="649">
        <f>SUM(O1064:O1072)</f>
        <v>2</v>
      </c>
      <c r="P1063" s="598"/>
      <c r="Q1063" s="649">
        <f>SUM(Q1064:Q1072)</f>
        <v>1</v>
      </c>
      <c r="R1063" s="598"/>
      <c r="S1063" s="649">
        <f>SUM(S1064:S1072)</f>
        <v>0</v>
      </c>
      <c r="T1063" s="598"/>
      <c r="U1063" s="649">
        <f>SUM(U1064:U1072)</f>
        <v>1</v>
      </c>
      <c r="V1063" s="598"/>
      <c r="W1063" s="649">
        <f>SUM(W1064:W1072)</f>
        <v>0</v>
      </c>
      <c r="X1063" s="598"/>
      <c r="Y1063" s="649">
        <f>SUM(Y1064:Y1072)</f>
        <v>4</v>
      </c>
      <c r="Z1063" s="618"/>
      <c r="AB1063"/>
      <c r="AC1063"/>
      <c r="AD1063"/>
      <c r="AE1063"/>
      <c r="AF1063"/>
      <c r="AG1063"/>
      <c r="AH1063"/>
      <c r="AI1063"/>
      <c r="AJ1063"/>
      <c r="AK1063"/>
      <c r="AL1063"/>
      <c r="AM1063"/>
      <c r="AN1063"/>
      <c r="AO1063"/>
      <c r="AP1063"/>
      <c r="AQ1063"/>
      <c r="AR1063"/>
      <c r="AS1063"/>
      <c r="AT1063"/>
      <c r="AU1063"/>
      <c r="AV1063"/>
      <c r="AW1063"/>
      <c r="AX1063"/>
      <c r="AY1063"/>
      <c r="AZ1063"/>
      <c r="BA1063"/>
      <c r="BB1063"/>
      <c r="BC1063"/>
      <c r="BD1063"/>
      <c r="BE1063"/>
      <c r="BF1063"/>
      <c r="BG1063"/>
      <c r="BH1063"/>
      <c r="BI1063"/>
      <c r="BJ1063"/>
    </row>
    <row r="1064" spans="1:62">
      <c r="A1064" s="639" t="s">
        <v>667</v>
      </c>
      <c r="B1064" s="625">
        <f t="shared" ref="B1064:B1069" si="75">SUM(C1064,E1064,G1064,I1064,K1064,M1064,O1064,Q1064,S1064,U1064,W1064,Y1064)</f>
        <v>3</v>
      </c>
      <c r="C1064" s="634"/>
      <c r="D1064" s="635"/>
      <c r="E1064" s="636"/>
      <c r="F1064" s="637"/>
      <c r="G1064" s="634">
        <v>1</v>
      </c>
      <c r="H1064" s="637" t="s">
        <v>711</v>
      </c>
      <c r="I1064" s="634"/>
      <c r="J1064" s="637"/>
      <c r="K1064" s="634"/>
      <c r="L1064" s="637"/>
      <c r="M1064" s="634"/>
      <c r="N1064" s="637"/>
      <c r="O1064" s="634">
        <v>1</v>
      </c>
      <c r="P1064" s="637" t="s">
        <v>711</v>
      </c>
      <c r="Q1064" s="634"/>
      <c r="R1064" s="637"/>
      <c r="S1064" s="634"/>
      <c r="T1064" s="637"/>
      <c r="U1064" s="634">
        <v>1</v>
      </c>
      <c r="V1064" s="637" t="s">
        <v>339</v>
      </c>
      <c r="W1064" s="634"/>
      <c r="X1064" s="637"/>
      <c r="Y1064" s="634"/>
      <c r="Z1064" s="638"/>
      <c r="AB1064"/>
      <c r="AC1064"/>
      <c r="AD1064"/>
      <c r="AE1064"/>
      <c r="AF1064"/>
      <c r="AG1064"/>
      <c r="AH1064"/>
      <c r="AI1064"/>
      <c r="AJ1064"/>
      <c r="AK1064"/>
      <c r="AL1064"/>
      <c r="AM1064"/>
      <c r="AN1064"/>
      <c r="AO1064"/>
      <c r="AP1064"/>
      <c r="AQ1064"/>
      <c r="AR1064"/>
      <c r="AS1064"/>
      <c r="AT1064"/>
      <c r="AU1064"/>
      <c r="AV1064"/>
      <c r="AW1064"/>
      <c r="AX1064"/>
      <c r="AY1064"/>
      <c r="AZ1064"/>
      <c r="BA1064"/>
      <c r="BB1064"/>
      <c r="BC1064"/>
      <c r="BD1064"/>
      <c r="BE1064"/>
      <c r="BF1064"/>
      <c r="BG1064"/>
      <c r="BH1064"/>
      <c r="BI1064"/>
      <c r="BJ1064"/>
    </row>
    <row r="1065" spans="1:62">
      <c r="A1065" s="639" t="s">
        <v>712</v>
      </c>
      <c r="B1065" s="625">
        <f t="shared" si="75"/>
        <v>0</v>
      </c>
      <c r="C1065" s="634"/>
      <c r="D1065" s="635"/>
      <c r="E1065" s="636"/>
      <c r="F1065" s="637"/>
      <c r="G1065" s="634"/>
      <c r="H1065" s="637"/>
      <c r="I1065" s="634"/>
      <c r="J1065" s="637"/>
      <c r="K1065" s="634"/>
      <c r="L1065" s="637"/>
      <c r="M1065" s="634"/>
      <c r="N1065" s="637"/>
      <c r="O1065" s="634"/>
      <c r="P1065" s="637"/>
      <c r="Q1065" s="634"/>
      <c r="R1065" s="637"/>
      <c r="S1065" s="634"/>
      <c r="T1065" s="637"/>
      <c r="U1065" s="634"/>
      <c r="V1065" s="637"/>
      <c r="W1065" s="634"/>
      <c r="X1065" s="637"/>
      <c r="Y1065" s="634"/>
      <c r="Z1065" s="638"/>
      <c r="AB1065"/>
      <c r="AC1065"/>
      <c r="AD1065"/>
      <c r="AE1065"/>
      <c r="AF1065"/>
      <c r="AG1065"/>
      <c r="AH1065"/>
      <c r="AI1065"/>
      <c r="AJ1065"/>
      <c r="AK1065"/>
      <c r="AL1065"/>
      <c r="AM1065"/>
      <c r="AN1065"/>
      <c r="AO1065"/>
      <c r="AP1065"/>
      <c r="AQ1065"/>
      <c r="AR1065"/>
      <c r="AS1065"/>
      <c r="AT1065"/>
      <c r="AU1065"/>
      <c r="AV1065"/>
      <c r="AW1065"/>
      <c r="AX1065"/>
      <c r="AY1065"/>
      <c r="AZ1065"/>
      <c r="BA1065"/>
      <c r="BB1065"/>
      <c r="BC1065"/>
      <c r="BD1065"/>
      <c r="BE1065"/>
      <c r="BF1065"/>
      <c r="BG1065"/>
      <c r="BH1065"/>
      <c r="BI1065"/>
      <c r="BJ1065"/>
    </row>
    <row r="1066" spans="1:62">
      <c r="A1066" s="639" t="s">
        <v>669</v>
      </c>
      <c r="B1066" s="625">
        <f t="shared" si="75"/>
        <v>0</v>
      </c>
      <c r="C1066" s="634"/>
      <c r="D1066" s="635"/>
      <c r="E1066" s="636"/>
      <c r="F1066" s="637"/>
      <c r="G1066" s="634"/>
      <c r="H1066" s="637"/>
      <c r="I1066" s="634"/>
      <c r="J1066" s="637"/>
      <c r="K1066" s="634"/>
      <c r="L1066" s="637"/>
      <c r="M1066" s="634"/>
      <c r="N1066" s="637"/>
      <c r="O1066" s="634"/>
      <c r="P1066" s="637"/>
      <c r="Q1066" s="634"/>
      <c r="R1066" s="637"/>
      <c r="S1066" s="634"/>
      <c r="T1066" s="637"/>
      <c r="U1066" s="634"/>
      <c r="V1066" s="637"/>
      <c r="W1066" s="634"/>
      <c r="X1066" s="637"/>
      <c r="Y1066" s="634"/>
      <c r="Z1066" s="638"/>
      <c r="AB1066"/>
      <c r="AC1066"/>
      <c r="AD1066"/>
      <c r="AE1066"/>
      <c r="AF1066"/>
      <c r="AG1066"/>
      <c r="AH1066"/>
      <c r="AI1066"/>
      <c r="AJ1066"/>
      <c r="AK1066"/>
      <c r="AL1066"/>
      <c r="AM1066"/>
      <c r="AN1066"/>
      <c r="AO1066"/>
      <c r="AP1066"/>
      <c r="AQ1066"/>
      <c r="AR1066"/>
      <c r="AS1066"/>
      <c r="AT1066"/>
      <c r="AU1066"/>
      <c r="AV1066"/>
      <c r="AW1066"/>
      <c r="AX1066"/>
      <c r="AY1066"/>
      <c r="AZ1066"/>
      <c r="BA1066"/>
      <c r="BB1066"/>
      <c r="BC1066"/>
      <c r="BD1066"/>
      <c r="BE1066"/>
      <c r="BF1066"/>
      <c r="BG1066"/>
      <c r="BH1066"/>
      <c r="BI1066"/>
      <c r="BJ1066"/>
    </row>
    <row r="1067" spans="1:62">
      <c r="A1067" s="639" t="s">
        <v>670</v>
      </c>
      <c r="B1067" s="625">
        <f t="shared" si="75"/>
        <v>6</v>
      </c>
      <c r="C1067" s="634"/>
      <c r="D1067" s="635"/>
      <c r="E1067" s="636">
        <v>1</v>
      </c>
      <c r="F1067" s="637" t="s">
        <v>354</v>
      </c>
      <c r="G1067" s="634">
        <v>1</v>
      </c>
      <c r="H1067" s="637" t="s">
        <v>354</v>
      </c>
      <c r="I1067" s="634"/>
      <c r="J1067" s="637"/>
      <c r="K1067" s="634"/>
      <c r="L1067" s="637"/>
      <c r="M1067" s="634">
        <v>1</v>
      </c>
      <c r="N1067" s="637" t="s">
        <v>344</v>
      </c>
      <c r="O1067" s="634">
        <v>1</v>
      </c>
      <c r="P1067" s="637" t="s">
        <v>359</v>
      </c>
      <c r="Q1067" s="634">
        <v>1</v>
      </c>
      <c r="R1067" s="637" t="s">
        <v>421</v>
      </c>
      <c r="S1067" s="634"/>
      <c r="T1067" s="637"/>
      <c r="U1067" s="634"/>
      <c r="V1067" s="637"/>
      <c r="W1067" s="634"/>
      <c r="X1067" s="637"/>
      <c r="Y1067" s="634">
        <v>1</v>
      </c>
      <c r="Z1067" s="638" t="s">
        <v>354</v>
      </c>
      <c r="AB1067"/>
      <c r="AC1067"/>
      <c r="AD1067"/>
      <c r="AE1067"/>
      <c r="AF1067"/>
      <c r="AG1067"/>
      <c r="AH1067"/>
      <c r="AI1067"/>
      <c r="AJ1067"/>
      <c r="AK1067"/>
      <c r="AL1067"/>
      <c r="AM1067"/>
      <c r="AN1067"/>
      <c r="AO1067"/>
      <c r="AP1067"/>
      <c r="AQ1067"/>
      <c r="AR1067"/>
      <c r="AS1067"/>
      <c r="AT1067"/>
      <c r="AU1067"/>
      <c r="AV1067"/>
      <c r="AW1067"/>
      <c r="AX1067"/>
      <c r="AY1067"/>
      <c r="AZ1067"/>
      <c r="BA1067"/>
      <c r="BB1067"/>
      <c r="BC1067"/>
      <c r="BD1067"/>
      <c r="BE1067"/>
      <c r="BF1067"/>
      <c r="BG1067"/>
      <c r="BH1067"/>
      <c r="BI1067"/>
      <c r="BJ1067"/>
    </row>
    <row r="1068" spans="1:62">
      <c r="A1068" s="639" t="s">
        <v>95</v>
      </c>
      <c r="B1068" s="625">
        <f t="shared" si="75"/>
        <v>0</v>
      </c>
      <c r="C1068" s="634"/>
      <c r="D1068" s="635"/>
      <c r="E1068" s="636"/>
      <c r="F1068" s="637"/>
      <c r="G1068" s="634"/>
      <c r="H1068" s="637"/>
      <c r="I1068" s="634"/>
      <c r="J1068" s="637"/>
      <c r="K1068" s="634"/>
      <c r="L1068" s="637"/>
      <c r="M1068" s="634"/>
      <c r="N1068" s="637"/>
      <c r="O1068" s="634"/>
      <c r="P1068" s="637"/>
      <c r="Q1068" s="634"/>
      <c r="R1068" s="637"/>
      <c r="S1068" s="634"/>
      <c r="T1068" s="637"/>
      <c r="U1068" s="634"/>
      <c r="V1068" s="637"/>
      <c r="W1068" s="634"/>
      <c r="X1068" s="637"/>
      <c r="Y1068" s="634"/>
      <c r="Z1068" s="638"/>
      <c r="AB1068"/>
      <c r="AC1068"/>
      <c r="AD1068"/>
      <c r="AE1068"/>
      <c r="AF1068"/>
      <c r="AG1068"/>
      <c r="AH1068"/>
      <c r="AI1068"/>
      <c r="AJ1068"/>
      <c r="AK1068"/>
      <c r="AL1068"/>
      <c r="AM1068"/>
      <c r="AN1068"/>
      <c r="AO1068"/>
      <c r="AP1068"/>
      <c r="AQ1068"/>
      <c r="AR1068"/>
      <c r="AS1068"/>
      <c r="AT1068"/>
      <c r="AU1068"/>
      <c r="AV1068"/>
      <c r="AW1068"/>
      <c r="AX1068"/>
      <c r="AY1068"/>
      <c r="AZ1068"/>
      <c r="BA1068"/>
      <c r="BB1068"/>
      <c r="BC1068"/>
      <c r="BD1068"/>
      <c r="BE1068"/>
      <c r="BF1068"/>
      <c r="BG1068"/>
      <c r="BH1068"/>
      <c r="BI1068"/>
      <c r="BJ1068"/>
    </row>
    <row r="1069" spans="1:62">
      <c r="A1069" s="639" t="s">
        <v>93</v>
      </c>
      <c r="B1069" s="625">
        <f t="shared" si="75"/>
        <v>0</v>
      </c>
      <c r="C1069" s="634"/>
      <c r="D1069" s="635"/>
      <c r="E1069" s="636"/>
      <c r="F1069" s="637"/>
      <c r="G1069" s="634"/>
      <c r="H1069" s="637"/>
      <c r="I1069" s="634"/>
      <c r="J1069" s="637"/>
      <c r="K1069" s="634"/>
      <c r="L1069" s="637"/>
      <c r="M1069" s="634"/>
      <c r="N1069" s="637"/>
      <c r="O1069" s="634"/>
      <c r="P1069" s="637"/>
      <c r="Q1069" s="634"/>
      <c r="R1069" s="637"/>
      <c r="S1069" s="634"/>
      <c r="T1069" s="637"/>
      <c r="U1069" s="634"/>
      <c r="V1069" s="637"/>
      <c r="W1069" s="634"/>
      <c r="X1069" s="637"/>
      <c r="Y1069" s="634"/>
      <c r="Z1069" s="638"/>
      <c r="AB1069"/>
      <c r="AC1069"/>
      <c r="AD1069"/>
      <c r="AE1069"/>
      <c r="AF1069"/>
      <c r="AG1069"/>
      <c r="AH1069"/>
      <c r="AI1069"/>
      <c r="AJ1069"/>
      <c r="AK1069"/>
      <c r="AL1069"/>
      <c r="AM1069"/>
      <c r="AN1069"/>
      <c r="AO1069"/>
      <c r="AP1069"/>
      <c r="AQ1069"/>
      <c r="AR1069"/>
      <c r="AS1069"/>
      <c r="AT1069"/>
      <c r="AU1069"/>
      <c r="AV1069"/>
      <c r="AW1069"/>
      <c r="AX1069"/>
      <c r="AY1069"/>
      <c r="AZ1069"/>
      <c r="BA1069"/>
      <c r="BB1069"/>
      <c r="BC1069"/>
      <c r="BD1069"/>
      <c r="BE1069"/>
      <c r="BF1069"/>
      <c r="BG1069"/>
      <c r="BH1069"/>
      <c r="BI1069"/>
      <c r="BJ1069"/>
    </row>
    <row r="1070" spans="1:62">
      <c r="A1070" s="639" t="s">
        <v>92</v>
      </c>
      <c r="B1070" s="625" t="s">
        <v>225</v>
      </c>
      <c r="C1070" s="634"/>
      <c r="D1070" s="635"/>
      <c r="E1070" s="636"/>
      <c r="F1070" s="637"/>
      <c r="G1070" s="634"/>
      <c r="H1070" s="637"/>
      <c r="I1070" s="634"/>
      <c r="J1070" s="637"/>
      <c r="K1070" s="634"/>
      <c r="L1070" s="637"/>
      <c r="M1070" s="634"/>
      <c r="N1070" s="637"/>
      <c r="O1070" s="634"/>
      <c r="P1070" s="637"/>
      <c r="Q1070" s="634"/>
      <c r="R1070" s="637"/>
      <c r="S1070" s="634"/>
      <c r="T1070" s="637"/>
      <c r="U1070" s="634"/>
      <c r="V1070" s="637"/>
      <c r="W1070" s="634"/>
      <c r="X1070" s="637"/>
      <c r="Y1070" s="634"/>
      <c r="Z1070" s="638"/>
      <c r="AB1070"/>
      <c r="AC1070"/>
      <c r="AD1070"/>
      <c r="AE1070"/>
      <c r="AF1070"/>
      <c r="AG1070"/>
      <c r="AH1070"/>
      <c r="AI1070"/>
      <c r="AJ1070"/>
      <c r="AK1070"/>
      <c r="AL1070"/>
      <c r="AM1070"/>
      <c r="AN1070"/>
      <c r="AO1070"/>
      <c r="AP1070"/>
      <c r="AQ1070"/>
      <c r="AR1070"/>
      <c r="AS1070"/>
      <c r="AT1070"/>
      <c r="AU1070"/>
      <c r="AV1070"/>
      <c r="AW1070"/>
      <c r="AX1070"/>
      <c r="AY1070"/>
      <c r="AZ1070"/>
      <c r="BA1070"/>
      <c r="BB1070"/>
      <c r="BC1070"/>
      <c r="BD1070"/>
      <c r="BE1070"/>
      <c r="BF1070"/>
      <c r="BG1070"/>
      <c r="BH1070"/>
      <c r="BI1070"/>
      <c r="BJ1070"/>
    </row>
    <row r="1071" spans="1:62">
      <c r="A1071" s="639" t="s">
        <v>624</v>
      </c>
      <c r="B1071" s="625">
        <f>SUM(C1071,E1071,G1071,I1071,K1071,M1071,O1071,Q1071,S1071,U1071,W1071,Y1071)</f>
        <v>2</v>
      </c>
      <c r="C1071" s="634"/>
      <c r="D1071" s="635"/>
      <c r="E1071" s="636"/>
      <c r="F1071" s="637"/>
      <c r="G1071" s="634"/>
      <c r="H1071" s="637"/>
      <c r="I1071" s="634"/>
      <c r="J1071" s="637"/>
      <c r="K1071" s="634"/>
      <c r="L1071" s="637"/>
      <c r="M1071" s="634"/>
      <c r="N1071" s="637"/>
      <c r="O1071" s="634"/>
      <c r="P1071" s="637"/>
      <c r="Q1071" s="634"/>
      <c r="R1071" s="637"/>
      <c r="S1071" s="634"/>
      <c r="T1071" s="637"/>
      <c r="U1071" s="634"/>
      <c r="V1071" s="637"/>
      <c r="W1071" s="634"/>
      <c r="X1071" s="637"/>
      <c r="Y1071" s="634">
        <v>2</v>
      </c>
      <c r="Z1071" s="638" t="s">
        <v>354</v>
      </c>
      <c r="AB1071"/>
      <c r="AC1071"/>
      <c r="AD1071"/>
      <c r="AE1071"/>
      <c r="AF1071"/>
      <c r="AG1071"/>
      <c r="AH1071"/>
      <c r="AI1071"/>
      <c r="AJ1071"/>
      <c r="AK1071"/>
      <c r="AL1071"/>
      <c r="AM1071"/>
      <c r="AN1071"/>
      <c r="AO1071"/>
      <c r="AP1071"/>
      <c r="AQ1071"/>
      <c r="AR1071"/>
      <c r="AS1071"/>
      <c r="AT1071"/>
      <c r="AU1071"/>
      <c r="AV1071"/>
      <c r="AW1071"/>
      <c r="AX1071"/>
      <c r="AY1071"/>
      <c r="AZ1071"/>
      <c r="BA1071"/>
      <c r="BB1071"/>
      <c r="BC1071"/>
      <c r="BD1071"/>
      <c r="BE1071"/>
      <c r="BF1071"/>
      <c r="BG1071"/>
      <c r="BH1071"/>
      <c r="BI1071"/>
      <c r="BJ1071"/>
    </row>
    <row r="1072" spans="1:62" ht="15.75" thickBot="1">
      <c r="A1072" s="642" t="s">
        <v>601</v>
      </c>
      <c r="B1072" s="672">
        <f>SUM(C1072,E1072,G1072,I1072,K1072,M1072,O1072,Q1072,S1072,U1072,W1072,Y1072)</f>
        <v>1</v>
      </c>
      <c r="C1072" s="643"/>
      <c r="D1072" s="644"/>
      <c r="E1072" s="645"/>
      <c r="F1072" s="646"/>
      <c r="G1072" s="643"/>
      <c r="H1072" s="646"/>
      <c r="I1072" s="643"/>
      <c r="J1072" s="646"/>
      <c r="K1072" s="643"/>
      <c r="L1072" s="646"/>
      <c r="M1072" s="643"/>
      <c r="N1072" s="646"/>
      <c r="O1072" s="643"/>
      <c r="P1072" s="646"/>
      <c r="Q1072" s="643"/>
      <c r="R1072" s="646"/>
      <c r="S1072" s="643"/>
      <c r="T1072" s="646"/>
      <c r="U1072" s="643"/>
      <c r="V1072" s="646"/>
      <c r="W1072" s="643"/>
      <c r="X1072" s="646"/>
      <c r="Y1072" s="643">
        <v>1</v>
      </c>
      <c r="Z1072" s="647" t="s">
        <v>354</v>
      </c>
      <c r="AB1072"/>
      <c r="AC1072"/>
      <c r="AD1072"/>
      <c r="AE1072"/>
      <c r="AF1072"/>
      <c r="AG1072"/>
      <c r="AH1072"/>
      <c r="AI1072"/>
      <c r="AJ1072"/>
      <c r="AK1072"/>
      <c r="AL1072"/>
      <c r="AM1072"/>
      <c r="AN1072"/>
      <c r="AO1072"/>
      <c r="AP1072"/>
      <c r="AQ1072"/>
      <c r="AR1072"/>
      <c r="AS1072"/>
      <c r="AT1072"/>
      <c r="AU1072"/>
      <c r="AV1072"/>
      <c r="AW1072"/>
      <c r="AX1072"/>
      <c r="AY1072"/>
      <c r="AZ1072"/>
      <c r="BA1072"/>
      <c r="BB1072"/>
      <c r="BC1072"/>
      <c r="BD1072"/>
      <c r="BE1072"/>
      <c r="BF1072"/>
      <c r="BG1072"/>
      <c r="BH1072"/>
      <c r="BI1072"/>
      <c r="BJ1072"/>
    </row>
    <row r="1073" spans="1:62">
      <c r="A1073" s="49" t="s">
        <v>713</v>
      </c>
      <c r="C1073" s="528"/>
      <c r="D1073" s="528"/>
      <c r="E1073" s="528"/>
      <c r="F1073" s="528"/>
      <c r="G1073" s="528"/>
      <c r="H1073" s="528"/>
      <c r="I1073" s="528"/>
      <c r="J1073" s="528"/>
      <c r="K1073" s="528"/>
      <c r="L1073" s="528"/>
      <c r="M1073" s="528"/>
      <c r="N1073" s="528"/>
      <c r="O1073" s="528"/>
      <c r="P1073" s="528"/>
      <c r="Q1073" s="528"/>
      <c r="R1073" s="528"/>
      <c r="S1073" s="528"/>
      <c r="T1073" s="528"/>
      <c r="U1073" s="528"/>
      <c r="V1073" s="528"/>
      <c r="W1073" s="49"/>
      <c r="X1073" s="49"/>
      <c r="Y1073" s="49"/>
      <c r="Z1073" s="49"/>
      <c r="AB1073"/>
      <c r="AC1073"/>
      <c r="AD1073"/>
      <c r="AE1073"/>
      <c r="AF1073"/>
      <c r="AG1073"/>
      <c r="AH1073"/>
      <c r="AI1073"/>
      <c r="AJ1073"/>
      <c r="AK1073"/>
      <c r="AL1073"/>
      <c r="AM1073"/>
      <c r="AN1073"/>
      <c r="AO1073"/>
      <c r="AP1073"/>
      <c r="AQ1073"/>
      <c r="AR1073"/>
      <c r="AS1073"/>
      <c r="AT1073"/>
      <c r="AU1073"/>
      <c r="AV1073"/>
      <c r="AW1073"/>
      <c r="AX1073"/>
      <c r="AY1073"/>
      <c r="AZ1073"/>
      <c r="BA1073"/>
      <c r="BB1073"/>
      <c r="BC1073"/>
      <c r="BD1073"/>
      <c r="BE1073"/>
      <c r="BF1073"/>
      <c r="BG1073"/>
      <c r="BH1073"/>
      <c r="BI1073"/>
      <c r="BJ1073"/>
    </row>
    <row r="1074" spans="1:62">
      <c r="A1074" s="49" t="s">
        <v>689</v>
      </c>
      <c r="B1074" s="49"/>
      <c r="D1074" s="49"/>
      <c r="E1074" s="528"/>
      <c r="F1074" s="528"/>
      <c r="G1074" s="528"/>
      <c r="H1074" s="528"/>
      <c r="I1074" s="528"/>
      <c r="J1074" s="528"/>
      <c r="K1074" s="528"/>
      <c r="L1074" s="528"/>
      <c r="M1074" s="528"/>
      <c r="N1074" s="528"/>
      <c r="O1074" s="528"/>
      <c r="P1074" s="528"/>
      <c r="Q1074" s="528"/>
      <c r="R1074" s="528"/>
      <c r="S1074" s="528"/>
      <c r="T1074" s="528"/>
      <c r="U1074" s="528"/>
      <c r="V1074" s="528"/>
      <c r="W1074" s="49" t="s">
        <v>167</v>
      </c>
      <c r="Y1074" s="528"/>
      <c r="Z1074" s="528"/>
      <c r="AB1074"/>
      <c r="AC1074"/>
      <c r="AD1074"/>
      <c r="AE1074"/>
      <c r="AF1074"/>
      <c r="AG1074"/>
      <c r="AH1074"/>
      <c r="AI1074"/>
      <c r="AJ1074"/>
      <c r="AK1074"/>
      <c r="AL1074"/>
      <c r="AM1074"/>
      <c r="AN1074"/>
      <c r="AO1074"/>
      <c r="AP1074"/>
      <c r="AQ1074"/>
      <c r="AR1074"/>
      <c r="AS1074"/>
      <c r="AT1074"/>
      <c r="AU1074"/>
      <c r="AV1074"/>
      <c r="AW1074"/>
      <c r="AX1074"/>
      <c r="AY1074"/>
      <c r="AZ1074"/>
      <c r="BA1074"/>
      <c r="BB1074"/>
      <c r="BC1074"/>
      <c r="BD1074"/>
      <c r="BE1074"/>
      <c r="BF1074"/>
      <c r="BG1074"/>
      <c r="BH1074"/>
      <c r="BI1074"/>
      <c r="BJ1074"/>
    </row>
    <row r="1075" spans="1:62">
      <c r="A1075" s="674" t="s">
        <v>691</v>
      </c>
      <c r="B1075" s="49" t="s">
        <v>97</v>
      </c>
      <c r="D1075" s="49" t="s">
        <v>506</v>
      </c>
      <c r="E1075" s="528"/>
      <c r="F1075" s="528"/>
      <c r="G1075" s="528"/>
      <c r="H1075" s="528"/>
      <c r="I1075" s="528"/>
      <c r="J1075" s="528"/>
      <c r="K1075" s="528"/>
      <c r="L1075" s="528"/>
      <c r="M1075" s="528"/>
      <c r="N1075" s="528"/>
      <c r="O1075" s="528"/>
      <c r="P1075" s="528"/>
      <c r="Q1075" s="528"/>
      <c r="R1075" s="528"/>
      <c r="S1075" s="528"/>
      <c r="T1075" s="528"/>
      <c r="U1075" s="528"/>
      <c r="V1075" s="528"/>
      <c r="W1075" s="49" t="s">
        <v>100</v>
      </c>
      <c r="Y1075" s="528"/>
      <c r="Z1075" s="528"/>
      <c r="AB1075"/>
      <c r="AC1075"/>
      <c r="AD1075"/>
      <c r="AE1075"/>
      <c r="AF1075"/>
      <c r="AG1075"/>
      <c r="AH1075"/>
      <c r="AI1075"/>
      <c r="AJ1075"/>
      <c r="AK1075"/>
      <c r="AL1075"/>
      <c r="AM1075"/>
      <c r="AN1075"/>
      <c r="AO1075"/>
      <c r="AP1075"/>
      <c r="AQ1075"/>
      <c r="AR1075"/>
      <c r="AS1075"/>
      <c r="AT1075"/>
      <c r="AU1075"/>
      <c r="AV1075"/>
      <c r="AW1075"/>
      <c r="AX1075"/>
      <c r="AY1075"/>
      <c r="AZ1075"/>
      <c r="BA1075"/>
      <c r="BB1075"/>
      <c r="BC1075"/>
      <c r="BD1075"/>
      <c r="BE1075"/>
      <c r="BF1075"/>
      <c r="BG1075"/>
      <c r="BH1075"/>
      <c r="BI1075"/>
      <c r="BJ1075"/>
    </row>
    <row r="1076" spans="1:62">
      <c r="A1076" s="49" t="s">
        <v>692</v>
      </c>
      <c r="D1076" s="528"/>
      <c r="E1076" s="528"/>
      <c r="F1076" s="528"/>
      <c r="H1076" s="528"/>
      <c r="N1076" s="528"/>
      <c r="P1076" s="528"/>
      <c r="V1076" s="528"/>
      <c r="W1076" s="49" t="s">
        <v>714</v>
      </c>
      <c r="Y1076" s="528"/>
      <c r="Z1076" s="528"/>
      <c r="AB1076"/>
      <c r="AC1076"/>
      <c r="AD1076"/>
      <c r="AE1076"/>
      <c r="AF1076"/>
      <c r="AG1076"/>
      <c r="AH1076"/>
      <c r="AI1076"/>
      <c r="AJ1076"/>
      <c r="AK1076"/>
      <c r="AL1076"/>
      <c r="AM1076"/>
      <c r="AN1076"/>
      <c r="AO1076"/>
      <c r="AP1076"/>
      <c r="AQ1076"/>
      <c r="AR1076"/>
      <c r="AS1076"/>
      <c r="AT1076"/>
      <c r="AU1076"/>
      <c r="AV1076"/>
      <c r="AW1076"/>
      <c r="AX1076"/>
      <c r="AY1076"/>
      <c r="AZ1076"/>
      <c r="BA1076"/>
      <c r="BB1076"/>
      <c r="BC1076"/>
      <c r="BD1076"/>
      <c r="BE1076"/>
      <c r="BF1076"/>
      <c r="BG1076"/>
      <c r="BH1076"/>
      <c r="BI1076"/>
      <c r="BJ1076"/>
    </row>
    <row r="1077" spans="1:62">
      <c r="A1077" s="49" t="s">
        <v>104</v>
      </c>
      <c r="B1077" s="49" t="s">
        <v>157</v>
      </c>
      <c r="D1077" s="528"/>
      <c r="E1077" s="528"/>
      <c r="F1077" s="528"/>
      <c r="G1077" s="49" t="s">
        <v>142</v>
      </c>
      <c r="H1077" s="528"/>
      <c r="M1077" s="49" t="s">
        <v>128</v>
      </c>
      <c r="N1077" s="528"/>
      <c r="P1077" s="528"/>
      <c r="S1077" s="49" t="s">
        <v>511</v>
      </c>
      <c r="W1077" s="49" t="s">
        <v>715</v>
      </c>
      <c r="Y1077" s="528"/>
      <c r="Z1077" s="528"/>
      <c r="AB1077"/>
      <c r="AC1077"/>
      <c r="AD1077"/>
      <c r="AE1077"/>
      <c r="AF1077"/>
      <c r="AG1077"/>
      <c r="AH1077"/>
      <c r="AI1077"/>
      <c r="AJ1077"/>
      <c r="AK1077"/>
      <c r="AL1077"/>
      <c r="AM1077"/>
      <c r="AN1077"/>
      <c r="AO1077"/>
      <c r="AP1077"/>
      <c r="AQ1077"/>
      <c r="AR1077"/>
      <c r="AS1077"/>
      <c r="AT1077"/>
      <c r="AU1077"/>
      <c r="AV1077"/>
      <c r="AW1077"/>
      <c r="AX1077"/>
      <c r="AY1077"/>
      <c r="AZ1077"/>
      <c r="BA1077"/>
      <c r="BB1077"/>
      <c r="BC1077"/>
      <c r="BD1077"/>
      <c r="BE1077"/>
      <c r="BF1077"/>
      <c r="BG1077"/>
      <c r="BH1077"/>
      <c r="BI1077"/>
      <c r="BJ1077"/>
    </row>
    <row r="1078" spans="1:62">
      <c r="A1078" s="49" t="s">
        <v>509</v>
      </c>
      <c r="B1078" s="49" t="s">
        <v>164</v>
      </c>
      <c r="D1078" s="528"/>
      <c r="E1078" s="528"/>
      <c r="F1078" s="528"/>
      <c r="G1078" s="49" t="s">
        <v>150</v>
      </c>
      <c r="H1078" s="528"/>
      <c r="M1078" s="49" t="s">
        <v>135</v>
      </c>
      <c r="N1078" s="528"/>
      <c r="P1078" s="528"/>
      <c r="S1078" s="49" t="s">
        <v>122</v>
      </c>
      <c r="W1078" s="49" t="s">
        <v>123</v>
      </c>
      <c r="Y1078" s="528"/>
      <c r="Z1078" s="528"/>
      <c r="AB1078"/>
      <c r="AC1078"/>
      <c r="AD1078"/>
      <c r="AE1078"/>
      <c r="AF1078"/>
      <c r="AG1078"/>
      <c r="AH1078"/>
      <c r="AI1078"/>
      <c r="AJ1078"/>
      <c r="AK1078"/>
      <c r="AL1078"/>
      <c r="AM1078"/>
      <c r="AN1078"/>
      <c r="AO1078"/>
      <c r="AP1078"/>
      <c r="AQ1078"/>
      <c r="AR1078"/>
      <c r="AS1078"/>
      <c r="AT1078"/>
      <c r="AU1078"/>
      <c r="AV1078"/>
      <c r="AW1078"/>
      <c r="AX1078"/>
      <c r="AY1078"/>
      <c r="AZ1078"/>
      <c r="BA1078"/>
      <c r="BB1078"/>
      <c r="BC1078"/>
      <c r="BD1078"/>
      <c r="BE1078"/>
      <c r="BF1078"/>
      <c r="BG1078"/>
      <c r="BH1078"/>
      <c r="BI1078"/>
      <c r="BJ1078"/>
    </row>
    <row r="1079" spans="1:62">
      <c r="A1079" s="49" t="s">
        <v>119</v>
      </c>
      <c r="B1079" s="49" t="s">
        <v>677</v>
      </c>
      <c r="D1079" s="528"/>
      <c r="E1079" s="528"/>
      <c r="F1079" s="528"/>
      <c r="G1079" s="49" t="s">
        <v>158</v>
      </c>
      <c r="H1079" s="528"/>
      <c r="M1079" s="49" t="s">
        <v>143</v>
      </c>
      <c r="N1079" s="528"/>
      <c r="P1079" s="528"/>
      <c r="S1079" s="49" t="s">
        <v>129</v>
      </c>
      <c r="W1079" s="49" t="s">
        <v>130</v>
      </c>
      <c r="Y1079" s="528"/>
      <c r="Z1079" s="528"/>
      <c r="AB1079"/>
      <c r="AC1079"/>
      <c r="AD1079"/>
      <c r="AE1079"/>
      <c r="AF1079"/>
      <c r="AG1079"/>
      <c r="AH1079"/>
      <c r="AI1079"/>
      <c r="AJ1079"/>
      <c r="AK1079"/>
      <c r="AL1079"/>
      <c r="AM1079"/>
      <c r="AN1079"/>
      <c r="AO1079"/>
      <c r="AP1079"/>
      <c r="AQ1079"/>
      <c r="AR1079"/>
      <c r="AS1079"/>
      <c r="AT1079"/>
      <c r="AU1079"/>
      <c r="AV1079"/>
      <c r="AW1079"/>
      <c r="AX1079"/>
      <c r="AY1079"/>
      <c r="AZ1079"/>
      <c r="BA1079"/>
      <c r="BB1079"/>
      <c r="BC1079"/>
      <c r="BD1079"/>
      <c r="BE1079"/>
      <c r="BF1079"/>
      <c r="BG1079"/>
      <c r="BH1079"/>
      <c r="BI1079"/>
      <c r="BJ1079"/>
    </row>
    <row r="1080" spans="1:62">
      <c r="A1080" s="49" t="s">
        <v>126</v>
      </c>
      <c r="B1080" s="49" t="s">
        <v>112</v>
      </c>
      <c r="D1080" s="528"/>
      <c r="E1080" s="528"/>
      <c r="F1080" s="528"/>
      <c r="G1080" s="49" t="s">
        <v>165</v>
      </c>
      <c r="H1080" s="528"/>
      <c r="M1080" s="49" t="s">
        <v>151</v>
      </c>
      <c r="N1080" s="528"/>
      <c r="P1080" s="528"/>
      <c r="S1080" s="49" t="s">
        <v>136</v>
      </c>
      <c r="W1080" s="49" t="s">
        <v>137</v>
      </c>
      <c r="Y1080" s="675"/>
      <c r="Z1080" s="675"/>
      <c r="AB1080"/>
      <c r="AC1080"/>
      <c r="AD1080"/>
      <c r="AE1080"/>
      <c r="AF1080"/>
      <c r="AG1080"/>
      <c r="AH1080"/>
      <c r="AI1080"/>
      <c r="AJ1080"/>
      <c r="AK1080"/>
      <c r="AL1080"/>
      <c r="AM1080"/>
      <c r="AN1080"/>
      <c r="AO1080"/>
      <c r="AP1080"/>
      <c r="AQ1080"/>
      <c r="AR1080"/>
      <c r="AS1080"/>
      <c r="AT1080"/>
      <c r="AU1080"/>
      <c r="AV1080"/>
      <c r="AW1080"/>
      <c r="AX1080"/>
      <c r="AY1080"/>
      <c r="AZ1080"/>
      <c r="BA1080"/>
      <c r="BB1080"/>
      <c r="BC1080"/>
      <c r="BD1080"/>
      <c r="BE1080"/>
      <c r="BF1080"/>
      <c r="BG1080"/>
      <c r="BH1080"/>
      <c r="BI1080"/>
      <c r="BJ1080"/>
    </row>
    <row r="1081" spans="1:62">
      <c r="A1081" s="49" t="s">
        <v>693</v>
      </c>
      <c r="B1081" s="49" t="s">
        <v>120</v>
      </c>
      <c r="D1081" s="528"/>
      <c r="E1081" s="528"/>
      <c r="F1081" s="528"/>
      <c r="G1081" s="49" t="s">
        <v>508</v>
      </c>
      <c r="H1081" s="528"/>
      <c r="M1081" s="49" t="s">
        <v>694</v>
      </c>
      <c r="N1081" s="528"/>
      <c r="P1081" s="528"/>
      <c r="S1081" s="49" t="s">
        <v>144</v>
      </c>
      <c r="W1081" s="49" t="s">
        <v>145</v>
      </c>
      <c r="X1081" s="676"/>
      <c r="Y1081" s="675"/>
      <c r="Z1081" s="528"/>
      <c r="AB1081"/>
      <c r="AC1081"/>
      <c r="AD1081"/>
      <c r="AE1081"/>
      <c r="AF1081"/>
      <c r="AG1081"/>
      <c r="AH1081"/>
      <c r="AI1081"/>
      <c r="AJ1081"/>
      <c r="AK1081"/>
      <c r="AL1081"/>
      <c r="AM1081"/>
      <c r="AN1081"/>
      <c r="AO1081"/>
      <c r="AP1081"/>
      <c r="AQ1081"/>
      <c r="AR1081"/>
      <c r="AS1081"/>
      <c r="AT1081"/>
      <c r="AU1081"/>
      <c r="AV1081"/>
      <c r="AW1081"/>
      <c r="AX1081"/>
      <c r="AY1081"/>
      <c r="AZ1081"/>
      <c r="BA1081"/>
      <c r="BB1081"/>
      <c r="BC1081"/>
      <c r="BD1081"/>
      <c r="BE1081"/>
      <c r="BF1081"/>
      <c r="BG1081"/>
      <c r="BH1081"/>
      <c r="BI1081"/>
      <c r="BJ1081"/>
    </row>
    <row r="1082" spans="1:62">
      <c r="A1082" s="49" t="s">
        <v>141</v>
      </c>
      <c r="B1082" s="49" t="s">
        <v>127</v>
      </c>
      <c r="D1082" s="528"/>
      <c r="E1082" s="528"/>
      <c r="F1082" s="528"/>
      <c r="G1082" s="49" t="s">
        <v>695</v>
      </c>
      <c r="H1082" s="528"/>
      <c r="M1082" s="49" t="s">
        <v>166</v>
      </c>
      <c r="N1082" s="528"/>
      <c r="P1082" s="528"/>
      <c r="Q1082" s="528"/>
      <c r="R1082" s="528"/>
      <c r="S1082" s="49" t="s">
        <v>152</v>
      </c>
      <c r="T1082" s="528"/>
      <c r="W1082" s="49" t="s">
        <v>153</v>
      </c>
      <c r="Y1082" s="677"/>
      <c r="Z1082" s="675"/>
      <c r="AB1082"/>
      <c r="AC1082"/>
      <c r="AD1082"/>
      <c r="AE1082"/>
      <c r="AF1082"/>
      <c r="AG1082"/>
      <c r="AH1082"/>
      <c r="AI1082"/>
      <c r="AJ1082"/>
      <c r="AK1082"/>
      <c r="AL1082"/>
      <c r="AM1082"/>
      <c r="AN1082"/>
      <c r="AO1082"/>
      <c r="AP1082"/>
      <c r="AQ1082"/>
      <c r="AR1082"/>
      <c r="AS1082"/>
      <c r="AT1082"/>
      <c r="AU1082"/>
      <c r="AV1082"/>
      <c r="AW1082"/>
      <c r="AX1082"/>
      <c r="AY1082"/>
      <c r="AZ1082"/>
      <c r="BA1082"/>
      <c r="BB1082"/>
      <c r="BC1082"/>
      <c r="BD1082"/>
      <c r="BE1082"/>
      <c r="BF1082"/>
      <c r="BG1082"/>
      <c r="BH1082"/>
      <c r="BI1082"/>
      <c r="BJ1082"/>
    </row>
    <row r="1083" spans="1:62">
      <c r="A1083" s="49" t="s">
        <v>149</v>
      </c>
      <c r="B1083" s="49" t="s">
        <v>134</v>
      </c>
      <c r="G1083" s="49" t="s">
        <v>121</v>
      </c>
      <c r="M1083" s="49" t="s">
        <v>106</v>
      </c>
      <c r="S1083" s="49" t="s">
        <v>160</v>
      </c>
      <c r="V1083" s="49" t="s">
        <v>716</v>
      </c>
      <c r="Y1083" s="528"/>
      <c r="Z1083" s="528"/>
      <c r="AB1083"/>
      <c r="AC1083"/>
      <c r="AD1083"/>
      <c r="AE1083"/>
      <c r="AF1083"/>
      <c r="AG1083"/>
      <c r="AH1083"/>
      <c r="AI1083"/>
      <c r="AJ1083"/>
      <c r="AK1083"/>
      <c r="AL1083"/>
      <c r="AM1083"/>
      <c r="AN1083"/>
      <c r="AO1083"/>
      <c r="AP1083"/>
      <c r="AQ1083"/>
      <c r="AR1083"/>
      <c r="AS1083"/>
      <c r="AT1083"/>
      <c r="AU1083"/>
      <c r="AV1083"/>
      <c r="AW1083"/>
      <c r="AX1083"/>
      <c r="AY1083"/>
      <c r="AZ1083"/>
      <c r="BA1083"/>
      <c r="BB1083"/>
      <c r="BC1083"/>
      <c r="BD1083"/>
      <c r="BE1083"/>
      <c r="BF1083"/>
      <c r="BG1083"/>
      <c r="BH1083"/>
      <c r="BI1083"/>
      <c r="BJ1083"/>
    </row>
    <row r="1084" spans="1:62">
      <c r="V1084" s="49" t="s">
        <v>717</v>
      </c>
      <c r="AB1084"/>
      <c r="AC1084"/>
      <c r="AD1084"/>
      <c r="AE1084"/>
      <c r="AF1084"/>
      <c r="AG1084"/>
      <c r="AH1084"/>
      <c r="AI1084"/>
      <c r="AJ1084"/>
      <c r="AK1084"/>
      <c r="AL1084"/>
      <c r="AM1084"/>
      <c r="AN1084"/>
      <c r="AO1084"/>
      <c r="AP1084"/>
      <c r="AQ1084"/>
      <c r="AR1084"/>
      <c r="AS1084"/>
      <c r="AT1084"/>
      <c r="AU1084"/>
      <c r="AV1084"/>
      <c r="AW1084"/>
      <c r="AX1084"/>
      <c r="AY1084"/>
      <c r="AZ1084"/>
      <c r="BA1084"/>
      <c r="BB1084"/>
      <c r="BC1084"/>
      <c r="BD1084"/>
      <c r="BE1084"/>
      <c r="BF1084"/>
      <c r="BG1084"/>
      <c r="BH1084"/>
      <c r="BI1084"/>
      <c r="BJ1084"/>
    </row>
    <row r="1085" spans="1:62">
      <c r="AB1085"/>
      <c r="AC1085"/>
      <c r="AD1085"/>
      <c r="AE1085"/>
      <c r="AF1085"/>
      <c r="AG1085"/>
      <c r="AH1085"/>
      <c r="AI1085"/>
      <c r="AJ1085"/>
      <c r="AK1085"/>
      <c r="AL1085"/>
      <c r="AM1085"/>
      <c r="AN1085"/>
      <c r="AO1085"/>
      <c r="AP1085"/>
      <c r="AQ1085"/>
      <c r="AR1085"/>
      <c r="AS1085"/>
      <c r="AT1085"/>
      <c r="AU1085"/>
      <c r="AV1085"/>
      <c r="AW1085"/>
      <c r="AX1085"/>
      <c r="AY1085"/>
      <c r="AZ1085"/>
      <c r="BA1085"/>
      <c r="BB1085"/>
      <c r="BC1085"/>
      <c r="BD1085"/>
      <c r="BE1085"/>
      <c r="BF1085"/>
      <c r="BG1085"/>
      <c r="BH1085"/>
      <c r="BI1085"/>
      <c r="BJ1085"/>
    </row>
    <row r="1086" spans="1:62">
      <c r="AB1086"/>
      <c r="AC1086"/>
      <c r="AD1086"/>
      <c r="AE1086"/>
      <c r="AF1086"/>
      <c r="AG1086"/>
      <c r="AH1086"/>
      <c r="AI1086"/>
      <c r="AJ1086"/>
      <c r="AK1086"/>
      <c r="AL1086"/>
      <c r="AM1086"/>
      <c r="AN1086"/>
      <c r="AO1086"/>
      <c r="AP1086"/>
      <c r="AQ1086"/>
      <c r="AR1086"/>
      <c r="AS1086"/>
      <c r="AT1086"/>
      <c r="AU1086"/>
      <c r="AV1086"/>
      <c r="AW1086"/>
      <c r="AX1086"/>
      <c r="AY1086"/>
      <c r="AZ1086"/>
      <c r="BA1086"/>
      <c r="BB1086"/>
      <c r="BC1086"/>
      <c r="BD1086"/>
      <c r="BE1086"/>
      <c r="BF1086"/>
      <c r="BG1086"/>
      <c r="BH1086"/>
      <c r="BI1086"/>
      <c r="BJ1086"/>
    </row>
    <row r="1087" spans="1:62">
      <c r="A1087" s="20" t="s">
        <v>46</v>
      </c>
      <c r="B1087" s="20"/>
      <c r="C1087" s="20"/>
      <c r="D1087" s="20"/>
      <c r="E1087" s="20"/>
      <c r="F1087" s="20"/>
      <c r="G1087" s="20"/>
      <c r="H1087" s="20"/>
      <c r="I1087" s="20"/>
      <c r="J1087" s="20"/>
      <c r="K1087" s="20"/>
      <c r="L1087" s="20"/>
      <c r="M1087" s="20"/>
      <c r="N1087" s="20"/>
      <c r="O1087" s="20"/>
      <c r="P1087" s="20"/>
      <c r="Q1087" s="20"/>
      <c r="R1087" s="20"/>
      <c r="S1087" s="20"/>
      <c r="T1087" s="20"/>
      <c r="U1087" s="20"/>
      <c r="V1087" s="20"/>
      <c r="W1087" s="20"/>
      <c r="X1087" s="20"/>
      <c r="Y1087" s="20"/>
      <c r="Z1087" s="20"/>
      <c r="AA1087" s="21"/>
    </row>
    <row r="1088" spans="1:62">
      <c r="A1088" s="20" t="s">
        <v>718</v>
      </c>
      <c r="B1088" s="20"/>
      <c r="C1088" s="20"/>
      <c r="D1088" s="20"/>
      <c r="E1088" s="20"/>
      <c r="F1088" s="20"/>
      <c r="G1088" s="20"/>
      <c r="H1088" s="20"/>
      <c r="I1088" s="20"/>
      <c r="J1088" s="20"/>
      <c r="K1088" s="20"/>
      <c r="L1088" s="20"/>
      <c r="M1088" s="20"/>
      <c r="N1088" s="20"/>
      <c r="O1088" s="20"/>
      <c r="P1088" s="20"/>
      <c r="Q1088" s="20"/>
      <c r="R1088" s="20"/>
      <c r="S1088" s="20"/>
      <c r="T1088" s="20"/>
      <c r="U1088" s="20"/>
      <c r="V1088" s="20"/>
      <c r="W1088" s="20"/>
      <c r="X1088" s="20"/>
      <c r="Y1088" s="20"/>
      <c r="Z1088" s="20"/>
      <c r="AA1088" s="21"/>
    </row>
    <row r="1089" spans="1:40" ht="15.75" thickBot="1">
      <c r="A1089" s="23"/>
      <c r="B1089" s="23"/>
      <c r="C1089" s="25"/>
      <c r="D1089" s="25"/>
      <c r="E1089" s="25"/>
      <c r="F1089" s="25"/>
      <c r="G1089" s="25"/>
      <c r="H1089" s="25"/>
      <c r="I1089" s="25"/>
      <c r="J1089" s="25"/>
      <c r="K1089" s="25"/>
      <c r="L1089" s="25"/>
      <c r="M1089" s="25"/>
      <c r="N1089" s="25"/>
      <c r="O1089" s="25"/>
      <c r="P1089" s="25"/>
      <c r="Q1089" s="25"/>
      <c r="R1089" s="25"/>
      <c r="S1089" s="25"/>
      <c r="T1089" s="25"/>
      <c r="U1089" s="25"/>
      <c r="V1089" s="25"/>
      <c r="W1089" s="25"/>
      <c r="X1089" s="25"/>
      <c r="Y1089" s="25"/>
      <c r="Z1089" s="25"/>
    </row>
    <row r="1090" spans="1:40" ht="22.5">
      <c r="A1090" s="27" t="s">
        <v>2</v>
      </c>
      <c r="B1090" s="28" t="s">
        <v>11</v>
      </c>
      <c r="C1090" s="29" t="s">
        <v>50</v>
      </c>
      <c r="D1090" s="29"/>
      <c r="E1090" s="29" t="s">
        <v>51</v>
      </c>
      <c r="F1090" s="29"/>
      <c r="G1090" s="29" t="s">
        <v>52</v>
      </c>
      <c r="H1090" s="29"/>
      <c r="I1090" s="29" t="s">
        <v>53</v>
      </c>
      <c r="J1090" s="29"/>
      <c r="K1090" s="29" t="s">
        <v>54</v>
      </c>
      <c r="L1090" s="29"/>
      <c r="M1090" s="29" t="s">
        <v>55</v>
      </c>
      <c r="N1090" s="29"/>
      <c r="O1090" s="29" t="s">
        <v>56</v>
      </c>
      <c r="P1090" s="29"/>
      <c r="Q1090" s="29" t="s">
        <v>57</v>
      </c>
      <c r="R1090" s="29"/>
      <c r="S1090" s="29" t="s">
        <v>58</v>
      </c>
      <c r="T1090" s="29"/>
      <c r="U1090" s="29" t="s">
        <v>59</v>
      </c>
      <c r="V1090" s="29"/>
      <c r="W1090" s="29" t="s">
        <v>60</v>
      </c>
      <c r="X1090" s="29"/>
      <c r="Y1090" s="29" t="s">
        <v>61</v>
      </c>
      <c r="Z1090" s="483"/>
      <c r="AB1090" s="232"/>
      <c r="AC1090" s="232"/>
      <c r="AD1090" s="233"/>
      <c r="AE1090" s="233"/>
      <c r="AF1090" s="233"/>
      <c r="AG1090" s="233"/>
      <c r="AH1090" s="233"/>
      <c r="AI1090" s="232"/>
      <c r="AJ1090" s="232"/>
      <c r="AK1090" s="232"/>
      <c r="AL1090" s="232"/>
      <c r="AM1090" s="233"/>
    </row>
    <row r="1091" spans="1:40" ht="15.75" thickBot="1">
      <c r="A1091" s="31"/>
      <c r="B1091" s="32"/>
      <c r="C1091" s="33" t="s">
        <v>62</v>
      </c>
      <c r="D1091" s="33" t="s">
        <v>63</v>
      </c>
      <c r="E1091" s="33" t="s">
        <v>62</v>
      </c>
      <c r="F1091" s="33" t="s">
        <v>63</v>
      </c>
      <c r="G1091" s="33" t="s">
        <v>62</v>
      </c>
      <c r="H1091" s="33" t="s">
        <v>63</v>
      </c>
      <c r="I1091" s="33" t="s">
        <v>62</v>
      </c>
      <c r="J1091" s="33" t="s">
        <v>63</v>
      </c>
      <c r="K1091" s="33" t="s">
        <v>62</v>
      </c>
      <c r="L1091" s="33" t="s">
        <v>63</v>
      </c>
      <c r="M1091" s="33" t="s">
        <v>62</v>
      </c>
      <c r="N1091" s="33" t="s">
        <v>63</v>
      </c>
      <c r="O1091" s="33" t="s">
        <v>62</v>
      </c>
      <c r="P1091" s="33" t="s">
        <v>63</v>
      </c>
      <c r="Q1091" s="33" t="s">
        <v>62</v>
      </c>
      <c r="R1091" s="33" t="s">
        <v>63</v>
      </c>
      <c r="S1091" s="33" t="s">
        <v>62</v>
      </c>
      <c r="T1091" s="33" t="s">
        <v>63</v>
      </c>
      <c r="U1091" s="33" t="s">
        <v>62</v>
      </c>
      <c r="V1091" s="33" t="s">
        <v>63</v>
      </c>
      <c r="W1091" s="33" t="s">
        <v>62</v>
      </c>
      <c r="X1091" s="33" t="s">
        <v>63</v>
      </c>
      <c r="Y1091" s="34" t="s">
        <v>62</v>
      </c>
      <c r="Z1091" s="484" t="s">
        <v>63</v>
      </c>
      <c r="AA1091" s="82"/>
      <c r="AB1091" s="234"/>
      <c r="AC1091" s="232"/>
      <c r="AD1091" s="233"/>
      <c r="AE1091" s="233"/>
      <c r="AF1091" s="233"/>
      <c r="AG1091" s="233"/>
      <c r="AH1091" s="233"/>
      <c r="AI1091" s="232"/>
      <c r="AJ1091" s="232"/>
      <c r="AK1091" s="232"/>
      <c r="AL1091" s="232"/>
      <c r="AM1091" s="233"/>
    </row>
    <row r="1092" spans="1:40">
      <c r="A1092" s="542" t="s">
        <v>64</v>
      </c>
      <c r="B1092" s="520">
        <f>SUM(B1093,B1108,B1121,B1136,B1141)</f>
        <v>2</v>
      </c>
      <c r="C1092" s="520">
        <f>SUM(C1093,C1108,C1121,C1136,C1141)</f>
        <v>2</v>
      </c>
      <c r="D1092" s="520"/>
      <c r="E1092" s="520">
        <f>SUM(E1093,E1108,E1121,E1136,E1141)</f>
        <v>0</v>
      </c>
      <c r="F1092" s="520"/>
      <c r="G1092" s="520">
        <f>SUM(G1093,G1108,G1121,G1136,G1141)</f>
        <v>0</v>
      </c>
      <c r="H1092" s="520"/>
      <c r="I1092" s="520">
        <f>SUM(I1093,I1108,I1121,I1136,I1141)</f>
        <v>0</v>
      </c>
      <c r="J1092" s="520"/>
      <c r="K1092" s="520">
        <f>SUM(K1093,K1108,K1121,K1136,K1141)</f>
        <v>0</v>
      </c>
      <c r="L1092" s="520"/>
      <c r="M1092" s="520">
        <f>SUM(M1093,M1108,M1121,M1136,M1141)</f>
        <v>0</v>
      </c>
      <c r="N1092" s="520"/>
      <c r="O1092" s="520">
        <f>SUM(O1093,O1108,O1121,O1136,O1141)</f>
        <v>0</v>
      </c>
      <c r="P1092" s="520"/>
      <c r="Q1092" s="520">
        <f>SUM(Q1093,Q1108,Q1121,Q1136,Q1141)</f>
        <v>0</v>
      </c>
      <c r="R1092" s="520"/>
      <c r="S1092" s="520">
        <f>SUM(S1093,S1108,S1121,S1136,S1141)</f>
        <v>0</v>
      </c>
      <c r="T1092" s="520"/>
      <c r="U1092" s="520">
        <f>SUM(U1093,U1108,U1121,U1136,U1141)</f>
        <v>0</v>
      </c>
      <c r="V1092" s="520"/>
      <c r="W1092" s="520">
        <f>SUM(W1093,W1108,W1121,W1136,W1141)</f>
        <v>0</v>
      </c>
      <c r="X1092" s="520"/>
      <c r="Y1092" s="520">
        <f>SUM(Y1093,Y1108,Y1121,Y1136,Y1141)</f>
        <v>0</v>
      </c>
      <c r="Z1092" s="521"/>
      <c r="AA1092" s="40"/>
      <c r="AB1092" s="235"/>
      <c r="AC1092" s="235"/>
      <c r="AD1092" s="235"/>
      <c r="AE1092" s="236"/>
      <c r="AF1092" s="236"/>
      <c r="AG1092" s="236"/>
      <c r="AH1092" s="236"/>
      <c r="AI1092" s="236"/>
      <c r="AJ1092" s="236"/>
      <c r="AK1092" s="236"/>
      <c r="AL1092" s="236"/>
      <c r="AM1092" s="236"/>
      <c r="AN1092" s="236"/>
    </row>
    <row r="1093" spans="1:40" ht="15.75" thickBot="1">
      <c r="A1093" s="543" t="s">
        <v>172</v>
      </c>
      <c r="B1093" s="523">
        <f>SUM(B1094:B1107)</f>
        <v>0</v>
      </c>
      <c r="C1093" s="523">
        <f>SUM(C1094:C1107)</f>
        <v>0</v>
      </c>
      <c r="D1093" s="523"/>
      <c r="E1093" s="523">
        <f>SUM(E1094:E1107)</f>
        <v>0</v>
      </c>
      <c r="F1093" s="523"/>
      <c r="G1093" s="523">
        <f>SUM(G1094:G1107)</f>
        <v>0</v>
      </c>
      <c r="H1093" s="523"/>
      <c r="I1093" s="523">
        <f>SUM(I1094:I1107)</f>
        <v>0</v>
      </c>
      <c r="J1093" s="523"/>
      <c r="K1093" s="523">
        <f>SUM(K1094:K1107)</f>
        <v>0</v>
      </c>
      <c r="L1093" s="523"/>
      <c r="M1093" s="523">
        <f>SUM(M1094:M1107)</f>
        <v>0</v>
      </c>
      <c r="N1093" s="523"/>
      <c r="O1093" s="523">
        <f>SUM(O1094:O1107)</f>
        <v>0</v>
      </c>
      <c r="P1093" s="523"/>
      <c r="Q1093" s="523">
        <f>SUM(Q1094:Q1107)</f>
        <v>0</v>
      </c>
      <c r="R1093" s="523"/>
      <c r="S1093" s="523">
        <f>SUM(S1094:S1107)</f>
        <v>0</v>
      </c>
      <c r="T1093" s="523"/>
      <c r="U1093" s="523">
        <f>SUM(U1094:U1107)</f>
        <v>0</v>
      </c>
      <c r="V1093" s="523"/>
      <c r="W1093" s="523">
        <f>SUM(W1094:W1107)</f>
        <v>0</v>
      </c>
      <c r="X1093" s="523" t="s">
        <v>345</v>
      </c>
      <c r="Y1093" s="523">
        <f>SUM(Y1094:Y1107)</f>
        <v>0</v>
      </c>
      <c r="Z1093" s="558"/>
      <c r="AA1093" s="49"/>
      <c r="AB1093" s="237"/>
      <c r="AC1093" s="237"/>
      <c r="AD1093" s="237"/>
    </row>
    <row r="1094" spans="1:40" ht="22.5">
      <c r="A1094" s="587" t="s">
        <v>719</v>
      </c>
      <c r="B1094" s="46">
        <f>SUM(C1094:Z1094)</f>
        <v>0</v>
      </c>
      <c r="C1094" s="402"/>
      <c r="D1094" s="402"/>
      <c r="E1094" s="402"/>
      <c r="F1094" s="402"/>
      <c r="G1094" s="402"/>
      <c r="H1094" s="402"/>
      <c r="I1094" s="402"/>
      <c r="J1094" s="402"/>
      <c r="K1094" s="402"/>
      <c r="L1094" s="402"/>
      <c r="M1094" s="402"/>
      <c r="N1094" s="402"/>
      <c r="O1094" s="402"/>
      <c r="P1094" s="402"/>
      <c r="Q1094" s="402"/>
      <c r="R1094" s="402"/>
      <c r="S1094" s="402"/>
      <c r="T1094" s="402"/>
      <c r="U1094" s="402"/>
      <c r="V1094" s="402"/>
      <c r="W1094" s="402"/>
      <c r="X1094" s="691"/>
      <c r="Y1094" s="402"/>
      <c r="Z1094" s="403"/>
      <c r="AA1094" s="40"/>
      <c r="AB1094" s="237"/>
      <c r="AC1094" s="237"/>
      <c r="AD1094" s="237"/>
    </row>
    <row r="1095" spans="1:40">
      <c r="A1095" s="285" t="s">
        <v>574</v>
      </c>
      <c r="B1095" s="46">
        <f t="shared" ref="B1095:B1103" si="76">SUM(C1095:Z1095)</f>
        <v>0</v>
      </c>
      <c r="C1095" s="404"/>
      <c r="D1095" s="404"/>
      <c r="E1095" s="404"/>
      <c r="F1095" s="404"/>
      <c r="G1095" s="46"/>
      <c r="H1095" s="46"/>
      <c r="I1095" s="404"/>
      <c r="J1095" s="404"/>
      <c r="K1095" s="404"/>
      <c r="L1095" s="404"/>
      <c r="M1095" s="404"/>
      <c r="N1095" s="404"/>
      <c r="O1095" s="404"/>
      <c r="P1095" s="404"/>
      <c r="Q1095" s="46"/>
      <c r="R1095" s="46"/>
      <c r="S1095" s="46"/>
      <c r="T1095" s="46"/>
      <c r="U1095" s="404"/>
      <c r="V1095" s="404"/>
      <c r="W1095" s="404"/>
      <c r="X1095" s="46"/>
      <c r="Y1095" s="404"/>
      <c r="Z1095" s="405"/>
      <c r="AA1095" s="49"/>
      <c r="AB1095" s="237"/>
      <c r="AC1095" s="237"/>
      <c r="AD1095" s="237"/>
    </row>
    <row r="1096" spans="1:40">
      <c r="A1096" s="201" t="s">
        <v>575</v>
      </c>
      <c r="B1096" s="46">
        <f t="shared" si="76"/>
        <v>0</v>
      </c>
      <c r="C1096" s="46"/>
      <c r="D1096" s="46"/>
      <c r="E1096" s="46"/>
      <c r="F1096" s="46"/>
      <c r="G1096" s="46"/>
      <c r="H1096" s="46"/>
      <c r="I1096" s="46"/>
      <c r="J1096" s="46"/>
      <c r="K1096" s="46"/>
      <c r="L1096" s="46"/>
      <c r="M1096" s="46"/>
      <c r="N1096" s="46"/>
      <c r="O1096" s="46"/>
      <c r="P1096" s="46"/>
      <c r="Q1096" s="46"/>
      <c r="R1096" s="46"/>
      <c r="S1096" s="46"/>
      <c r="T1096" s="46"/>
      <c r="U1096" s="46"/>
      <c r="V1096" s="46"/>
      <c r="W1096" s="46"/>
      <c r="X1096" s="46"/>
      <c r="Y1096" s="46"/>
      <c r="Z1096" s="406"/>
      <c r="AA1096" s="49"/>
      <c r="AB1096" s="237"/>
      <c r="AC1096" s="237"/>
      <c r="AD1096" s="237"/>
    </row>
    <row r="1097" spans="1:40">
      <c r="A1097" s="285" t="s">
        <v>576</v>
      </c>
      <c r="B1097" s="46">
        <f t="shared" si="76"/>
        <v>0</v>
      </c>
      <c r="C1097" s="404"/>
      <c r="D1097" s="404"/>
      <c r="E1097" s="404"/>
      <c r="F1097" s="404"/>
      <c r="G1097" s="404"/>
      <c r="H1097" s="404"/>
      <c r="I1097" s="404"/>
      <c r="J1097" s="404"/>
      <c r="K1097" s="404"/>
      <c r="L1097" s="404"/>
      <c r="M1097" s="404"/>
      <c r="N1097" s="404"/>
      <c r="O1097" s="404"/>
      <c r="P1097" s="404"/>
      <c r="Q1097" s="46"/>
      <c r="R1097" s="46"/>
      <c r="S1097" s="46"/>
      <c r="T1097" s="46"/>
      <c r="U1097" s="404"/>
      <c r="V1097" s="404"/>
      <c r="W1097" s="404"/>
      <c r="X1097" s="404"/>
      <c r="Y1097" s="404"/>
      <c r="Z1097" s="405"/>
      <c r="AA1097" s="49"/>
      <c r="AB1097" s="237"/>
      <c r="AC1097" s="237"/>
      <c r="AD1097" s="237"/>
    </row>
    <row r="1098" spans="1:40">
      <c r="A1098" s="285" t="s">
        <v>577</v>
      </c>
      <c r="B1098" s="46">
        <f t="shared" si="76"/>
        <v>0</v>
      </c>
      <c r="C1098" s="46"/>
      <c r="D1098" s="46"/>
      <c r="E1098" s="46"/>
      <c r="F1098" s="46"/>
      <c r="G1098" s="46"/>
      <c r="H1098" s="46"/>
      <c r="I1098" s="46"/>
      <c r="J1098" s="46"/>
      <c r="K1098" s="46"/>
      <c r="L1098" s="46"/>
      <c r="M1098" s="46"/>
      <c r="N1098" s="46"/>
      <c r="O1098" s="46"/>
      <c r="P1098" s="46"/>
      <c r="Q1098" s="46"/>
      <c r="R1098" s="46"/>
      <c r="S1098" s="46"/>
      <c r="T1098" s="46"/>
      <c r="U1098" s="46"/>
      <c r="V1098" s="46"/>
      <c r="W1098" s="46"/>
      <c r="X1098" s="46"/>
      <c r="Y1098" s="46"/>
      <c r="Z1098" s="406"/>
      <c r="AA1098" s="49"/>
      <c r="AB1098" s="237"/>
      <c r="AC1098" s="237"/>
      <c r="AD1098" s="237"/>
    </row>
    <row r="1099" spans="1:40">
      <c r="A1099" s="201" t="s">
        <v>578</v>
      </c>
      <c r="B1099" s="46">
        <f t="shared" si="76"/>
        <v>0</v>
      </c>
      <c r="C1099" s="46"/>
      <c r="D1099" s="46"/>
      <c r="E1099" s="46"/>
      <c r="F1099" s="46"/>
      <c r="G1099" s="46"/>
      <c r="H1099" s="46"/>
      <c r="I1099" s="46"/>
      <c r="J1099" s="46"/>
      <c r="K1099" s="46"/>
      <c r="L1099" s="46"/>
      <c r="M1099" s="46"/>
      <c r="N1099" s="46"/>
      <c r="O1099" s="46"/>
      <c r="P1099" s="46"/>
      <c r="Q1099" s="46"/>
      <c r="R1099" s="46"/>
      <c r="S1099" s="46"/>
      <c r="T1099" s="46"/>
      <c r="U1099" s="46"/>
      <c r="V1099" s="46"/>
      <c r="W1099" s="46"/>
      <c r="X1099" s="46"/>
      <c r="Y1099" s="46"/>
      <c r="Z1099" s="406"/>
      <c r="AA1099" s="49"/>
      <c r="AB1099" s="237"/>
      <c r="AC1099" s="237"/>
      <c r="AD1099" s="237"/>
    </row>
    <row r="1100" spans="1:40">
      <c r="A1100" s="201" t="s">
        <v>579</v>
      </c>
      <c r="B1100" s="46">
        <f t="shared" si="76"/>
        <v>0</v>
      </c>
      <c r="C1100" s="46"/>
      <c r="D1100" s="46"/>
      <c r="E1100" s="46"/>
      <c r="F1100" s="46"/>
      <c r="G1100" s="46"/>
      <c r="H1100" s="46"/>
      <c r="I1100" s="46"/>
      <c r="J1100" s="46"/>
      <c r="K1100" s="46"/>
      <c r="L1100" s="46"/>
      <c r="M1100" s="46"/>
      <c r="N1100" s="46"/>
      <c r="O1100" s="46"/>
      <c r="P1100" s="46"/>
      <c r="Q1100" s="46"/>
      <c r="R1100" s="46"/>
      <c r="S1100" s="46"/>
      <c r="T1100" s="46"/>
      <c r="U1100" s="46"/>
      <c r="V1100" s="46"/>
      <c r="W1100" s="46"/>
      <c r="X1100" s="46"/>
      <c r="Y1100" s="46"/>
      <c r="Z1100" s="406"/>
      <c r="AA1100" s="49"/>
      <c r="AB1100" s="237"/>
      <c r="AC1100" s="237"/>
      <c r="AD1100" s="237"/>
    </row>
    <row r="1101" spans="1:40">
      <c r="A1101" s="201" t="s">
        <v>720</v>
      </c>
      <c r="B1101" s="46">
        <f t="shared" si="76"/>
        <v>0</v>
      </c>
      <c r="C1101" s="46"/>
      <c r="D1101" s="46"/>
      <c r="E1101" s="46"/>
      <c r="F1101" s="46"/>
      <c r="G1101" s="46"/>
      <c r="H1101" s="46"/>
      <c r="I1101" s="46"/>
      <c r="J1101" s="46"/>
      <c r="K1101" s="46"/>
      <c r="L1101" s="46"/>
      <c r="M1101" s="46"/>
      <c r="N1101" s="46"/>
      <c r="O1101" s="46"/>
      <c r="P1101" s="46"/>
      <c r="Q1101" s="46"/>
      <c r="R1101" s="46"/>
      <c r="S1101" s="46"/>
      <c r="T1101" s="46"/>
      <c r="U1101" s="46"/>
      <c r="V1101" s="46"/>
      <c r="W1101" s="46"/>
      <c r="X1101" s="46"/>
      <c r="Y1101" s="46"/>
      <c r="Z1101" s="406"/>
      <c r="AA1101" s="49"/>
      <c r="AB1101" s="237"/>
      <c r="AC1101" s="237"/>
      <c r="AD1101" s="237"/>
    </row>
    <row r="1102" spans="1:40">
      <c r="A1102" s="201" t="s">
        <v>721</v>
      </c>
      <c r="B1102" s="46">
        <f t="shared" si="76"/>
        <v>0</v>
      </c>
      <c r="C1102" s="46"/>
      <c r="D1102" s="692"/>
      <c r="E1102" s="46"/>
      <c r="F1102" s="692"/>
      <c r="G1102" s="46"/>
      <c r="H1102" s="692"/>
      <c r="I1102" s="46"/>
      <c r="J1102" s="692"/>
      <c r="K1102" s="46"/>
      <c r="L1102" s="692"/>
      <c r="M1102" s="46"/>
      <c r="N1102" s="692"/>
      <c r="O1102" s="46"/>
      <c r="P1102" s="46"/>
      <c r="Q1102" s="46"/>
      <c r="R1102" s="46"/>
      <c r="S1102" s="46"/>
      <c r="T1102" s="46"/>
      <c r="U1102" s="46"/>
      <c r="V1102" s="46"/>
      <c r="W1102" s="46"/>
      <c r="X1102" s="46"/>
      <c r="Y1102" s="46"/>
      <c r="Z1102" s="406"/>
    </row>
    <row r="1103" spans="1:40">
      <c r="A1103" s="201" t="s">
        <v>582</v>
      </c>
      <c r="B1103" s="54">
        <f t="shared" si="76"/>
        <v>0</v>
      </c>
      <c r="C1103" s="54"/>
      <c r="D1103" s="693"/>
      <c r="E1103" s="54"/>
      <c r="F1103" s="694"/>
      <c r="G1103" s="54"/>
      <c r="H1103" s="694"/>
      <c r="I1103" s="54"/>
      <c r="J1103" s="694"/>
      <c r="K1103" s="54"/>
      <c r="L1103" s="694"/>
      <c r="M1103" s="54"/>
      <c r="N1103" s="694"/>
      <c r="O1103" s="54"/>
      <c r="P1103" s="54"/>
      <c r="Q1103" s="54"/>
      <c r="R1103" s="54"/>
      <c r="S1103" s="54"/>
      <c r="T1103" s="54"/>
      <c r="U1103" s="54"/>
      <c r="V1103" s="54"/>
      <c r="W1103" s="54"/>
      <c r="X1103" s="54"/>
      <c r="Y1103" s="54"/>
      <c r="Z1103" s="409"/>
    </row>
    <row r="1104" spans="1:40">
      <c r="A1104" s="201" t="s">
        <v>583</v>
      </c>
      <c r="B1104" s="46">
        <f>SUM(C1104:Z1104)</f>
        <v>0</v>
      </c>
      <c r="C1104" s="46"/>
      <c r="D1104" s="692"/>
      <c r="E1104" s="46"/>
      <c r="F1104" s="692"/>
      <c r="G1104" s="46"/>
      <c r="H1104" s="692"/>
      <c r="I1104" s="46"/>
      <c r="J1104" s="692"/>
      <c r="K1104" s="46"/>
      <c r="L1104" s="692"/>
      <c r="M1104" s="46"/>
      <c r="N1104" s="692"/>
      <c r="O1104" s="46"/>
      <c r="P1104" s="46"/>
      <c r="Q1104" s="46"/>
      <c r="R1104" s="46"/>
      <c r="S1104" s="46"/>
      <c r="T1104" s="46"/>
      <c r="U1104" s="46"/>
      <c r="V1104" s="46"/>
      <c r="W1104" s="46"/>
      <c r="X1104" s="46"/>
      <c r="Y1104" s="46"/>
      <c r="Z1104" s="406"/>
    </row>
    <row r="1105" spans="1:26">
      <c r="A1105" s="201" t="s">
        <v>584</v>
      </c>
      <c r="B1105" s="50">
        <f>SUM(C1105:Z1105)</f>
        <v>0</v>
      </c>
      <c r="C1105" s="50"/>
      <c r="D1105" s="695"/>
      <c r="E1105" s="50"/>
      <c r="F1105" s="695"/>
      <c r="G1105" s="50"/>
      <c r="H1105" s="695"/>
      <c r="I1105" s="50"/>
      <c r="J1105" s="695"/>
      <c r="K1105" s="50"/>
      <c r="L1105" s="695"/>
      <c r="M1105" s="50"/>
      <c r="N1105" s="695"/>
      <c r="O1105" s="50"/>
      <c r="P1105" s="402"/>
      <c r="Q1105" s="402"/>
      <c r="R1105" s="402"/>
      <c r="S1105" s="402"/>
      <c r="T1105" s="402"/>
      <c r="U1105" s="50"/>
      <c r="V1105" s="50"/>
      <c r="W1105" s="50"/>
      <c r="X1105" s="50"/>
      <c r="Y1105" s="50"/>
      <c r="Z1105" s="408"/>
    </row>
    <row r="1106" spans="1:26">
      <c r="A1106" s="589" t="s">
        <v>558</v>
      </c>
      <c r="B1106" s="46">
        <f>SUM(C1106:Z1106)</f>
        <v>0</v>
      </c>
      <c r="C1106" s="46"/>
      <c r="D1106" s="692"/>
      <c r="E1106" s="46"/>
      <c r="F1106" s="692"/>
      <c r="G1106" s="46"/>
      <c r="H1106" s="692"/>
      <c r="I1106" s="46"/>
      <c r="J1106" s="692"/>
      <c r="K1106" s="46"/>
      <c r="L1106" s="692"/>
      <c r="M1106" s="46"/>
      <c r="N1106" s="692"/>
      <c r="O1106" s="46"/>
      <c r="P1106" s="46"/>
      <c r="Q1106" s="46"/>
      <c r="R1106" s="46"/>
      <c r="S1106" s="46"/>
      <c r="T1106" s="46"/>
      <c r="U1106" s="46"/>
      <c r="V1106" s="46"/>
      <c r="W1106" s="46"/>
      <c r="X1106" s="46"/>
      <c r="Y1106" s="46"/>
      <c r="Z1106" s="406"/>
    </row>
    <row r="1107" spans="1:26" ht="15.75" thickBot="1">
      <c r="A1107" s="590" t="s">
        <v>585</v>
      </c>
      <c r="B1107" s="54">
        <f>SUM(C1107:Z1107)</f>
        <v>0</v>
      </c>
      <c r="C1107" s="54"/>
      <c r="D1107" s="694"/>
      <c r="E1107" s="54"/>
      <c r="F1107" s="694"/>
      <c r="G1107" s="54"/>
      <c r="H1107" s="694"/>
      <c r="I1107" s="54"/>
      <c r="J1107" s="694"/>
      <c r="K1107" s="54"/>
      <c r="L1107" s="694"/>
      <c r="M1107" s="54"/>
      <c r="N1107" s="694"/>
      <c r="O1107" s="54"/>
      <c r="P1107" s="54"/>
      <c r="Q1107" s="54"/>
      <c r="R1107" s="54"/>
      <c r="S1107" s="54"/>
      <c r="T1107" s="54"/>
      <c r="U1107" s="54"/>
      <c r="V1107" s="54"/>
      <c r="W1107" s="54"/>
      <c r="X1107" s="54"/>
      <c r="Y1107" s="54"/>
      <c r="Z1107" s="409"/>
    </row>
    <row r="1108" spans="1:26" ht="15.75" thickBot="1">
      <c r="A1108" s="202" t="s">
        <v>485</v>
      </c>
      <c r="B1108" s="42">
        <f>SUM(B1109:B1120)</f>
        <v>2</v>
      </c>
      <c r="C1108" s="42">
        <f>SUM(C1109:C1120)</f>
        <v>2</v>
      </c>
      <c r="D1108" s="42"/>
      <c r="E1108" s="42">
        <f>SUM(E1109:E1120)</f>
        <v>0</v>
      </c>
      <c r="F1108" s="42"/>
      <c r="G1108" s="42">
        <f>SUM(G1109:G1120)</f>
        <v>0</v>
      </c>
      <c r="H1108" s="42"/>
      <c r="I1108" s="42">
        <f>SUM(I1109:I1120)</f>
        <v>0</v>
      </c>
      <c r="J1108" s="42"/>
      <c r="K1108" s="42">
        <f>SUM(K1109:K1120)</f>
        <v>0</v>
      </c>
      <c r="L1108" s="42"/>
      <c r="M1108" s="42">
        <f>SUM(M1109:M1120)</f>
        <v>0</v>
      </c>
      <c r="N1108" s="42"/>
      <c r="O1108" s="42">
        <f>SUM(O1109:O1120)</f>
        <v>0</v>
      </c>
      <c r="P1108" s="42"/>
      <c r="Q1108" s="42">
        <f>SUM(Q1109:Q1120)</f>
        <v>0</v>
      </c>
      <c r="R1108" s="42"/>
      <c r="S1108" s="42">
        <f>SUM(S1109:S1120)</f>
        <v>0</v>
      </c>
      <c r="T1108" s="42"/>
      <c r="U1108" s="42">
        <f>SUM(U1109:U1120)</f>
        <v>0</v>
      </c>
      <c r="V1108" s="42"/>
      <c r="W1108" s="42">
        <f>SUM(W1109:W1120)</f>
        <v>0</v>
      </c>
      <c r="X1108" s="42"/>
      <c r="Y1108" s="42">
        <f>SUM(Y1109:Y1120)</f>
        <v>0</v>
      </c>
      <c r="Z1108" s="696"/>
    </row>
    <row r="1109" spans="1:26">
      <c r="A1109" s="201" t="s">
        <v>586</v>
      </c>
      <c r="B1109" s="50">
        <f t="shared" ref="B1109:B1120" si="77">SUM(C1109:Z1109)</f>
        <v>0</v>
      </c>
      <c r="C1109" s="50"/>
      <c r="D1109" s="695"/>
      <c r="E1109" s="50"/>
      <c r="F1109" s="695"/>
      <c r="G1109" s="50"/>
      <c r="H1109" s="695"/>
      <c r="I1109" s="50"/>
      <c r="J1109" s="695"/>
      <c r="K1109" s="50"/>
      <c r="L1109" s="695"/>
      <c r="M1109" s="50"/>
      <c r="N1109" s="695"/>
      <c r="O1109" s="50"/>
      <c r="P1109" s="50"/>
      <c r="Q1109" s="50"/>
      <c r="R1109" s="50"/>
      <c r="S1109" s="50"/>
      <c r="T1109" s="50"/>
      <c r="U1109" s="50"/>
      <c r="V1109" s="50"/>
      <c r="W1109" s="50"/>
      <c r="X1109" s="50"/>
      <c r="Y1109" s="50"/>
      <c r="Z1109" s="408"/>
    </row>
    <row r="1110" spans="1:26">
      <c r="A1110" s="201" t="s">
        <v>590</v>
      </c>
      <c r="B1110" s="46">
        <f t="shared" si="77"/>
        <v>0</v>
      </c>
      <c r="C1110" s="402"/>
      <c r="D1110" s="697"/>
      <c r="E1110" s="402"/>
      <c r="F1110" s="697"/>
      <c r="G1110" s="402"/>
      <c r="H1110" s="697"/>
      <c r="I1110" s="402"/>
      <c r="J1110" s="697"/>
      <c r="K1110" s="402"/>
      <c r="L1110" s="697"/>
      <c r="M1110" s="402"/>
      <c r="N1110" s="697"/>
      <c r="O1110" s="402"/>
      <c r="P1110" s="402"/>
      <c r="Q1110" s="402"/>
      <c r="R1110" s="402"/>
      <c r="S1110" s="402"/>
      <c r="T1110" s="402"/>
      <c r="U1110" s="402"/>
      <c r="V1110" s="402"/>
      <c r="W1110" s="402"/>
      <c r="X1110" s="402"/>
      <c r="Y1110" s="402"/>
      <c r="Z1110" s="403"/>
    </row>
    <row r="1111" spans="1:26">
      <c r="A1111" s="201" t="s">
        <v>591</v>
      </c>
      <c r="B1111" s="54">
        <f t="shared" si="77"/>
        <v>2</v>
      </c>
      <c r="C1111" s="427">
        <v>2</v>
      </c>
      <c r="D1111" s="694" t="s">
        <v>344</v>
      </c>
      <c r="E1111" s="427"/>
      <c r="F1111" s="698"/>
      <c r="G1111" s="427"/>
      <c r="H1111" s="694"/>
      <c r="I1111" s="427"/>
      <c r="J1111" s="698"/>
      <c r="K1111" s="427"/>
      <c r="L1111" s="698"/>
      <c r="M1111" s="427"/>
      <c r="N1111" s="694"/>
      <c r="O1111" s="427"/>
      <c r="P1111" s="54"/>
      <c r="Q1111" s="54"/>
      <c r="R1111" s="54"/>
      <c r="S1111" s="54"/>
      <c r="T1111" s="54"/>
      <c r="U1111" s="427"/>
      <c r="V1111" s="54"/>
      <c r="W1111" s="427"/>
      <c r="X1111" s="54"/>
      <c r="Y1111" s="427"/>
      <c r="Z1111" s="428"/>
    </row>
    <row r="1112" spans="1:26">
      <c r="A1112" s="201" t="s">
        <v>593</v>
      </c>
      <c r="B1112" s="54">
        <f t="shared" si="77"/>
        <v>0</v>
      </c>
      <c r="C1112" s="46"/>
      <c r="D1112" s="692"/>
      <c r="E1112" s="46"/>
      <c r="F1112" s="692"/>
      <c r="G1112" s="46"/>
      <c r="H1112" s="692"/>
      <c r="I1112" s="46"/>
      <c r="J1112" s="692"/>
      <c r="K1112" s="46"/>
      <c r="L1112" s="692"/>
      <c r="M1112" s="46"/>
      <c r="N1112" s="692"/>
      <c r="O1112" s="46"/>
      <c r="P1112" s="46"/>
      <c r="Q1112" s="46"/>
      <c r="R1112" s="46"/>
      <c r="S1112" s="46"/>
      <c r="T1112" s="46"/>
      <c r="U1112" s="46"/>
      <c r="V1112" s="46"/>
      <c r="W1112" s="46"/>
      <c r="X1112" s="46"/>
      <c r="Y1112" s="46"/>
      <c r="Z1112" s="406"/>
    </row>
    <row r="1113" spans="1:26">
      <c r="A1113" s="201" t="s">
        <v>594</v>
      </c>
      <c r="B1113" s="54">
        <f t="shared" si="77"/>
        <v>0</v>
      </c>
      <c r="C1113" s="50"/>
      <c r="D1113" s="695"/>
      <c r="E1113" s="50"/>
      <c r="F1113" s="695"/>
      <c r="G1113" s="50"/>
      <c r="H1113" s="695"/>
      <c r="I1113" s="50"/>
      <c r="J1113" s="695"/>
      <c r="K1113" s="50"/>
      <c r="L1113" s="695"/>
      <c r="M1113" s="50"/>
      <c r="N1113" s="695"/>
      <c r="O1113" s="50"/>
      <c r="P1113" s="402"/>
      <c r="Q1113" s="402"/>
      <c r="R1113" s="402"/>
      <c r="S1113" s="402"/>
      <c r="T1113" s="402"/>
      <c r="U1113" s="50"/>
      <c r="V1113" s="50"/>
      <c r="W1113" s="50"/>
      <c r="X1113" s="50"/>
      <c r="Y1113" s="50"/>
      <c r="Z1113" s="408"/>
    </row>
    <row r="1114" spans="1:26">
      <c r="A1114" s="201" t="s">
        <v>595</v>
      </c>
      <c r="B1114" s="54">
        <f t="shared" si="77"/>
        <v>0</v>
      </c>
      <c r="C1114" s="46"/>
      <c r="D1114" s="692"/>
      <c r="E1114" s="46"/>
      <c r="F1114" s="692"/>
      <c r="G1114" s="46"/>
      <c r="H1114" s="692"/>
      <c r="I1114" s="46"/>
      <c r="J1114" s="692"/>
      <c r="K1114" s="46"/>
      <c r="L1114" s="692"/>
      <c r="M1114" s="46"/>
      <c r="N1114" s="692"/>
      <c r="O1114" s="46"/>
      <c r="P1114" s="54"/>
      <c r="Q1114" s="54"/>
      <c r="R1114" s="54"/>
      <c r="S1114" s="54"/>
      <c r="T1114" s="54"/>
      <c r="U1114" s="46"/>
      <c r="V1114" s="46"/>
      <c r="W1114" s="46"/>
      <c r="X1114" s="46"/>
      <c r="Y1114" s="46"/>
      <c r="Z1114" s="406"/>
    </row>
    <row r="1115" spans="1:26">
      <c r="A1115" s="201" t="s">
        <v>596</v>
      </c>
      <c r="B1115" s="54">
        <f t="shared" si="77"/>
        <v>0</v>
      </c>
      <c r="C1115" s="46"/>
      <c r="D1115" s="692"/>
      <c r="E1115" s="46"/>
      <c r="F1115" s="692"/>
      <c r="G1115" s="46"/>
      <c r="H1115" s="692"/>
      <c r="I1115" s="46"/>
      <c r="J1115" s="692"/>
      <c r="K1115" s="46"/>
      <c r="L1115" s="692"/>
      <c r="M1115" s="46"/>
      <c r="N1115" s="692"/>
      <c r="O1115" s="46"/>
      <c r="P1115" s="46"/>
      <c r="Q1115" s="46"/>
      <c r="R1115" s="46"/>
      <c r="S1115" s="46"/>
      <c r="T1115" s="46"/>
      <c r="U1115" s="46"/>
      <c r="V1115" s="46"/>
      <c r="W1115" s="46"/>
      <c r="X1115" s="46"/>
      <c r="Y1115" s="46"/>
      <c r="Z1115" s="406"/>
    </row>
    <row r="1116" spans="1:26">
      <c r="A1116" s="201" t="s">
        <v>597</v>
      </c>
      <c r="B1116" s="54">
        <f t="shared" si="77"/>
        <v>0</v>
      </c>
      <c r="C1116" s="46"/>
      <c r="D1116" s="692"/>
      <c r="E1116" s="46"/>
      <c r="F1116" s="692"/>
      <c r="G1116" s="46"/>
      <c r="H1116" s="692"/>
      <c r="I1116" s="46"/>
      <c r="J1116" s="692"/>
      <c r="K1116" s="46"/>
      <c r="L1116" s="692"/>
      <c r="M1116" s="46"/>
      <c r="N1116" s="692"/>
      <c r="O1116" s="46"/>
      <c r="P1116" s="46"/>
      <c r="Q1116" s="46"/>
      <c r="R1116" s="46"/>
      <c r="S1116" s="46"/>
      <c r="T1116" s="46"/>
      <c r="U1116" s="46"/>
      <c r="V1116" s="46"/>
      <c r="W1116" s="46"/>
      <c r="X1116" s="46"/>
      <c r="Y1116" s="46"/>
      <c r="Z1116" s="406"/>
    </row>
    <row r="1117" spans="1:26">
      <c r="A1117" s="201" t="s">
        <v>598</v>
      </c>
      <c r="B1117" s="54">
        <f t="shared" si="77"/>
        <v>0</v>
      </c>
      <c r="C1117" s="46"/>
      <c r="D1117" s="692"/>
      <c r="E1117" s="46"/>
      <c r="F1117" s="692"/>
      <c r="G1117" s="46"/>
      <c r="H1117" s="692"/>
      <c r="I1117" s="46"/>
      <c r="J1117" s="692"/>
      <c r="K1117" s="46"/>
      <c r="L1117" s="692"/>
      <c r="M1117" s="46"/>
      <c r="N1117" s="692"/>
      <c r="O1117" s="46"/>
      <c r="P1117" s="46"/>
      <c r="Q1117" s="46"/>
      <c r="R1117" s="46"/>
      <c r="S1117" s="46"/>
      <c r="T1117" s="46"/>
      <c r="U1117" s="46"/>
      <c r="V1117" s="46"/>
      <c r="W1117" s="46"/>
      <c r="X1117" s="46"/>
      <c r="Y1117" s="46"/>
      <c r="Z1117" s="406"/>
    </row>
    <row r="1118" spans="1:26">
      <c r="A1118" s="201" t="s">
        <v>599</v>
      </c>
      <c r="B1118" s="54">
        <f t="shared" si="77"/>
        <v>0</v>
      </c>
      <c r="C1118" s="46"/>
      <c r="D1118" s="692"/>
      <c r="E1118" s="46"/>
      <c r="F1118" s="692"/>
      <c r="G1118" s="46"/>
      <c r="H1118" s="692"/>
      <c r="I1118" s="46"/>
      <c r="J1118" s="692"/>
      <c r="K1118" s="46"/>
      <c r="L1118" s="692"/>
      <c r="M1118" s="46"/>
      <c r="N1118" s="692"/>
      <c r="O1118" s="46"/>
      <c r="P1118" s="46"/>
      <c r="Q1118" s="46"/>
      <c r="R1118" s="46"/>
      <c r="S1118" s="46"/>
      <c r="T1118" s="46"/>
      <c r="U1118" s="46"/>
      <c r="V1118" s="46"/>
      <c r="W1118" s="46"/>
      <c r="X1118" s="46"/>
      <c r="Y1118" s="46"/>
      <c r="Z1118" s="406"/>
    </row>
    <row r="1119" spans="1:26">
      <c r="A1119" s="201" t="s">
        <v>600</v>
      </c>
      <c r="B1119" s="54">
        <f t="shared" si="77"/>
        <v>0</v>
      </c>
      <c r="C1119" s="46"/>
      <c r="D1119" s="692"/>
      <c r="E1119" s="46"/>
      <c r="F1119" s="692"/>
      <c r="G1119" s="46"/>
      <c r="H1119" s="692"/>
      <c r="I1119" s="46"/>
      <c r="J1119" s="692"/>
      <c r="K1119" s="46"/>
      <c r="L1119" s="692"/>
      <c r="M1119" s="46"/>
      <c r="N1119" s="692"/>
      <c r="O1119" s="46"/>
      <c r="P1119" s="46"/>
      <c r="Q1119" s="46"/>
      <c r="R1119" s="46"/>
      <c r="S1119" s="46"/>
      <c r="T1119" s="46"/>
      <c r="U1119" s="46"/>
      <c r="V1119" s="46"/>
      <c r="W1119" s="46"/>
      <c r="X1119" s="46"/>
      <c r="Y1119" s="46"/>
      <c r="Z1119" s="406"/>
    </row>
    <row r="1120" spans="1:26" ht="15.75" thickBot="1">
      <c r="A1120" s="552" t="s">
        <v>601</v>
      </c>
      <c r="B1120" s="54">
        <f t="shared" si="77"/>
        <v>0</v>
      </c>
      <c r="C1120" s="427"/>
      <c r="D1120" s="698"/>
      <c r="E1120" s="54"/>
      <c r="F1120" s="694"/>
      <c r="G1120" s="54"/>
      <c r="H1120" s="694"/>
      <c r="I1120" s="427"/>
      <c r="J1120" s="698"/>
      <c r="K1120" s="427"/>
      <c r="L1120" s="698"/>
      <c r="M1120" s="427"/>
      <c r="N1120" s="698"/>
      <c r="O1120" s="427"/>
      <c r="P1120" s="427"/>
      <c r="Q1120" s="54"/>
      <c r="R1120" s="54"/>
      <c r="S1120" s="54"/>
      <c r="T1120" s="54"/>
      <c r="U1120" s="427"/>
      <c r="V1120" s="427"/>
      <c r="W1120" s="427"/>
      <c r="X1120" s="427"/>
      <c r="Y1120" s="427"/>
      <c r="Z1120" s="409"/>
    </row>
    <row r="1121" spans="1:26" ht="15.75" thickBot="1">
      <c r="A1121" s="202" t="s">
        <v>492</v>
      </c>
      <c r="B1121" s="42">
        <f>SUM(B1122:B1135)</f>
        <v>0</v>
      </c>
      <c r="C1121" s="42">
        <f>SUM(C1122:C1135)</f>
        <v>0</v>
      </c>
      <c r="D1121" s="42"/>
      <c r="E1121" s="42">
        <f>SUM(E1122:E1135)</f>
        <v>0</v>
      </c>
      <c r="F1121" s="42"/>
      <c r="G1121" s="42">
        <f>SUM(G1122:G1135)</f>
        <v>0</v>
      </c>
      <c r="H1121" s="42"/>
      <c r="I1121" s="42">
        <f>SUM(I1122:I1135)</f>
        <v>0</v>
      </c>
      <c r="J1121" s="42"/>
      <c r="K1121" s="42">
        <f>SUM(K1122:K1135)</f>
        <v>0</v>
      </c>
      <c r="L1121" s="42"/>
      <c r="M1121" s="42">
        <f>SUM(M1122:M1135)</f>
        <v>0</v>
      </c>
      <c r="N1121" s="42"/>
      <c r="O1121" s="42">
        <f>SUM(O1122:O1135)</f>
        <v>0</v>
      </c>
      <c r="P1121" s="42"/>
      <c r="Q1121" s="42">
        <f>SUM(Q1122:Q1135)</f>
        <v>0</v>
      </c>
      <c r="R1121" s="42"/>
      <c r="S1121" s="42">
        <f>SUM(S1122:S1135)</f>
        <v>0</v>
      </c>
      <c r="T1121" s="42"/>
      <c r="U1121" s="42">
        <f>SUM(U1122:U1135)</f>
        <v>0</v>
      </c>
      <c r="V1121" s="42"/>
      <c r="W1121" s="42">
        <f>SUM(W1122:W1135)</f>
        <v>0</v>
      </c>
      <c r="X1121" s="42"/>
      <c r="Y1121" s="42">
        <f>SUM(Y1122:Y1135)</f>
        <v>0</v>
      </c>
      <c r="Z1121" s="696"/>
    </row>
    <row r="1122" spans="1:26">
      <c r="A1122" s="201" t="s">
        <v>602</v>
      </c>
      <c r="B1122" s="50">
        <f t="shared" ref="B1122:B1135" si="78">SUM(C1122:Z1122)</f>
        <v>0</v>
      </c>
      <c r="C1122" s="50"/>
      <c r="D1122" s="695"/>
      <c r="E1122" s="50"/>
      <c r="F1122" s="695"/>
      <c r="G1122" s="50"/>
      <c r="H1122" s="695"/>
      <c r="I1122" s="50"/>
      <c r="J1122" s="695"/>
      <c r="K1122" s="50"/>
      <c r="L1122" s="695"/>
      <c r="M1122" s="50"/>
      <c r="N1122" s="695"/>
      <c r="O1122" s="50"/>
      <c r="P1122" s="50"/>
      <c r="Q1122" s="50"/>
      <c r="R1122" s="50"/>
      <c r="S1122" s="50"/>
      <c r="T1122" s="50"/>
      <c r="U1122" s="50"/>
      <c r="V1122" s="50"/>
      <c r="W1122" s="50"/>
      <c r="X1122" s="50"/>
      <c r="Y1122" s="50"/>
      <c r="Z1122" s="408"/>
    </row>
    <row r="1123" spans="1:26">
      <c r="A1123" s="592" t="s">
        <v>604</v>
      </c>
      <c r="B1123" s="50">
        <f t="shared" si="78"/>
        <v>0</v>
      </c>
      <c r="C1123" s="54"/>
      <c r="D1123" s="694"/>
      <c r="E1123" s="54"/>
      <c r="F1123" s="694"/>
      <c r="G1123" s="54"/>
      <c r="H1123" s="694"/>
      <c r="I1123" s="54"/>
      <c r="J1123" s="694"/>
      <c r="K1123" s="54"/>
      <c r="L1123" s="694"/>
      <c r="M1123" s="54"/>
      <c r="N1123" s="694"/>
      <c r="O1123" s="54"/>
      <c r="P1123" s="54"/>
      <c r="Q1123" s="54"/>
      <c r="R1123" s="54"/>
      <c r="S1123" s="54"/>
      <c r="T1123" s="54"/>
      <c r="U1123" s="54"/>
      <c r="V1123" s="54"/>
      <c r="W1123" s="54"/>
      <c r="X1123" s="54"/>
      <c r="Y1123" s="54"/>
      <c r="Z1123" s="409"/>
    </row>
    <row r="1124" spans="1:26">
      <c r="A1124" s="201" t="s">
        <v>605</v>
      </c>
      <c r="B1124" s="50">
        <f t="shared" si="78"/>
        <v>0</v>
      </c>
      <c r="C1124" s="46"/>
      <c r="D1124" s="692"/>
      <c r="E1124" s="46"/>
      <c r="F1124" s="692"/>
      <c r="G1124" s="46"/>
      <c r="H1124" s="692"/>
      <c r="I1124" s="46"/>
      <c r="J1124" s="692"/>
      <c r="K1124" s="46"/>
      <c r="L1124" s="692"/>
      <c r="M1124" s="46"/>
      <c r="N1124" s="692"/>
      <c r="O1124" s="46"/>
      <c r="P1124" s="46"/>
      <c r="Q1124" s="46"/>
      <c r="R1124" s="46"/>
      <c r="S1124" s="46"/>
      <c r="T1124" s="46"/>
      <c r="U1124" s="46"/>
      <c r="V1124" s="46"/>
      <c r="W1124" s="46"/>
      <c r="X1124" s="46"/>
      <c r="Y1124" s="46"/>
      <c r="Z1124" s="406"/>
    </row>
    <row r="1125" spans="1:26">
      <c r="A1125" s="201" t="s">
        <v>606</v>
      </c>
      <c r="B1125" s="50">
        <f t="shared" si="78"/>
        <v>0</v>
      </c>
      <c r="C1125" s="50"/>
      <c r="D1125" s="695"/>
      <c r="E1125" s="50"/>
      <c r="F1125" s="695"/>
      <c r="G1125" s="50"/>
      <c r="H1125" s="695"/>
      <c r="I1125" s="50"/>
      <c r="J1125" s="695"/>
      <c r="K1125" s="50"/>
      <c r="L1125" s="695"/>
      <c r="M1125" s="50"/>
      <c r="N1125" s="695"/>
      <c r="O1125" s="50"/>
      <c r="P1125" s="50"/>
      <c r="Q1125" s="50"/>
      <c r="R1125" s="50"/>
      <c r="S1125" s="50"/>
      <c r="T1125" s="50"/>
      <c r="U1125" s="50"/>
      <c r="V1125" s="50"/>
      <c r="W1125" s="50"/>
      <c r="X1125" s="50"/>
      <c r="Y1125" s="50"/>
      <c r="Z1125" s="408"/>
    </row>
    <row r="1126" spans="1:26">
      <c r="A1126" s="201" t="s">
        <v>607</v>
      </c>
      <c r="B1126" s="50">
        <f t="shared" si="78"/>
        <v>0</v>
      </c>
      <c r="C1126" s="46"/>
      <c r="D1126" s="692"/>
      <c r="E1126" s="46"/>
      <c r="F1126" s="692"/>
      <c r="G1126" s="46"/>
      <c r="H1126" s="692"/>
      <c r="I1126" s="46"/>
      <c r="J1126" s="692"/>
      <c r="K1126" s="46"/>
      <c r="L1126" s="692"/>
      <c r="M1126" s="46"/>
      <c r="N1126" s="692"/>
      <c r="O1126" s="46"/>
      <c r="P1126" s="46"/>
      <c r="Q1126" s="46"/>
      <c r="R1126" s="46"/>
      <c r="S1126" s="46"/>
      <c r="T1126" s="46"/>
      <c r="U1126" s="46"/>
      <c r="V1126" s="46"/>
      <c r="W1126" s="46"/>
      <c r="X1126" s="46"/>
      <c r="Y1126" s="46"/>
      <c r="Z1126" s="406"/>
    </row>
    <row r="1127" spans="1:26">
      <c r="A1127" s="201" t="s">
        <v>609</v>
      </c>
      <c r="B1127" s="50">
        <f t="shared" si="78"/>
        <v>0</v>
      </c>
      <c r="C1127" s="46"/>
      <c r="D1127" s="692"/>
      <c r="E1127" s="46"/>
      <c r="F1127" s="692"/>
      <c r="G1127" s="46"/>
      <c r="H1127" s="692"/>
      <c r="I1127" s="46"/>
      <c r="J1127" s="692"/>
      <c r="K1127" s="46"/>
      <c r="L1127" s="692"/>
      <c r="M1127" s="46"/>
      <c r="N1127" s="692"/>
      <c r="O1127" s="46"/>
      <c r="P1127" s="46"/>
      <c r="Q1127" s="46"/>
      <c r="R1127" s="46"/>
      <c r="S1127" s="46"/>
      <c r="T1127" s="46"/>
      <c r="U1127" s="46"/>
      <c r="V1127" s="46"/>
      <c r="W1127" s="46"/>
      <c r="X1127" s="46"/>
      <c r="Y1127" s="46"/>
      <c r="Z1127" s="406"/>
    </row>
    <row r="1128" spans="1:26">
      <c r="A1128" s="201" t="s">
        <v>722</v>
      </c>
      <c r="B1128" s="50">
        <f t="shared" si="78"/>
        <v>0</v>
      </c>
      <c r="C1128" s="402"/>
      <c r="D1128" s="697"/>
      <c r="E1128" s="46"/>
      <c r="F1128" s="692"/>
      <c r="G1128" s="46"/>
      <c r="H1128" s="692"/>
      <c r="I1128" s="46"/>
      <c r="J1128" s="692"/>
      <c r="K1128" s="46"/>
      <c r="L1128" s="692"/>
      <c r="M1128" s="46"/>
      <c r="N1128" s="692"/>
      <c r="O1128" s="46"/>
      <c r="P1128" s="46"/>
      <c r="Q1128" s="46"/>
      <c r="R1128" s="46"/>
      <c r="S1128" s="46"/>
      <c r="T1128" s="402"/>
      <c r="U1128" s="402"/>
      <c r="V1128" s="402"/>
      <c r="W1128" s="402"/>
      <c r="X1128" s="402"/>
      <c r="Y1128" s="402"/>
      <c r="Z1128" s="403"/>
    </row>
    <row r="1129" spans="1:26">
      <c r="A1129" s="285" t="s">
        <v>723</v>
      </c>
      <c r="B1129" s="50">
        <f t="shared" si="78"/>
        <v>0</v>
      </c>
      <c r="C1129" s="418"/>
      <c r="D1129" s="699"/>
      <c r="E1129" s="46"/>
      <c r="F1129" s="692"/>
      <c r="G1129" s="46"/>
      <c r="H1129" s="692"/>
      <c r="I1129" s="46"/>
      <c r="J1129" s="692"/>
      <c r="K1129" s="46"/>
      <c r="L1129" s="692"/>
      <c r="M1129" s="46"/>
      <c r="N1129" s="692"/>
      <c r="O1129" s="46"/>
      <c r="P1129" s="46"/>
      <c r="Q1129" s="46"/>
      <c r="R1129" s="46"/>
      <c r="S1129" s="46"/>
      <c r="T1129" s="54"/>
      <c r="U1129" s="418"/>
      <c r="V1129" s="418"/>
      <c r="W1129" s="418"/>
      <c r="X1129" s="418"/>
      <c r="Y1129" s="418"/>
      <c r="Z1129" s="419"/>
    </row>
    <row r="1130" spans="1:26">
      <c r="A1130" s="201" t="s">
        <v>612</v>
      </c>
      <c r="B1130" s="50">
        <f t="shared" si="78"/>
        <v>0</v>
      </c>
      <c r="C1130" s="418"/>
      <c r="D1130" s="699"/>
      <c r="E1130" s="46"/>
      <c r="F1130" s="692"/>
      <c r="G1130" s="46"/>
      <c r="H1130" s="692"/>
      <c r="I1130" s="46"/>
      <c r="J1130" s="692"/>
      <c r="K1130" s="46"/>
      <c r="L1130" s="692"/>
      <c r="M1130" s="46"/>
      <c r="N1130" s="692"/>
      <c r="O1130" s="46"/>
      <c r="P1130" s="46"/>
      <c r="Q1130" s="46"/>
      <c r="R1130" s="46"/>
      <c r="S1130" s="46"/>
      <c r="T1130" s="54"/>
      <c r="U1130" s="422"/>
      <c r="V1130" s="418"/>
      <c r="W1130" s="418"/>
      <c r="X1130" s="418"/>
      <c r="Y1130" s="418"/>
      <c r="Z1130" s="419"/>
    </row>
    <row r="1131" spans="1:26">
      <c r="A1131" s="201" t="s">
        <v>616</v>
      </c>
      <c r="B1131" s="50">
        <f t="shared" si="78"/>
        <v>0</v>
      </c>
      <c r="C1131" s="46"/>
      <c r="D1131" s="692"/>
      <c r="E1131" s="46"/>
      <c r="F1131" s="692"/>
      <c r="G1131" s="46"/>
      <c r="H1131" s="692"/>
      <c r="I1131" s="46"/>
      <c r="J1131" s="692"/>
      <c r="K1131" s="46"/>
      <c r="L1131" s="692"/>
      <c r="M1131" s="46"/>
      <c r="N1131" s="692"/>
      <c r="O1131" s="46"/>
      <c r="P1131" s="46"/>
      <c r="Q1131" s="46"/>
      <c r="R1131" s="46"/>
      <c r="S1131" s="46"/>
      <c r="T1131" s="46"/>
      <c r="U1131" s="46"/>
      <c r="V1131" s="46"/>
      <c r="W1131" s="46"/>
      <c r="X1131" s="46"/>
      <c r="Y1131" s="46"/>
      <c r="Z1131" s="406"/>
    </row>
    <row r="1132" spans="1:26">
      <c r="A1132" s="201" t="s">
        <v>617</v>
      </c>
      <c r="B1132" s="50">
        <f t="shared" si="78"/>
        <v>0</v>
      </c>
      <c r="C1132" s="417"/>
      <c r="D1132" s="700"/>
      <c r="E1132" s="46"/>
      <c r="F1132" s="692"/>
      <c r="G1132" s="46"/>
      <c r="H1132" s="692"/>
      <c r="I1132" s="46"/>
      <c r="J1132" s="692"/>
      <c r="K1132" s="46"/>
      <c r="L1132" s="692"/>
      <c r="M1132" s="46"/>
      <c r="N1132" s="692"/>
      <c r="O1132" s="46"/>
      <c r="P1132" s="46"/>
      <c r="Q1132" s="46"/>
      <c r="R1132" s="46"/>
      <c r="S1132" s="46"/>
      <c r="T1132" s="402"/>
      <c r="U1132" s="417"/>
      <c r="V1132" s="417"/>
      <c r="W1132" s="417"/>
      <c r="X1132" s="417"/>
      <c r="Y1132" s="417"/>
      <c r="Z1132" s="701"/>
    </row>
    <row r="1133" spans="1:26">
      <c r="A1133" s="285" t="s">
        <v>618</v>
      </c>
      <c r="B1133" s="50">
        <f t="shared" si="78"/>
        <v>0</v>
      </c>
      <c r="C1133" s="54"/>
      <c r="D1133" s="694"/>
      <c r="E1133" s="54"/>
      <c r="F1133" s="694"/>
      <c r="G1133" s="54"/>
      <c r="H1133" s="694"/>
      <c r="I1133" s="54"/>
      <c r="J1133" s="694"/>
      <c r="K1133" s="54"/>
      <c r="L1133" s="694"/>
      <c r="M1133" s="54"/>
      <c r="N1133" s="694"/>
      <c r="O1133" s="54"/>
      <c r="P1133" s="54"/>
      <c r="Q1133" s="54"/>
      <c r="R1133" s="54"/>
      <c r="S1133" s="54"/>
      <c r="T1133" s="54"/>
      <c r="U1133" s="54"/>
      <c r="V1133" s="54"/>
      <c r="W1133" s="54"/>
      <c r="X1133" s="54"/>
      <c r="Y1133" s="54"/>
      <c r="Z1133" s="409"/>
    </row>
    <row r="1134" spans="1:26">
      <c r="A1134" s="593" t="s">
        <v>619</v>
      </c>
      <c r="B1134" s="50">
        <f t="shared" si="78"/>
        <v>0</v>
      </c>
      <c r="C1134" s="46"/>
      <c r="D1134" s="692"/>
      <c r="E1134" s="46"/>
      <c r="F1134" s="692"/>
      <c r="G1134" s="46"/>
      <c r="H1134" s="692"/>
      <c r="I1134" s="46"/>
      <c r="J1134" s="692"/>
      <c r="K1134" s="46"/>
      <c r="L1134" s="692"/>
      <c r="M1134" s="46"/>
      <c r="N1134" s="692"/>
      <c r="O1134" s="46"/>
      <c r="P1134" s="46"/>
      <c r="Q1134" s="46"/>
      <c r="R1134" s="46"/>
      <c r="S1134" s="46"/>
      <c r="T1134" s="46"/>
      <c r="U1134" s="46"/>
      <c r="V1134" s="46"/>
      <c r="W1134" s="46"/>
      <c r="X1134" s="46"/>
      <c r="Y1134" s="46"/>
      <c r="Z1134" s="406"/>
    </row>
    <row r="1135" spans="1:26" ht="15.75" thickBot="1">
      <c r="A1135" s="594" t="s">
        <v>620</v>
      </c>
      <c r="B1135" s="50">
        <f t="shared" si="78"/>
        <v>0</v>
      </c>
      <c r="C1135" s="702"/>
      <c r="D1135" s="703"/>
      <c r="E1135" s="702"/>
      <c r="F1135" s="704"/>
      <c r="G1135" s="702"/>
      <c r="H1135" s="704"/>
      <c r="I1135" s="702"/>
      <c r="J1135" s="704"/>
      <c r="K1135" s="702"/>
      <c r="L1135" s="704"/>
      <c r="M1135" s="702"/>
      <c r="N1135" s="704"/>
      <c r="O1135" s="702"/>
      <c r="P1135" s="702"/>
      <c r="Q1135" s="702"/>
      <c r="R1135" s="702"/>
      <c r="S1135" s="702"/>
      <c r="T1135" s="702"/>
      <c r="U1135" s="702"/>
      <c r="V1135" s="702"/>
      <c r="W1135" s="702"/>
      <c r="X1135" s="702"/>
      <c r="Y1135" s="702"/>
      <c r="Z1135" s="705"/>
    </row>
    <row r="1136" spans="1:26" ht="15.75" thickBot="1">
      <c r="A1136" s="202" t="s">
        <v>45</v>
      </c>
      <c r="B1136" s="42">
        <f>SUM(B1137:B1140)</f>
        <v>0</v>
      </c>
      <c r="C1136" s="42">
        <f>SUM(C1137:C1140)</f>
        <v>0</v>
      </c>
      <c r="D1136" s="42"/>
      <c r="E1136" s="42">
        <f>SUM(E1137:E1140)</f>
        <v>0</v>
      </c>
      <c r="F1136" s="42"/>
      <c r="G1136" s="42">
        <f>SUM(G1137:G1140)</f>
        <v>0</v>
      </c>
      <c r="H1136" s="42"/>
      <c r="I1136" s="42">
        <f>SUM(I1137:I1140)</f>
        <v>0</v>
      </c>
      <c r="J1136" s="42"/>
      <c r="K1136" s="42">
        <f>SUM(K1137:K1140)</f>
        <v>0</v>
      </c>
      <c r="L1136" s="42"/>
      <c r="M1136" s="42">
        <f>SUM(M1137:M1140)</f>
        <v>0</v>
      </c>
      <c r="N1136" s="42"/>
      <c r="O1136" s="42">
        <f>SUM(O1137:O1140)</f>
        <v>0</v>
      </c>
      <c r="P1136" s="42"/>
      <c r="Q1136" s="42">
        <f>SUM(Q1137:Q1140)</f>
        <v>0</v>
      </c>
      <c r="R1136" s="42"/>
      <c r="S1136" s="42">
        <f>SUM(S1137:S1140)</f>
        <v>0</v>
      </c>
      <c r="T1136" s="42"/>
      <c r="U1136" s="42">
        <f>SUM(U1137:U1140)</f>
        <v>0</v>
      </c>
      <c r="V1136" s="42"/>
      <c r="W1136" s="42">
        <f>SUM(W1137:W1140)</f>
        <v>0</v>
      </c>
      <c r="X1136" s="42"/>
      <c r="Y1136" s="42">
        <f>SUM(Y1137:Y1140)</f>
        <v>0</v>
      </c>
      <c r="Z1136" s="696"/>
    </row>
    <row r="1137" spans="1:62">
      <c r="A1137" s="201" t="s">
        <v>621</v>
      </c>
      <c r="B1137" s="50">
        <f>SUM(C1137:Z1137)</f>
        <v>0</v>
      </c>
      <c r="C1137" s="50"/>
      <c r="D1137" s="695"/>
      <c r="E1137" s="50"/>
      <c r="F1137" s="695"/>
      <c r="G1137" s="50"/>
      <c r="H1137" s="695"/>
      <c r="I1137" s="50"/>
      <c r="J1137" s="695"/>
      <c r="K1137" s="50"/>
      <c r="L1137" s="695"/>
      <c r="M1137" s="50"/>
      <c r="N1137" s="695"/>
      <c r="O1137" s="50"/>
      <c r="P1137" s="50"/>
      <c r="Q1137" s="50"/>
      <c r="R1137" s="50"/>
      <c r="S1137" s="50"/>
      <c r="T1137" s="50"/>
      <c r="U1137" s="50"/>
      <c r="V1137" s="50"/>
      <c r="W1137" s="50"/>
      <c r="X1137" s="50"/>
      <c r="Y1137" s="50"/>
      <c r="Z1137" s="408"/>
      <c r="AA1137" s="77"/>
      <c r="AC1137" s="238"/>
      <c r="AD1137" s="238"/>
      <c r="AE1137" s="239"/>
      <c r="AF1137" s="238"/>
      <c r="AG1137" s="238"/>
      <c r="AH1137" s="238"/>
      <c r="AI1137" s="238"/>
      <c r="AJ1137" s="238"/>
      <c r="AK1137" s="238"/>
      <c r="AL1137" s="238"/>
      <c r="AM1137" s="238"/>
    </row>
    <row r="1138" spans="1:62">
      <c r="A1138" s="201" t="s">
        <v>622</v>
      </c>
      <c r="B1138" s="449">
        <f>SUM(C1138:Z1138)</f>
        <v>0</v>
      </c>
      <c r="C1138" s="46"/>
      <c r="D1138" s="692"/>
      <c r="E1138" s="46"/>
      <c r="F1138" s="692"/>
      <c r="G1138" s="46"/>
      <c r="H1138" s="692"/>
      <c r="I1138" s="46"/>
      <c r="J1138" s="692"/>
      <c r="K1138" s="46"/>
      <c r="L1138" s="692"/>
      <c r="M1138" s="46"/>
      <c r="N1138" s="692"/>
      <c r="O1138" s="46"/>
      <c r="P1138" s="46"/>
      <c r="Q1138" s="46"/>
      <c r="R1138" s="46"/>
      <c r="S1138" s="46"/>
      <c r="T1138" s="46"/>
      <c r="U1138" s="46"/>
      <c r="V1138" s="46"/>
      <c r="W1138" s="46"/>
      <c r="X1138" s="46"/>
      <c r="Y1138" s="46"/>
      <c r="Z1138" s="406"/>
      <c r="AA1138" s="77"/>
      <c r="AB1138" s="238"/>
      <c r="AC1138" s="238"/>
      <c r="AD1138" s="238"/>
      <c r="AE1138" s="238"/>
      <c r="AF1138" s="238"/>
      <c r="AG1138" s="238"/>
      <c r="AH1138" s="238"/>
      <c r="AI1138" s="238"/>
      <c r="AJ1138" s="238"/>
      <c r="AK1138" s="238"/>
      <c r="AL1138" s="238"/>
      <c r="AM1138" s="238"/>
    </row>
    <row r="1139" spans="1:62">
      <c r="A1139" s="201" t="s">
        <v>623</v>
      </c>
      <c r="B1139" s="449">
        <f>SUM(C1139:Z1139)</f>
        <v>0</v>
      </c>
      <c r="C1139" s="425"/>
      <c r="D1139" s="706"/>
      <c r="E1139" s="425"/>
      <c r="F1139" s="706"/>
      <c r="G1139" s="425"/>
      <c r="H1139" s="706"/>
      <c r="I1139" s="425"/>
      <c r="J1139" s="706"/>
      <c r="K1139" s="425"/>
      <c r="L1139" s="706"/>
      <c r="M1139" s="425"/>
      <c r="N1139" s="706"/>
      <c r="O1139" s="425"/>
      <c r="P1139" s="425"/>
      <c r="Q1139" s="425"/>
      <c r="R1139" s="425"/>
      <c r="S1139" s="425"/>
      <c r="T1139" s="425"/>
      <c r="U1139" s="425"/>
      <c r="V1139" s="425"/>
      <c r="W1139" s="425"/>
      <c r="X1139" s="425"/>
      <c r="Y1139" s="425"/>
      <c r="Z1139" s="426"/>
    </row>
    <row r="1140" spans="1:62" ht="15.75" thickBot="1">
      <c r="A1140" s="201" t="s">
        <v>624</v>
      </c>
      <c r="B1140" s="449">
        <f>SUM(C1140:Z1140)</f>
        <v>0</v>
      </c>
      <c r="C1140" s="707"/>
      <c r="D1140" s="708"/>
      <c r="E1140" s="707"/>
      <c r="F1140" s="708"/>
      <c r="G1140" s="707"/>
      <c r="H1140" s="708"/>
      <c r="I1140" s="707"/>
      <c r="J1140" s="708"/>
      <c r="K1140" s="707"/>
      <c r="L1140" s="708"/>
      <c r="M1140" s="707"/>
      <c r="N1140" s="708"/>
      <c r="O1140" s="707"/>
      <c r="P1140" s="707"/>
      <c r="Q1140" s="707"/>
      <c r="R1140" s="707"/>
      <c r="S1140" s="707"/>
      <c r="T1140" s="707"/>
      <c r="U1140" s="707"/>
      <c r="V1140" s="707"/>
      <c r="W1140" s="707"/>
      <c r="X1140" s="707"/>
      <c r="Y1140" s="707"/>
      <c r="Z1140" s="709"/>
    </row>
    <row r="1141" spans="1:62" ht="15.75" thickBot="1">
      <c r="A1141" s="202" t="s">
        <v>544</v>
      </c>
      <c r="B1141" s="548">
        <f>SUM(B1142:B1145)</f>
        <v>0</v>
      </c>
      <c r="C1141" s="548">
        <f>SUM(C1142:C1145)</f>
        <v>0</v>
      </c>
      <c r="D1141" s="548"/>
      <c r="E1141" s="548">
        <f>SUM(E1142:E1145)</f>
        <v>0</v>
      </c>
      <c r="F1141" s="548"/>
      <c r="G1141" s="548">
        <f>SUM(G1142:G1145)</f>
        <v>0</v>
      </c>
      <c r="H1141" s="548"/>
      <c r="I1141" s="548">
        <f>SUM(I1142:I1145)</f>
        <v>0</v>
      </c>
      <c r="J1141" s="548"/>
      <c r="K1141" s="548">
        <f>SUM(K1142:K1145)</f>
        <v>0</v>
      </c>
      <c r="L1141" s="548"/>
      <c r="M1141" s="548">
        <f>SUM(M1142:M1145)</f>
        <v>0</v>
      </c>
      <c r="N1141" s="548"/>
      <c r="O1141" s="548">
        <f>SUM(O1142:O1145)</f>
        <v>0</v>
      </c>
      <c r="P1141" s="548"/>
      <c r="Q1141" s="548">
        <f>SUM(Q1142:Q1145)</f>
        <v>0</v>
      </c>
      <c r="R1141" s="548"/>
      <c r="S1141" s="548">
        <f>SUM(S1142:S1145)</f>
        <v>0</v>
      </c>
      <c r="T1141" s="548"/>
      <c r="U1141" s="548">
        <f>SUM(U1142:U1145)</f>
        <v>0</v>
      </c>
      <c r="V1141" s="548"/>
      <c r="W1141" s="548">
        <f>SUM(W1142:W1145)</f>
        <v>0</v>
      </c>
      <c r="X1141" s="548"/>
      <c r="Y1141" s="548">
        <f>SUM(Y1142:Y1145)</f>
        <v>0</v>
      </c>
      <c r="Z1141" s="710"/>
    </row>
    <row r="1142" spans="1:62">
      <c r="A1142" s="201" t="s">
        <v>566</v>
      </c>
      <c r="B1142" s="545">
        <f>SUM(C1142:Z1142)</f>
        <v>0</v>
      </c>
      <c r="C1142" s="545"/>
      <c r="D1142" s="711"/>
      <c r="E1142" s="545"/>
      <c r="F1142" s="711"/>
      <c r="G1142" s="545"/>
      <c r="H1142" s="711"/>
      <c r="I1142" s="545"/>
      <c r="J1142" s="711"/>
      <c r="K1142" s="545"/>
      <c r="L1142" s="711"/>
      <c r="M1142" s="545"/>
      <c r="N1142" s="711"/>
      <c r="O1142" s="545"/>
      <c r="P1142" s="545"/>
      <c r="Q1142" s="545"/>
      <c r="R1142" s="545"/>
      <c r="S1142" s="545"/>
      <c r="T1142" s="545"/>
      <c r="U1142" s="545"/>
      <c r="V1142" s="545"/>
      <c r="W1142" s="545"/>
      <c r="X1142" s="545"/>
      <c r="Y1142" s="545"/>
      <c r="Z1142" s="712"/>
    </row>
    <row r="1143" spans="1:62">
      <c r="A1143" s="201" t="s">
        <v>567</v>
      </c>
      <c r="B1143" s="545">
        <f>SUM(C1143:Z1143)</f>
        <v>0</v>
      </c>
      <c r="C1143" s="412"/>
      <c r="D1143" s="713"/>
      <c r="E1143" s="412"/>
      <c r="F1143" s="713"/>
      <c r="G1143" s="412"/>
      <c r="H1143" s="713"/>
      <c r="I1143" s="412"/>
      <c r="J1143" s="713"/>
      <c r="K1143" s="412"/>
      <c r="L1143" s="713"/>
      <c r="M1143" s="412"/>
      <c r="N1143" s="713"/>
      <c r="O1143" s="412"/>
      <c r="P1143" s="412"/>
      <c r="Q1143" s="412"/>
      <c r="R1143" s="412"/>
      <c r="S1143" s="412"/>
      <c r="T1143" s="412"/>
      <c r="U1143" s="412"/>
      <c r="V1143" s="412"/>
      <c r="W1143" s="412"/>
      <c r="X1143" s="412"/>
      <c r="Y1143" s="412"/>
      <c r="Z1143" s="413"/>
    </row>
    <row r="1144" spans="1:62">
      <c r="A1144" s="201" t="s">
        <v>568</v>
      </c>
      <c r="B1144" s="545">
        <f>SUM(C1144:Z1144)</f>
        <v>0</v>
      </c>
      <c r="C1144" s="412"/>
      <c r="D1144" s="713"/>
      <c r="E1144" s="412"/>
      <c r="F1144" s="713"/>
      <c r="G1144" s="412"/>
      <c r="H1144" s="713"/>
      <c r="I1144" s="412"/>
      <c r="J1144" s="713"/>
      <c r="K1144" s="412"/>
      <c r="L1144" s="713"/>
      <c r="M1144" s="412"/>
      <c r="N1144" s="713"/>
      <c r="O1144" s="412"/>
      <c r="P1144" s="412"/>
      <c r="Q1144" s="412"/>
      <c r="R1144" s="412"/>
      <c r="S1144" s="412"/>
      <c r="T1144" s="412"/>
      <c r="U1144" s="412"/>
      <c r="V1144" s="412"/>
      <c r="W1144" s="412"/>
      <c r="X1144" s="412"/>
      <c r="Y1144" s="412"/>
      <c r="Z1144" s="413"/>
    </row>
    <row r="1145" spans="1:62" ht="15.75" thickBot="1">
      <c r="A1145" s="552" t="s">
        <v>569</v>
      </c>
      <c r="B1145" s="553">
        <f>SUM(C1145:Z1145)</f>
        <v>0</v>
      </c>
      <c r="C1145" s="714"/>
      <c r="D1145" s="715"/>
      <c r="E1145" s="714"/>
      <c r="F1145" s="715"/>
      <c r="G1145" s="714"/>
      <c r="H1145" s="715"/>
      <c r="I1145" s="714"/>
      <c r="J1145" s="715"/>
      <c r="K1145" s="714"/>
      <c r="L1145" s="715"/>
      <c r="M1145" s="714"/>
      <c r="N1145" s="715"/>
      <c r="O1145" s="714"/>
      <c r="P1145" s="714"/>
      <c r="Q1145" s="714"/>
      <c r="R1145" s="714"/>
      <c r="S1145" s="714"/>
      <c r="T1145" s="714"/>
      <c r="U1145" s="714"/>
      <c r="V1145" s="714"/>
      <c r="W1145" s="714"/>
      <c r="X1145" s="714"/>
      <c r="Y1145" s="714"/>
      <c r="Z1145" s="716"/>
    </row>
    <row r="1146" spans="1:62" s="82" customFormat="1" ht="9">
      <c r="A1146" s="432" t="s">
        <v>428</v>
      </c>
      <c r="AB1146" s="240"/>
      <c r="AC1146" s="240"/>
      <c r="AD1146" s="240"/>
      <c r="AE1146" s="240"/>
      <c r="AF1146" s="240"/>
      <c r="AG1146" s="240"/>
      <c r="AH1146" s="240"/>
      <c r="AI1146" s="240"/>
      <c r="AJ1146" s="240"/>
      <c r="AK1146" s="240"/>
      <c r="AL1146" s="240"/>
      <c r="AM1146" s="240"/>
      <c r="AN1146" s="240"/>
      <c r="AO1146" s="240"/>
      <c r="AP1146" s="240"/>
      <c r="AQ1146" s="240"/>
      <c r="AR1146" s="240"/>
      <c r="AS1146" s="240"/>
      <c r="AT1146" s="240"/>
      <c r="AU1146" s="240"/>
      <c r="AV1146" s="240"/>
      <c r="AW1146" s="240"/>
      <c r="AX1146" s="240"/>
      <c r="AY1146" s="240"/>
      <c r="AZ1146" s="240"/>
      <c r="BA1146" s="240"/>
      <c r="BB1146" s="240"/>
      <c r="BC1146" s="240"/>
      <c r="BD1146" s="240"/>
      <c r="BE1146" s="240"/>
      <c r="BF1146" s="240"/>
      <c r="BG1146" s="240"/>
      <c r="BH1146" s="240"/>
      <c r="BI1146" s="240"/>
      <c r="BJ1146" s="240"/>
    </row>
    <row r="1147" spans="1:62" s="82" customFormat="1" ht="9">
      <c r="A1147" s="434" t="s">
        <v>625</v>
      </c>
      <c r="AB1147" s="240"/>
      <c r="AC1147" s="240"/>
      <c r="AD1147" s="240"/>
      <c r="AE1147" s="240"/>
      <c r="AF1147" s="240"/>
      <c r="AG1147" s="240"/>
      <c r="AH1147" s="240"/>
      <c r="AI1147" s="240"/>
      <c r="AJ1147" s="240"/>
      <c r="AK1147" s="240"/>
      <c r="AL1147" s="240"/>
      <c r="AM1147" s="240"/>
      <c r="AN1147" s="240"/>
      <c r="AO1147" s="240"/>
      <c r="AP1147" s="240"/>
      <c r="AQ1147" s="240"/>
      <c r="AR1147" s="240"/>
      <c r="AS1147" s="240"/>
      <c r="AT1147" s="240"/>
      <c r="AU1147" s="240"/>
      <c r="AV1147" s="240"/>
      <c r="AW1147" s="240"/>
      <c r="AX1147" s="240"/>
      <c r="AY1147" s="240"/>
      <c r="AZ1147" s="240"/>
      <c r="BA1147" s="240"/>
      <c r="BB1147" s="240"/>
      <c r="BC1147" s="240"/>
      <c r="BD1147" s="240"/>
      <c r="BE1147" s="240"/>
      <c r="BF1147" s="240"/>
      <c r="BG1147" s="240"/>
      <c r="BH1147" s="240"/>
      <c r="BI1147" s="240"/>
      <c r="BJ1147" s="240"/>
    </row>
    <row r="1148" spans="1:62" s="82" customFormat="1" ht="9">
      <c r="B1148" s="434" t="s">
        <v>97</v>
      </c>
      <c r="C1148" s="434"/>
      <c r="D1148" s="434" t="s">
        <v>506</v>
      </c>
      <c r="AB1148" s="240"/>
      <c r="AC1148" s="240"/>
      <c r="AD1148" s="240"/>
      <c r="AE1148" s="240"/>
      <c r="AF1148" s="240"/>
      <c r="AG1148" s="240"/>
      <c r="AH1148" s="240"/>
      <c r="AI1148" s="240"/>
      <c r="AJ1148" s="240"/>
      <c r="AK1148" s="240"/>
      <c r="AL1148" s="240"/>
      <c r="AM1148" s="240"/>
      <c r="AN1148" s="240"/>
      <c r="AO1148" s="240"/>
      <c r="AP1148" s="240"/>
      <c r="AQ1148" s="240"/>
      <c r="AR1148" s="240"/>
      <c r="AS1148" s="240"/>
      <c r="AT1148" s="240"/>
      <c r="AU1148" s="240"/>
      <c r="AV1148" s="240"/>
      <c r="AW1148" s="240"/>
      <c r="AX1148" s="240"/>
      <c r="AY1148" s="240"/>
      <c r="AZ1148" s="240"/>
      <c r="BA1148" s="240"/>
      <c r="BB1148" s="240"/>
      <c r="BC1148" s="240"/>
      <c r="BD1148" s="240"/>
      <c r="BE1148" s="240"/>
      <c r="BF1148" s="240"/>
      <c r="BG1148" s="240"/>
      <c r="BH1148" s="240"/>
      <c r="BI1148" s="240"/>
      <c r="BJ1148" s="240"/>
    </row>
    <row r="1149" spans="1:62" s="82" customFormat="1" ht="9">
      <c r="A1149" s="82" t="s">
        <v>99</v>
      </c>
      <c r="B1149" s="434"/>
      <c r="C1149" s="434"/>
      <c r="D1149" s="434"/>
      <c r="W1149" s="717" t="s">
        <v>507</v>
      </c>
      <c r="AB1149" s="240"/>
      <c r="AC1149" s="240"/>
      <c r="AD1149" s="240"/>
      <c r="AE1149" s="240"/>
      <c r="AF1149" s="240"/>
      <c r="AG1149" s="240"/>
      <c r="AH1149" s="240"/>
      <c r="AI1149" s="240"/>
      <c r="AJ1149" s="240"/>
      <c r="AK1149" s="240"/>
      <c r="AL1149" s="240"/>
      <c r="AM1149" s="240"/>
      <c r="AN1149" s="240"/>
      <c r="AO1149" s="240"/>
      <c r="AP1149" s="240"/>
      <c r="AQ1149" s="240"/>
      <c r="AR1149" s="240"/>
      <c r="AS1149" s="240"/>
      <c r="AT1149" s="240"/>
      <c r="AU1149" s="240"/>
      <c r="AV1149" s="240"/>
      <c r="AW1149" s="240"/>
      <c r="AX1149" s="240"/>
      <c r="AY1149" s="240"/>
      <c r="AZ1149" s="240"/>
      <c r="BA1149" s="240"/>
      <c r="BB1149" s="240"/>
      <c r="BC1149" s="240"/>
      <c r="BD1149" s="240"/>
      <c r="BE1149" s="240"/>
      <c r="BF1149" s="240"/>
      <c r="BG1149" s="240"/>
      <c r="BH1149" s="240"/>
      <c r="BI1149" s="240"/>
      <c r="BJ1149" s="240"/>
    </row>
    <row r="1150" spans="1:62" s="82" customFormat="1" ht="9">
      <c r="A1150" s="82" t="s">
        <v>104</v>
      </c>
      <c r="B1150" s="82" t="s">
        <v>677</v>
      </c>
      <c r="G1150" s="82" t="s">
        <v>508</v>
      </c>
      <c r="M1150" s="82" t="s">
        <v>106</v>
      </c>
      <c r="R1150" s="82" t="s">
        <v>100</v>
      </c>
      <c r="W1150" s="82" t="s">
        <v>108</v>
      </c>
      <c r="AB1150" s="240"/>
      <c r="AC1150" s="240"/>
      <c r="AD1150" s="240"/>
      <c r="AE1150" s="240"/>
      <c r="AF1150" s="240"/>
      <c r="AG1150" s="240"/>
      <c r="AH1150" s="240"/>
      <c r="AI1150" s="240"/>
      <c r="AJ1150" s="240"/>
      <c r="AK1150" s="240"/>
      <c r="AL1150" s="240"/>
      <c r="AM1150" s="240"/>
      <c r="AN1150" s="240"/>
      <c r="AO1150" s="240"/>
      <c r="AP1150" s="240"/>
      <c r="AQ1150" s="240"/>
      <c r="AR1150" s="240"/>
      <c r="AS1150" s="240"/>
      <c r="AT1150" s="240"/>
      <c r="AU1150" s="240"/>
      <c r="AV1150" s="240"/>
      <c r="AW1150" s="240"/>
      <c r="AX1150" s="240"/>
      <c r="AY1150" s="240"/>
      <c r="AZ1150" s="240"/>
      <c r="BA1150" s="240"/>
      <c r="BB1150" s="240"/>
      <c r="BC1150" s="240"/>
      <c r="BD1150" s="240"/>
      <c r="BE1150" s="240"/>
      <c r="BF1150" s="240"/>
      <c r="BG1150" s="240"/>
      <c r="BH1150" s="240"/>
      <c r="BI1150" s="240"/>
      <c r="BJ1150" s="240"/>
    </row>
    <row r="1151" spans="1:62" s="82" customFormat="1" ht="9">
      <c r="A1151" s="82" t="s">
        <v>509</v>
      </c>
      <c r="B1151" s="82" t="s">
        <v>112</v>
      </c>
      <c r="G1151" s="82" t="s">
        <v>510</v>
      </c>
      <c r="M1151" s="82" t="s">
        <v>511</v>
      </c>
      <c r="R1151" s="82" t="s">
        <v>107</v>
      </c>
      <c r="W1151" s="82" t="s">
        <v>513</v>
      </c>
      <c r="AB1151" s="240"/>
      <c r="AC1151" s="240"/>
      <c r="AD1151" s="240"/>
      <c r="AE1151" s="240"/>
      <c r="AF1151" s="240"/>
      <c r="AG1151" s="240"/>
      <c r="AH1151" s="240"/>
      <c r="AI1151" s="240"/>
      <c r="AJ1151" s="240"/>
      <c r="AK1151" s="240"/>
      <c r="AL1151" s="240"/>
      <c r="AM1151" s="240"/>
      <c r="AN1151" s="240"/>
      <c r="AO1151" s="240"/>
      <c r="AP1151" s="240"/>
      <c r="AQ1151" s="240"/>
      <c r="AR1151" s="240"/>
      <c r="AS1151" s="240"/>
      <c r="AT1151" s="240"/>
      <c r="AU1151" s="240"/>
      <c r="AV1151" s="240"/>
      <c r="AW1151" s="240"/>
      <c r="AX1151" s="240"/>
      <c r="AY1151" s="240"/>
      <c r="AZ1151" s="240"/>
      <c r="BA1151" s="240"/>
      <c r="BB1151" s="240"/>
      <c r="BC1151" s="240"/>
      <c r="BD1151" s="240"/>
      <c r="BE1151" s="240"/>
      <c r="BF1151" s="240"/>
      <c r="BG1151" s="240"/>
      <c r="BH1151" s="240"/>
      <c r="BI1151" s="240"/>
      <c r="BJ1151" s="240"/>
    </row>
    <row r="1152" spans="1:62" s="82" customFormat="1" ht="9">
      <c r="A1152" s="82" t="s">
        <v>119</v>
      </c>
      <c r="B1152" s="82" t="s">
        <v>120</v>
      </c>
      <c r="G1152" s="82" t="s">
        <v>121</v>
      </c>
      <c r="M1152" s="82" t="s">
        <v>122</v>
      </c>
      <c r="R1152" s="82" t="s">
        <v>512</v>
      </c>
      <c r="W1152" s="678" t="s">
        <v>124</v>
      </c>
      <c r="AB1152" s="240"/>
      <c r="AC1152" s="240"/>
      <c r="AD1152" s="240"/>
      <c r="AE1152" s="240"/>
      <c r="AF1152" s="240"/>
      <c r="AG1152" s="240"/>
      <c r="AH1152" s="240"/>
      <c r="AI1152" s="240"/>
      <c r="AJ1152" s="240"/>
      <c r="AK1152" s="240"/>
      <c r="AL1152" s="240"/>
      <c r="AM1152" s="240"/>
      <c r="AN1152" s="240"/>
      <c r="AO1152" s="240"/>
      <c r="AP1152" s="240"/>
      <c r="AQ1152" s="240"/>
      <c r="AR1152" s="240"/>
      <c r="AS1152" s="240"/>
      <c r="AT1152" s="240"/>
      <c r="AU1152" s="240"/>
      <c r="AV1152" s="240"/>
      <c r="AW1152" s="240"/>
      <c r="AX1152" s="240"/>
      <c r="AY1152" s="240"/>
      <c r="AZ1152" s="240"/>
      <c r="BA1152" s="240"/>
      <c r="BB1152" s="240"/>
      <c r="BC1152" s="240"/>
      <c r="BD1152" s="240"/>
      <c r="BE1152" s="240"/>
      <c r="BF1152" s="240"/>
      <c r="BG1152" s="240"/>
      <c r="BH1152" s="240"/>
      <c r="BI1152" s="240"/>
      <c r="BJ1152" s="240"/>
    </row>
    <row r="1153" spans="1:62" s="82" customFormat="1" ht="9">
      <c r="A1153" s="82" t="s">
        <v>126</v>
      </c>
      <c r="B1153" s="82" t="s">
        <v>127</v>
      </c>
      <c r="G1153" s="82" t="s">
        <v>128</v>
      </c>
      <c r="M1153" s="82" t="s">
        <v>129</v>
      </c>
      <c r="R1153" s="556" t="s">
        <v>123</v>
      </c>
      <c r="W1153" s="680" t="s">
        <v>680</v>
      </c>
      <c r="Y1153" s="718"/>
      <c r="Z1153" s="718"/>
      <c r="AB1153" s="240"/>
      <c r="AC1153" s="240"/>
      <c r="AD1153" s="240"/>
      <c r="AE1153" s="240"/>
      <c r="AF1153" s="240"/>
      <c r="AG1153" s="240"/>
      <c r="AH1153" s="240"/>
      <c r="AI1153" s="240"/>
      <c r="AJ1153" s="240"/>
      <c r="AK1153" s="240"/>
      <c r="AL1153" s="240"/>
      <c r="AM1153" s="240"/>
      <c r="AN1153" s="240"/>
      <c r="AO1153" s="240"/>
      <c r="AP1153" s="240"/>
      <c r="AQ1153" s="240"/>
      <c r="AR1153" s="240"/>
      <c r="AS1153" s="240"/>
      <c r="AT1153" s="240"/>
      <c r="AU1153" s="240"/>
      <c r="AV1153" s="240"/>
      <c r="AW1153" s="240"/>
      <c r="AX1153" s="240"/>
      <c r="AY1153" s="240"/>
      <c r="AZ1153" s="240"/>
      <c r="BA1153" s="240"/>
      <c r="BB1153" s="240"/>
      <c r="BC1153" s="240"/>
      <c r="BD1153" s="240"/>
      <c r="BE1153" s="240"/>
      <c r="BF1153" s="240"/>
      <c r="BG1153" s="240"/>
      <c r="BH1153" s="240"/>
      <c r="BI1153" s="240"/>
      <c r="BJ1153" s="240"/>
    </row>
    <row r="1154" spans="1:62" s="82" customFormat="1" ht="9">
      <c r="A1154" s="82" t="s">
        <v>678</v>
      </c>
      <c r="B1154" s="82" t="s">
        <v>134</v>
      </c>
      <c r="G1154" s="82" t="s">
        <v>135</v>
      </c>
      <c r="M1154" s="82" t="s">
        <v>136</v>
      </c>
      <c r="R1154" s="82" t="s">
        <v>130</v>
      </c>
      <c r="W1154" s="719" t="s">
        <v>724</v>
      </c>
      <c r="X1154" s="718"/>
      <c r="Y1154" s="718"/>
      <c r="AB1154" s="240"/>
      <c r="AC1154" s="240"/>
      <c r="AD1154" s="240"/>
      <c r="AE1154" s="240"/>
      <c r="AF1154" s="240"/>
      <c r="AG1154" s="240"/>
      <c r="AH1154" s="240"/>
      <c r="AI1154" s="240"/>
      <c r="AJ1154" s="240"/>
      <c r="AK1154" s="240"/>
      <c r="AL1154" s="240"/>
      <c r="AM1154" s="240"/>
      <c r="AN1154" s="240"/>
      <c r="AO1154" s="240"/>
      <c r="AP1154" s="240"/>
      <c r="AQ1154" s="240"/>
      <c r="AR1154" s="240"/>
      <c r="AS1154" s="240"/>
      <c r="AT1154" s="240"/>
      <c r="AU1154" s="240"/>
      <c r="AV1154" s="240"/>
      <c r="AW1154" s="240"/>
      <c r="AX1154" s="240"/>
      <c r="AY1154" s="240"/>
      <c r="AZ1154" s="240"/>
      <c r="BA1154" s="240"/>
      <c r="BB1154" s="240"/>
      <c r="BC1154" s="240"/>
      <c r="BD1154" s="240"/>
      <c r="BE1154" s="240"/>
      <c r="BF1154" s="240"/>
      <c r="BG1154" s="240"/>
      <c r="BH1154" s="240"/>
      <c r="BI1154" s="240"/>
      <c r="BJ1154" s="240"/>
    </row>
    <row r="1155" spans="1:62" s="82" customFormat="1" ht="9">
      <c r="A1155" s="82" t="s">
        <v>141</v>
      </c>
      <c r="B1155" s="82" t="s">
        <v>142</v>
      </c>
      <c r="G1155" s="82" t="s">
        <v>143</v>
      </c>
      <c r="M1155" s="82" t="s">
        <v>144</v>
      </c>
      <c r="R1155" s="82" t="s">
        <v>137</v>
      </c>
      <c r="W1155" s="82" t="s">
        <v>725</v>
      </c>
      <c r="Y1155" s="586"/>
      <c r="Z1155" s="718"/>
      <c r="AB1155" s="240"/>
      <c r="AC1155" s="240"/>
      <c r="AD1155" s="240"/>
      <c r="AE1155" s="240"/>
      <c r="AF1155" s="240"/>
      <c r="AG1155" s="240"/>
      <c r="AH1155" s="240"/>
      <c r="AI1155" s="240"/>
      <c r="AJ1155" s="240"/>
      <c r="AK1155" s="240"/>
      <c r="AL1155" s="240"/>
      <c r="AM1155" s="240"/>
      <c r="AN1155" s="240"/>
      <c r="AO1155" s="240"/>
      <c r="AP1155" s="240"/>
      <c r="AQ1155" s="240"/>
      <c r="AR1155" s="240"/>
      <c r="AS1155" s="240"/>
      <c r="AT1155" s="240"/>
      <c r="AU1155" s="240"/>
      <c r="AV1155" s="240"/>
      <c r="AW1155" s="240"/>
      <c r="AX1155" s="240"/>
      <c r="AY1155" s="240"/>
      <c r="AZ1155" s="240"/>
      <c r="BA1155" s="240"/>
      <c r="BB1155" s="240"/>
      <c r="BC1155" s="240"/>
      <c r="BD1155" s="240"/>
      <c r="BE1155" s="240"/>
      <c r="BF1155" s="240"/>
      <c r="BG1155" s="240"/>
      <c r="BH1155" s="240"/>
      <c r="BI1155" s="240"/>
      <c r="BJ1155" s="240"/>
    </row>
    <row r="1156" spans="1:62" s="82" customFormat="1" ht="9">
      <c r="A1156" s="82" t="s">
        <v>149</v>
      </c>
      <c r="B1156" s="82" t="s">
        <v>150</v>
      </c>
      <c r="G1156" s="82" t="s">
        <v>151</v>
      </c>
      <c r="M1156" s="82" t="s">
        <v>152</v>
      </c>
      <c r="R1156" s="82" t="s">
        <v>145</v>
      </c>
      <c r="W1156" s="678" t="s">
        <v>154</v>
      </c>
      <c r="AB1156" s="240"/>
      <c r="AC1156" s="240"/>
      <c r="AD1156" s="240"/>
      <c r="AE1156" s="240"/>
      <c r="AF1156" s="240"/>
      <c r="AG1156" s="240"/>
      <c r="AH1156" s="240"/>
      <c r="AI1156" s="240"/>
      <c r="AJ1156" s="240"/>
      <c r="AK1156" s="240"/>
      <c r="AL1156" s="240"/>
      <c r="AM1156" s="240"/>
      <c r="AN1156" s="240"/>
      <c r="AO1156" s="240"/>
      <c r="AP1156" s="240"/>
      <c r="AQ1156" s="240"/>
      <c r="AR1156" s="240"/>
      <c r="AS1156" s="240"/>
      <c r="AT1156" s="240"/>
      <c r="AU1156" s="240"/>
      <c r="AV1156" s="240"/>
      <c r="AW1156" s="240"/>
      <c r="AX1156" s="240"/>
      <c r="AY1156" s="240"/>
      <c r="AZ1156" s="240"/>
      <c r="BA1156" s="240"/>
      <c r="BB1156" s="240"/>
      <c r="BC1156" s="240"/>
      <c r="BD1156" s="240"/>
      <c r="BE1156" s="240"/>
      <c r="BF1156" s="240"/>
      <c r="BG1156" s="240"/>
      <c r="BH1156" s="240"/>
      <c r="BI1156" s="240"/>
      <c r="BJ1156" s="240"/>
    </row>
    <row r="1157" spans="1:62" s="82" customFormat="1" ht="9">
      <c r="A1157" s="82" t="s">
        <v>157</v>
      </c>
      <c r="B1157" s="82" t="s">
        <v>158</v>
      </c>
      <c r="G1157" s="82" t="s">
        <v>159</v>
      </c>
      <c r="M1157" s="82" t="s">
        <v>160</v>
      </c>
      <c r="R1157" s="82" t="s">
        <v>153</v>
      </c>
      <c r="X1157" s="718"/>
      <c r="Y1157" s="718"/>
      <c r="Z1157" s="718"/>
      <c r="AB1157" s="240"/>
      <c r="AC1157" s="240"/>
      <c r="AD1157" s="240"/>
      <c r="AE1157" s="240"/>
      <c r="AF1157" s="240"/>
      <c r="AG1157" s="240"/>
      <c r="AH1157" s="240"/>
      <c r="AI1157" s="240"/>
      <c r="AJ1157" s="240"/>
      <c r="AK1157" s="240"/>
      <c r="AL1157" s="240"/>
      <c r="AM1157" s="240"/>
      <c r="AN1157" s="240"/>
      <c r="AO1157" s="240"/>
      <c r="AP1157" s="240"/>
      <c r="AQ1157" s="240"/>
      <c r="AR1157" s="240"/>
      <c r="AS1157" s="240"/>
      <c r="AT1157" s="240"/>
      <c r="AU1157" s="240"/>
      <c r="AV1157" s="240"/>
      <c r="AW1157" s="240"/>
      <c r="AX1157" s="240"/>
      <c r="AY1157" s="240"/>
      <c r="AZ1157" s="240"/>
      <c r="BA1157" s="240"/>
      <c r="BB1157" s="240"/>
      <c r="BC1157" s="240"/>
      <c r="BD1157" s="240"/>
      <c r="BE1157" s="240"/>
      <c r="BF1157" s="240"/>
      <c r="BG1157" s="240"/>
      <c r="BH1157" s="240"/>
      <c r="BI1157" s="240"/>
      <c r="BJ1157" s="240"/>
    </row>
    <row r="1158" spans="1:62" s="82" customFormat="1" ht="9">
      <c r="A1158" s="82" t="s">
        <v>164</v>
      </c>
      <c r="B1158" s="82" t="s">
        <v>165</v>
      </c>
      <c r="G1158" s="82" t="s">
        <v>166</v>
      </c>
      <c r="M1158" s="82" t="s">
        <v>167</v>
      </c>
      <c r="R1158" s="82" t="s">
        <v>431</v>
      </c>
      <c r="AB1158" s="240"/>
      <c r="AC1158" s="240"/>
      <c r="AD1158" s="240"/>
      <c r="AE1158" s="240"/>
      <c r="AF1158" s="240"/>
      <c r="AG1158" s="240"/>
      <c r="AH1158" s="240"/>
      <c r="AI1158" s="240"/>
      <c r="AJ1158" s="240"/>
      <c r="AK1158" s="240"/>
      <c r="AL1158" s="240"/>
      <c r="AM1158" s="240"/>
      <c r="AN1158" s="240"/>
      <c r="AO1158" s="240"/>
      <c r="AP1158" s="240"/>
      <c r="AQ1158" s="240"/>
      <c r="AR1158" s="240"/>
      <c r="AS1158" s="240"/>
      <c r="AT1158" s="240"/>
      <c r="AU1158" s="240"/>
      <c r="AV1158" s="240"/>
      <c r="AW1158" s="240"/>
      <c r="AX1158" s="240"/>
      <c r="AY1158" s="240"/>
      <c r="AZ1158" s="240"/>
      <c r="BA1158" s="240"/>
      <c r="BB1158" s="240"/>
      <c r="BC1158" s="240"/>
      <c r="BD1158" s="240"/>
      <c r="BE1158" s="240"/>
      <c r="BF1158" s="240"/>
      <c r="BG1158" s="240"/>
      <c r="BH1158" s="240"/>
      <c r="BI1158" s="240"/>
      <c r="BJ1158" s="240"/>
    </row>
    <row r="1159" spans="1:62" s="82" customFormat="1" ht="9">
      <c r="R1159" s="82" t="s">
        <v>168</v>
      </c>
      <c r="X1159" s="586"/>
      <c r="Y1159" s="586"/>
      <c r="Z1159" s="586"/>
      <c r="AB1159" s="240"/>
      <c r="AC1159" s="240"/>
      <c r="AD1159" s="240"/>
      <c r="AE1159" s="240"/>
      <c r="AF1159" s="240"/>
      <c r="AG1159" s="240"/>
      <c r="AH1159" s="240"/>
      <c r="AI1159" s="240"/>
      <c r="AJ1159" s="240"/>
      <c r="AK1159" s="240"/>
      <c r="AL1159" s="240"/>
      <c r="AM1159" s="240"/>
      <c r="AN1159" s="240"/>
      <c r="AO1159" s="240"/>
      <c r="AP1159" s="240"/>
      <c r="AQ1159" s="240"/>
      <c r="AR1159" s="240"/>
      <c r="AS1159" s="240"/>
      <c r="AT1159" s="240"/>
      <c r="AU1159" s="240"/>
      <c r="AV1159" s="240"/>
      <c r="AW1159" s="240"/>
      <c r="AX1159" s="240"/>
      <c r="AY1159" s="240"/>
      <c r="AZ1159" s="240"/>
      <c r="BA1159" s="240"/>
      <c r="BB1159" s="240"/>
      <c r="BC1159" s="240"/>
      <c r="BD1159" s="240"/>
      <c r="BE1159" s="240"/>
      <c r="BF1159" s="240"/>
      <c r="BG1159" s="240"/>
      <c r="BH1159" s="240"/>
      <c r="BI1159" s="240"/>
      <c r="BJ1159" s="240"/>
    </row>
    <row r="1160" spans="1:62" s="82" customFormat="1" ht="9">
      <c r="AB1160" s="240"/>
      <c r="AC1160" s="240"/>
      <c r="AD1160" s="240"/>
      <c r="AE1160" s="240"/>
      <c r="AF1160" s="240"/>
      <c r="AG1160" s="240"/>
      <c r="AH1160" s="240"/>
      <c r="AI1160" s="240"/>
      <c r="AJ1160" s="240"/>
      <c r="AK1160" s="240"/>
      <c r="AL1160" s="240"/>
      <c r="AM1160" s="240"/>
      <c r="AN1160" s="240"/>
      <c r="AO1160" s="240"/>
      <c r="AP1160" s="240"/>
      <c r="AQ1160" s="240"/>
      <c r="AR1160" s="240"/>
      <c r="AS1160" s="240"/>
      <c r="AT1160" s="240"/>
      <c r="AU1160" s="240"/>
      <c r="AV1160" s="240"/>
      <c r="AW1160" s="240"/>
      <c r="AX1160" s="240"/>
      <c r="AY1160" s="240"/>
      <c r="AZ1160" s="240"/>
      <c r="BA1160" s="240"/>
      <c r="BB1160" s="240"/>
      <c r="BC1160" s="240"/>
      <c r="BD1160" s="240"/>
      <c r="BE1160" s="240"/>
      <c r="BF1160" s="240"/>
      <c r="BG1160" s="240"/>
      <c r="BH1160" s="240"/>
      <c r="BI1160" s="240"/>
      <c r="BJ1160" s="240"/>
    </row>
    <row r="1162" spans="1:62">
      <c r="A1162" s="595" t="s">
        <v>626</v>
      </c>
      <c r="B1162" s="595"/>
      <c r="C1162" s="595"/>
      <c r="D1162" s="595"/>
      <c r="E1162" s="595"/>
      <c r="F1162" s="595"/>
      <c r="G1162" s="595"/>
      <c r="H1162" s="595"/>
      <c r="I1162" s="595"/>
      <c r="J1162" s="595"/>
      <c r="K1162" s="595"/>
      <c r="L1162" s="595"/>
      <c r="M1162" s="595"/>
      <c r="N1162" s="595"/>
      <c r="O1162" s="595"/>
      <c r="P1162" s="595"/>
      <c r="Q1162" s="595"/>
      <c r="R1162" s="595"/>
      <c r="S1162" s="595"/>
      <c r="T1162" s="595"/>
      <c r="U1162" s="595"/>
      <c r="V1162" s="595"/>
      <c r="W1162" s="595"/>
      <c r="X1162" s="595"/>
      <c r="Y1162" s="595"/>
      <c r="Z1162" s="595"/>
      <c r="AB1162"/>
      <c r="AC1162"/>
      <c r="AD1162"/>
      <c r="AE1162"/>
      <c r="AF1162"/>
      <c r="AG1162"/>
      <c r="AH1162"/>
      <c r="AI1162"/>
      <c r="AJ1162"/>
      <c r="AK1162"/>
      <c r="AL1162"/>
      <c r="AM1162"/>
      <c r="AN1162"/>
      <c r="AO1162"/>
      <c r="AP1162"/>
      <c r="AQ1162"/>
      <c r="AR1162"/>
      <c r="AS1162"/>
      <c r="AT1162"/>
      <c r="AU1162"/>
      <c r="AV1162"/>
      <c r="AW1162"/>
      <c r="AX1162"/>
      <c r="AY1162"/>
      <c r="AZ1162"/>
      <c r="BA1162"/>
      <c r="BB1162"/>
      <c r="BC1162"/>
      <c r="BD1162"/>
      <c r="BE1162"/>
      <c r="BF1162"/>
      <c r="BG1162"/>
      <c r="BH1162"/>
      <c r="BI1162"/>
      <c r="BJ1162"/>
    </row>
    <row r="1163" spans="1:62">
      <c r="A1163" s="595" t="s">
        <v>726</v>
      </c>
      <c r="B1163" s="595"/>
      <c r="C1163" s="595"/>
      <c r="D1163" s="595"/>
      <c r="E1163" s="595"/>
      <c r="F1163" s="595"/>
      <c r="G1163" s="595"/>
      <c r="H1163" s="595"/>
      <c r="I1163" s="595"/>
      <c r="J1163" s="595"/>
      <c r="K1163" s="595"/>
      <c r="L1163" s="595"/>
      <c r="M1163" s="595"/>
      <c r="N1163" s="595"/>
      <c r="O1163" s="595"/>
      <c r="P1163" s="595"/>
      <c r="Q1163" s="595"/>
      <c r="R1163" s="595"/>
      <c r="S1163" s="595"/>
      <c r="T1163" s="595"/>
      <c r="U1163" s="595"/>
      <c r="V1163" s="595"/>
      <c r="W1163" s="595"/>
      <c r="X1163" s="595"/>
      <c r="Y1163" s="595"/>
      <c r="Z1163" s="595"/>
      <c r="AB1163"/>
      <c r="AC1163"/>
      <c r="AD1163"/>
      <c r="AE1163"/>
      <c r="AF1163"/>
      <c r="AG1163"/>
      <c r="AH1163"/>
      <c r="AI1163"/>
      <c r="AJ1163"/>
      <c r="AK1163"/>
      <c r="AL1163"/>
      <c r="AM1163"/>
      <c r="AN1163"/>
      <c r="AO1163"/>
      <c r="AP1163"/>
      <c r="AQ1163"/>
      <c r="AR1163"/>
      <c r="AS1163"/>
      <c r="AT1163"/>
      <c r="AU1163"/>
      <c r="AV1163"/>
      <c r="AW1163"/>
      <c r="AX1163"/>
      <c r="AY1163"/>
      <c r="AZ1163"/>
      <c r="BA1163"/>
      <c r="BB1163"/>
      <c r="BC1163"/>
      <c r="BD1163"/>
      <c r="BE1163"/>
      <c r="BF1163"/>
      <c r="BG1163"/>
      <c r="BH1163"/>
      <c r="BI1163"/>
      <c r="BJ1163"/>
    </row>
    <row r="1164" spans="1:62" ht="15.75" thickBot="1">
      <c r="A1164" s="595"/>
      <c r="B1164" s="595"/>
      <c r="C1164" s="595"/>
      <c r="D1164" s="595"/>
      <c r="E1164" s="595"/>
      <c r="F1164" s="595"/>
      <c r="G1164" s="595"/>
      <c r="H1164" s="595"/>
      <c r="I1164" s="595"/>
      <c r="J1164" s="595"/>
      <c r="K1164" s="595"/>
      <c r="L1164" s="595"/>
      <c r="M1164" s="595"/>
      <c r="N1164" s="595"/>
      <c r="O1164" s="595"/>
      <c r="P1164" s="595"/>
      <c r="Q1164" s="595"/>
      <c r="R1164" s="595"/>
      <c r="S1164" s="595"/>
      <c r="T1164" s="595"/>
      <c r="U1164" s="595"/>
      <c r="V1164" s="595"/>
      <c r="W1164" s="595"/>
      <c r="X1164" s="595"/>
      <c r="Y1164" s="595"/>
      <c r="Z1164" s="595"/>
      <c r="AB1164"/>
      <c r="AC1164"/>
      <c r="AD1164"/>
      <c r="AE1164"/>
      <c r="AF1164"/>
      <c r="AG1164"/>
      <c r="AH1164"/>
      <c r="AI1164"/>
      <c r="AJ1164"/>
      <c r="AK1164"/>
      <c r="AL1164"/>
      <c r="AM1164"/>
      <c r="AN1164"/>
      <c r="AO1164"/>
      <c r="AP1164"/>
      <c r="AQ1164"/>
      <c r="AR1164"/>
      <c r="AS1164"/>
      <c r="AT1164"/>
      <c r="AU1164"/>
      <c r="AV1164"/>
      <c r="AW1164"/>
      <c r="AX1164"/>
      <c r="AY1164"/>
      <c r="AZ1164"/>
      <c r="BA1164"/>
      <c r="BB1164"/>
      <c r="BC1164"/>
      <c r="BD1164"/>
      <c r="BE1164"/>
      <c r="BF1164"/>
      <c r="BG1164"/>
      <c r="BH1164"/>
      <c r="BI1164"/>
      <c r="BJ1164"/>
    </row>
    <row r="1165" spans="1:62" ht="15.75" thickBot="1">
      <c r="A1165" s="596"/>
      <c r="B1165" s="597"/>
      <c r="C1165" s="598"/>
      <c r="D1165" s="599"/>
      <c r="E1165" s="600"/>
      <c r="F1165" s="600"/>
      <c r="G1165" s="598"/>
      <c r="H1165" s="600"/>
      <c r="I1165" s="598"/>
      <c r="J1165" s="600"/>
      <c r="K1165" s="598"/>
      <c r="L1165" s="600"/>
      <c r="M1165" s="598"/>
      <c r="N1165" s="600"/>
      <c r="O1165" s="598"/>
      <c r="P1165" s="600"/>
      <c r="Q1165" s="598"/>
      <c r="R1165" s="600"/>
      <c r="S1165" s="598"/>
      <c r="T1165" s="600"/>
      <c r="U1165" s="598"/>
      <c r="V1165" s="600"/>
      <c r="W1165" s="598"/>
      <c r="X1165" s="600"/>
      <c r="Y1165" s="598"/>
      <c r="Z1165" s="601"/>
      <c r="AB1165"/>
      <c r="AC1165"/>
      <c r="AD1165"/>
      <c r="AE1165"/>
      <c r="AF1165"/>
      <c r="AG1165"/>
      <c r="AH1165"/>
      <c r="AI1165"/>
      <c r="AJ1165"/>
      <c r="AK1165"/>
      <c r="AL1165"/>
      <c r="AM1165"/>
      <c r="AN1165"/>
      <c r="AO1165"/>
      <c r="AP1165"/>
      <c r="AQ1165"/>
      <c r="AR1165"/>
      <c r="AS1165"/>
      <c r="AT1165"/>
      <c r="AU1165"/>
      <c r="AV1165"/>
      <c r="AW1165"/>
      <c r="AX1165"/>
      <c r="AY1165"/>
      <c r="AZ1165"/>
      <c r="BA1165"/>
      <c r="BB1165"/>
      <c r="BC1165"/>
      <c r="BD1165"/>
      <c r="BE1165"/>
      <c r="BF1165"/>
      <c r="BG1165"/>
      <c r="BH1165"/>
      <c r="BI1165"/>
      <c r="BJ1165"/>
    </row>
    <row r="1166" spans="1:62" ht="15.75" thickBot="1">
      <c r="A1166" s="602" t="s">
        <v>2</v>
      </c>
      <c r="B1166" s="603" t="s">
        <v>10</v>
      </c>
      <c r="C1166" s="604" t="s">
        <v>50</v>
      </c>
      <c r="D1166" s="605"/>
      <c r="E1166" s="606" t="s">
        <v>51</v>
      </c>
      <c r="F1166" s="607"/>
      <c r="G1166" s="604" t="s">
        <v>628</v>
      </c>
      <c r="H1166" s="607"/>
      <c r="I1166" s="604" t="s">
        <v>53</v>
      </c>
      <c r="J1166" s="607"/>
      <c r="K1166" s="604" t="s">
        <v>54</v>
      </c>
      <c r="L1166" s="607"/>
      <c r="M1166" s="604" t="s">
        <v>55</v>
      </c>
      <c r="N1166" s="608"/>
      <c r="O1166" s="604" t="s">
        <v>56</v>
      </c>
      <c r="P1166" s="604"/>
      <c r="Q1166" s="604" t="s">
        <v>629</v>
      </c>
      <c r="R1166" s="607"/>
      <c r="S1166" s="604" t="s">
        <v>58</v>
      </c>
      <c r="T1166" s="607"/>
      <c r="U1166" s="604" t="s">
        <v>59</v>
      </c>
      <c r="V1166" s="607"/>
      <c r="W1166" s="604" t="s">
        <v>60</v>
      </c>
      <c r="X1166" s="607"/>
      <c r="Y1166" s="604" t="s">
        <v>61</v>
      </c>
      <c r="Z1166" s="609"/>
      <c r="AB1166"/>
      <c r="AC1166"/>
      <c r="AD1166"/>
      <c r="AE1166"/>
      <c r="AF1166"/>
      <c r="AG1166"/>
      <c r="AH1166"/>
      <c r="AI1166"/>
      <c r="AJ1166"/>
      <c r="AK1166"/>
      <c r="AL1166"/>
      <c r="AM1166"/>
      <c r="AN1166"/>
      <c r="AO1166"/>
      <c r="AP1166"/>
      <c r="AQ1166"/>
      <c r="AR1166"/>
      <c r="AS1166"/>
      <c r="AT1166"/>
      <c r="AU1166"/>
      <c r="AV1166"/>
      <c r="AW1166"/>
      <c r="AX1166"/>
      <c r="AY1166"/>
      <c r="AZ1166"/>
      <c r="BA1166"/>
      <c r="BB1166"/>
      <c r="BC1166"/>
      <c r="BD1166"/>
      <c r="BE1166"/>
      <c r="BF1166"/>
      <c r="BG1166"/>
      <c r="BH1166"/>
      <c r="BI1166"/>
      <c r="BJ1166"/>
    </row>
    <row r="1167" spans="1:62" ht="15.75" thickBot="1">
      <c r="A1167" s="602"/>
      <c r="B1167" s="610"/>
      <c r="C1167" s="611" t="s">
        <v>62</v>
      </c>
      <c r="D1167" s="612" t="s">
        <v>63</v>
      </c>
      <c r="E1167" s="613" t="s">
        <v>62</v>
      </c>
      <c r="F1167" s="611" t="s">
        <v>63</v>
      </c>
      <c r="G1167" s="611" t="s">
        <v>62</v>
      </c>
      <c r="H1167" s="611" t="s">
        <v>63</v>
      </c>
      <c r="I1167" s="611" t="s">
        <v>62</v>
      </c>
      <c r="J1167" s="611" t="s">
        <v>63</v>
      </c>
      <c r="K1167" s="611" t="s">
        <v>62</v>
      </c>
      <c r="L1167" s="611" t="s">
        <v>63</v>
      </c>
      <c r="M1167" s="611" t="s">
        <v>62</v>
      </c>
      <c r="N1167" s="611" t="s">
        <v>63</v>
      </c>
      <c r="O1167" s="611" t="s">
        <v>62</v>
      </c>
      <c r="P1167" s="611" t="s">
        <v>63</v>
      </c>
      <c r="Q1167" s="611" t="s">
        <v>62</v>
      </c>
      <c r="R1167" s="611" t="s">
        <v>63</v>
      </c>
      <c r="S1167" s="614" t="s">
        <v>62</v>
      </c>
      <c r="T1167" s="611" t="s">
        <v>63</v>
      </c>
      <c r="U1167" s="611" t="s">
        <v>62</v>
      </c>
      <c r="V1167" s="611" t="s">
        <v>63</v>
      </c>
      <c r="W1167" s="611" t="s">
        <v>62</v>
      </c>
      <c r="X1167" s="611" t="s">
        <v>63</v>
      </c>
      <c r="Y1167" s="611" t="s">
        <v>62</v>
      </c>
      <c r="Z1167" s="615" t="s">
        <v>63</v>
      </c>
      <c r="AB1167"/>
      <c r="AC1167"/>
      <c r="AD1167"/>
      <c r="AE1167"/>
      <c r="AF1167"/>
      <c r="AG1167"/>
      <c r="AH1167"/>
      <c r="AI1167"/>
      <c r="AJ1167"/>
      <c r="AK1167"/>
      <c r="AL1167"/>
      <c r="AM1167"/>
      <c r="AN1167"/>
      <c r="AO1167"/>
      <c r="AP1167"/>
      <c r="AQ1167"/>
      <c r="AR1167"/>
      <c r="AS1167"/>
      <c r="AT1167"/>
      <c r="AU1167"/>
      <c r="AV1167"/>
      <c r="AW1167"/>
      <c r="AX1167"/>
      <c r="AY1167"/>
      <c r="AZ1167"/>
      <c r="BA1167"/>
      <c r="BB1167"/>
      <c r="BC1167"/>
      <c r="BD1167"/>
      <c r="BE1167"/>
      <c r="BF1167"/>
      <c r="BG1167"/>
      <c r="BH1167"/>
      <c r="BI1167"/>
      <c r="BJ1167"/>
    </row>
    <row r="1168" spans="1:62" ht="15.75" thickBot="1">
      <c r="A1168" s="616" t="s">
        <v>64</v>
      </c>
      <c r="B1168" s="617">
        <f>SUM(B1169,B1183,B1190,B1205)</f>
        <v>89</v>
      </c>
      <c r="C1168" s="685">
        <f>SUM(C1169,C1183,C1190,C1205)</f>
        <v>5</v>
      </c>
      <c r="D1168" s="622"/>
      <c r="E1168" s="687">
        <f>SUM(E1169,E1183,E1190,E1205)</f>
        <v>5</v>
      </c>
      <c r="F1168" s="598"/>
      <c r="G1168" s="685">
        <f>SUM(G1169,G1183,G1190,G1205)</f>
        <v>6</v>
      </c>
      <c r="H1168" s="598"/>
      <c r="I1168" s="685">
        <f>SUM(I1169,I1183,I1190,I1205)</f>
        <v>9</v>
      </c>
      <c r="J1168" s="598"/>
      <c r="K1168" s="684">
        <f>SUM(K1169,K1183,K1190,K1205)</f>
        <v>13</v>
      </c>
      <c r="L1168" s="682"/>
      <c r="M1168" s="684">
        <f>SUM(M1169,M1183,M1190,M1205)</f>
        <v>9</v>
      </c>
      <c r="N1168" s="682"/>
      <c r="O1168" s="684">
        <f>SUM(O1169,O1183,O1190,O1205)</f>
        <v>10</v>
      </c>
      <c r="P1168" s="682"/>
      <c r="Q1168" s="684">
        <f>SUM(Q1169,Q1183,Q1190,Q1205)</f>
        <v>12</v>
      </c>
      <c r="R1168" s="682"/>
      <c r="S1168" s="684">
        <f>SUM(S1169,S1183,S1190,S1205)</f>
        <v>4</v>
      </c>
      <c r="T1168" s="682"/>
      <c r="U1168" s="684">
        <f>SUM(U1169,U1183,U1190,U1205)</f>
        <v>7</v>
      </c>
      <c r="V1168" s="598"/>
      <c r="W1168" s="684">
        <f>SUM(W1169,W1183,W1190,W1205)</f>
        <v>3</v>
      </c>
      <c r="X1168" s="598"/>
      <c r="Y1168" s="684">
        <f>SUM(Y1169,Y1183,Y1190,Y1205)</f>
        <v>6</v>
      </c>
      <c r="Z1168" s="618"/>
      <c r="AB1168"/>
      <c r="AC1168"/>
      <c r="AD1168"/>
      <c r="AE1168"/>
      <c r="AF1168"/>
      <c r="AG1168"/>
      <c r="AH1168"/>
      <c r="AI1168"/>
      <c r="AJ1168"/>
      <c r="AK1168"/>
      <c r="AL1168"/>
      <c r="AM1168"/>
      <c r="AN1168"/>
      <c r="AO1168"/>
      <c r="AP1168"/>
      <c r="AQ1168"/>
      <c r="AR1168"/>
      <c r="AS1168"/>
      <c r="AT1168"/>
      <c r="AU1168"/>
      <c r="AV1168"/>
      <c r="AW1168"/>
      <c r="AX1168"/>
      <c r="AY1168"/>
      <c r="AZ1168"/>
      <c r="BA1168"/>
      <c r="BB1168"/>
      <c r="BC1168"/>
      <c r="BD1168"/>
      <c r="BE1168"/>
      <c r="BF1168"/>
      <c r="BG1168"/>
      <c r="BH1168"/>
      <c r="BI1168"/>
      <c r="BJ1168"/>
    </row>
    <row r="1169" spans="1:62" ht="15.75" thickBot="1">
      <c r="A1169" s="619" t="s">
        <v>630</v>
      </c>
      <c r="B1169" s="620">
        <f>SUM(C1169:Z1169)</f>
        <v>32</v>
      </c>
      <c r="C1169" s="621">
        <f>SUM(C1170:C1182)</f>
        <v>2</v>
      </c>
      <c r="D1169" s="622"/>
      <c r="E1169" s="720">
        <f>SUM(E1170:E1182)</f>
        <v>2</v>
      </c>
      <c r="F1169" s="621"/>
      <c r="G1169" s="614">
        <f>SUM(G1170:G1182)</f>
        <v>2</v>
      </c>
      <c r="H1169" s="621"/>
      <c r="I1169" s="614">
        <v>4</v>
      </c>
      <c r="J1169" s="621"/>
      <c r="K1169" s="614">
        <f>SUM(K1170:K1182)</f>
        <v>2</v>
      </c>
      <c r="L1169" s="621"/>
      <c r="M1169" s="614">
        <v>4</v>
      </c>
      <c r="N1169" s="621"/>
      <c r="O1169" s="614">
        <f>SUM(O1170:O1182)</f>
        <v>1</v>
      </c>
      <c r="P1169" s="621"/>
      <c r="Q1169" s="614">
        <f>SUM(Q1170:Q1182)</f>
        <v>7</v>
      </c>
      <c r="R1169" s="621"/>
      <c r="S1169" s="614">
        <f>SUM(S1170:S1182)</f>
        <v>1</v>
      </c>
      <c r="T1169" s="621"/>
      <c r="U1169" s="614">
        <f>SUM(U1170:U1182)</f>
        <v>6</v>
      </c>
      <c r="V1169" s="621"/>
      <c r="W1169" s="614">
        <f>SUM(W1170:W1182)</f>
        <v>1</v>
      </c>
      <c r="X1169" s="621"/>
      <c r="Y1169" s="614">
        <f>SUM(Y1170:Y1182)</f>
        <v>0</v>
      </c>
      <c r="Z1169" s="623"/>
      <c r="AB1169"/>
      <c r="AC1169"/>
      <c r="AD1169"/>
      <c r="AE1169"/>
      <c r="AF1169"/>
      <c r="AG1169"/>
      <c r="AH1169"/>
      <c r="AI1169"/>
      <c r="AJ1169"/>
      <c r="AK1169"/>
      <c r="AL1169"/>
      <c r="AM1169"/>
      <c r="AN1169"/>
      <c r="AO1169"/>
      <c r="AP1169"/>
      <c r="AQ1169"/>
      <c r="AR1169"/>
      <c r="AS1169"/>
      <c r="AT1169"/>
      <c r="AU1169"/>
      <c r="AV1169"/>
      <c r="AW1169"/>
      <c r="AX1169"/>
      <c r="AY1169"/>
      <c r="AZ1169"/>
      <c r="BA1169"/>
      <c r="BB1169"/>
      <c r="BC1169"/>
      <c r="BD1169"/>
      <c r="BE1169"/>
      <c r="BF1169"/>
      <c r="BG1169"/>
      <c r="BH1169"/>
      <c r="BI1169"/>
      <c r="BJ1169"/>
    </row>
    <row r="1170" spans="1:62">
      <c r="A1170" s="624" t="s">
        <v>631</v>
      </c>
      <c r="B1170" s="688">
        <f t="shared" ref="B1170:B1180" si="79">SUM(C1170,E1170,G1170,I1170,K1170,M1170,O1170,Q1170,S1170,U1170,W1170,Y1170)</f>
        <v>7</v>
      </c>
      <c r="C1170" s="626">
        <v>1</v>
      </c>
      <c r="D1170" s="627" t="s">
        <v>354</v>
      </c>
      <c r="E1170" s="628">
        <v>1</v>
      </c>
      <c r="F1170" s="629" t="s">
        <v>344</v>
      </c>
      <c r="G1170" s="626"/>
      <c r="H1170" s="629"/>
      <c r="I1170" s="626">
        <v>1</v>
      </c>
      <c r="J1170" s="629" t="s">
        <v>701</v>
      </c>
      <c r="K1170" s="626"/>
      <c r="L1170" s="629"/>
      <c r="M1170" s="626"/>
      <c r="N1170" s="629"/>
      <c r="O1170" s="626"/>
      <c r="P1170" s="629"/>
      <c r="Q1170" s="626">
        <v>2</v>
      </c>
      <c r="R1170" s="629" t="s">
        <v>344</v>
      </c>
      <c r="S1170" s="626"/>
      <c r="T1170" s="629"/>
      <c r="U1170" s="626">
        <v>2</v>
      </c>
      <c r="V1170" s="629" t="s">
        <v>344</v>
      </c>
      <c r="W1170" s="626"/>
      <c r="X1170" s="629"/>
      <c r="Y1170" s="626"/>
      <c r="Z1170" s="632"/>
      <c r="AB1170"/>
      <c r="AC1170"/>
      <c r="AD1170"/>
      <c r="AE1170"/>
      <c r="AF1170"/>
      <c r="AG1170"/>
      <c r="AH1170"/>
      <c r="AI1170"/>
      <c r="AJ1170"/>
      <c r="AK1170"/>
      <c r="AL1170"/>
      <c r="AM1170"/>
      <c r="AN1170"/>
      <c r="AO1170"/>
      <c r="AP1170"/>
      <c r="AQ1170"/>
      <c r="AR1170"/>
      <c r="AS1170"/>
      <c r="AT1170"/>
      <c r="AU1170"/>
      <c r="AV1170"/>
      <c r="AW1170"/>
      <c r="AX1170"/>
      <c r="AY1170"/>
      <c r="AZ1170"/>
      <c r="BA1170"/>
      <c r="BB1170"/>
      <c r="BC1170"/>
      <c r="BD1170"/>
      <c r="BE1170"/>
      <c r="BF1170"/>
      <c r="BG1170"/>
      <c r="BH1170"/>
      <c r="BI1170"/>
      <c r="BJ1170"/>
    </row>
    <row r="1171" spans="1:62">
      <c r="A1171" s="633" t="s">
        <v>634</v>
      </c>
      <c r="B1171" s="625">
        <f t="shared" si="79"/>
        <v>0</v>
      </c>
      <c r="C1171" s="634"/>
      <c r="D1171" s="635"/>
      <c r="E1171" s="636"/>
      <c r="F1171" s="637"/>
      <c r="G1171" s="634"/>
      <c r="H1171" s="637"/>
      <c r="I1171" s="634"/>
      <c r="J1171" s="637"/>
      <c r="K1171" s="634"/>
      <c r="L1171" s="637"/>
      <c r="M1171" s="634"/>
      <c r="N1171" s="637"/>
      <c r="O1171" s="634"/>
      <c r="P1171" s="637"/>
      <c r="Q1171" s="634"/>
      <c r="R1171" s="637"/>
      <c r="S1171" s="634"/>
      <c r="T1171" s="637"/>
      <c r="U1171" s="634"/>
      <c r="V1171" s="637"/>
      <c r="W1171" s="634"/>
      <c r="X1171" s="637"/>
      <c r="Y1171" s="634"/>
      <c r="Z1171" s="638"/>
      <c r="AB1171"/>
      <c r="AC1171"/>
      <c r="AD1171"/>
      <c r="AE1171"/>
      <c r="AF1171"/>
      <c r="AG1171"/>
      <c r="AH1171"/>
      <c r="AI1171"/>
      <c r="AJ1171"/>
      <c r="AK1171"/>
      <c r="AL1171"/>
      <c r="AM1171"/>
      <c r="AN1171"/>
      <c r="AO1171"/>
      <c r="AP1171"/>
      <c r="AQ1171"/>
      <c r="AR1171"/>
      <c r="AS1171"/>
      <c r="AT1171"/>
      <c r="AU1171"/>
      <c r="AV1171"/>
      <c r="AW1171"/>
      <c r="AX1171"/>
      <c r="AY1171"/>
      <c r="AZ1171"/>
      <c r="BA1171"/>
      <c r="BB1171"/>
      <c r="BC1171"/>
      <c r="BD1171"/>
      <c r="BE1171"/>
      <c r="BF1171"/>
      <c r="BG1171"/>
      <c r="BH1171"/>
      <c r="BI1171"/>
      <c r="BJ1171"/>
    </row>
    <row r="1172" spans="1:62">
      <c r="A1172" s="639" t="s">
        <v>635</v>
      </c>
      <c r="B1172" s="625">
        <f t="shared" si="79"/>
        <v>0</v>
      </c>
      <c r="C1172" s="634"/>
      <c r="D1172" s="635"/>
      <c r="E1172" s="636"/>
      <c r="F1172" s="637"/>
      <c r="G1172" s="634"/>
      <c r="H1172" s="637"/>
      <c r="I1172" s="634"/>
      <c r="J1172" s="637"/>
      <c r="K1172" s="634"/>
      <c r="L1172" s="637"/>
      <c r="M1172" s="634"/>
      <c r="N1172" s="637"/>
      <c r="O1172" s="634"/>
      <c r="P1172" s="637"/>
      <c r="Q1172" s="634"/>
      <c r="R1172" s="637"/>
      <c r="S1172" s="634"/>
      <c r="T1172" s="637"/>
      <c r="U1172" s="634"/>
      <c r="V1172" s="637"/>
      <c r="W1172" s="634"/>
      <c r="X1172" s="637"/>
      <c r="Y1172" s="634"/>
      <c r="Z1172" s="638"/>
      <c r="AB1172"/>
      <c r="AC1172"/>
      <c r="AD1172"/>
      <c r="AE1172"/>
      <c r="AF1172"/>
      <c r="AG1172"/>
      <c r="AH1172"/>
      <c r="AI1172"/>
      <c r="AJ1172"/>
      <c r="AK1172"/>
      <c r="AL1172"/>
      <c r="AM1172"/>
      <c r="AN1172"/>
      <c r="AO1172"/>
      <c r="AP1172"/>
      <c r="AQ1172"/>
      <c r="AR1172"/>
      <c r="AS1172"/>
      <c r="AT1172"/>
      <c r="AU1172"/>
      <c r="AV1172"/>
      <c r="AW1172"/>
      <c r="AX1172"/>
      <c r="AY1172"/>
      <c r="AZ1172"/>
      <c r="BA1172"/>
      <c r="BB1172"/>
      <c r="BC1172"/>
      <c r="BD1172"/>
      <c r="BE1172"/>
      <c r="BF1172"/>
      <c r="BG1172"/>
      <c r="BH1172"/>
      <c r="BI1172"/>
      <c r="BJ1172"/>
    </row>
    <row r="1173" spans="1:62">
      <c r="A1173" s="633" t="s">
        <v>636</v>
      </c>
      <c r="B1173" s="625">
        <f t="shared" si="79"/>
        <v>0</v>
      </c>
      <c r="C1173" s="634"/>
      <c r="D1173" s="635"/>
      <c r="E1173" s="636"/>
      <c r="F1173" s="637"/>
      <c r="G1173" s="634"/>
      <c r="H1173" s="637"/>
      <c r="I1173" s="634"/>
      <c r="J1173" s="637"/>
      <c r="K1173" s="634"/>
      <c r="L1173" s="637"/>
      <c r="M1173" s="634"/>
      <c r="N1173" s="637"/>
      <c r="O1173" s="634"/>
      <c r="P1173" s="637"/>
      <c r="Q1173" s="634"/>
      <c r="R1173" s="637"/>
      <c r="S1173" s="634"/>
      <c r="T1173" s="637"/>
      <c r="U1173" s="634"/>
      <c r="V1173" s="637"/>
      <c r="W1173" s="634"/>
      <c r="X1173" s="637"/>
      <c r="Y1173" s="634"/>
      <c r="Z1173" s="638"/>
      <c r="AB1173"/>
      <c r="AC1173"/>
      <c r="AD1173"/>
      <c r="AE1173"/>
      <c r="AF1173"/>
      <c r="AG1173"/>
      <c r="AH1173"/>
      <c r="AI1173"/>
      <c r="AJ1173"/>
      <c r="AK1173"/>
      <c r="AL1173"/>
      <c r="AM1173"/>
      <c r="AN1173"/>
      <c r="AO1173"/>
      <c r="AP1173"/>
      <c r="AQ1173"/>
      <c r="AR1173"/>
      <c r="AS1173"/>
      <c r="AT1173"/>
      <c r="AU1173"/>
      <c r="AV1173"/>
      <c r="AW1173"/>
      <c r="AX1173"/>
      <c r="AY1173"/>
      <c r="AZ1173"/>
      <c r="BA1173"/>
      <c r="BB1173"/>
      <c r="BC1173"/>
      <c r="BD1173"/>
      <c r="BE1173"/>
      <c r="BF1173"/>
      <c r="BG1173"/>
      <c r="BH1173"/>
      <c r="BI1173"/>
      <c r="BJ1173"/>
    </row>
    <row r="1174" spans="1:62">
      <c r="A1174" s="639" t="s">
        <v>637</v>
      </c>
      <c r="B1174" s="625">
        <f t="shared" si="79"/>
        <v>0</v>
      </c>
      <c r="C1174" s="634"/>
      <c r="D1174" s="635"/>
      <c r="E1174" s="636"/>
      <c r="F1174" s="637"/>
      <c r="G1174" s="634"/>
      <c r="H1174" s="637"/>
      <c r="I1174" s="634"/>
      <c r="J1174" s="637"/>
      <c r="K1174" s="634"/>
      <c r="L1174" s="637"/>
      <c r="M1174" s="634"/>
      <c r="N1174" s="637"/>
      <c r="O1174" s="634"/>
      <c r="P1174" s="637"/>
      <c r="Q1174" s="634"/>
      <c r="R1174" s="637"/>
      <c r="S1174" s="634"/>
      <c r="T1174" s="637"/>
      <c r="U1174" s="634"/>
      <c r="V1174" s="637"/>
      <c r="W1174" s="634"/>
      <c r="X1174" s="637"/>
      <c r="Y1174" s="634"/>
      <c r="Z1174" s="638"/>
      <c r="AB1174"/>
      <c r="AC1174"/>
      <c r="AD1174"/>
      <c r="AE1174"/>
      <c r="AF1174"/>
      <c r="AG1174"/>
      <c r="AH1174"/>
      <c r="AI1174"/>
      <c r="AJ1174"/>
      <c r="AK1174"/>
      <c r="AL1174"/>
      <c r="AM1174"/>
      <c r="AN1174"/>
      <c r="AO1174"/>
      <c r="AP1174"/>
      <c r="AQ1174"/>
      <c r="AR1174"/>
      <c r="AS1174"/>
      <c r="AT1174"/>
      <c r="AU1174"/>
      <c r="AV1174"/>
      <c r="AW1174"/>
      <c r="AX1174"/>
      <c r="AY1174"/>
      <c r="AZ1174"/>
      <c r="BA1174"/>
      <c r="BB1174"/>
      <c r="BC1174"/>
      <c r="BD1174"/>
      <c r="BE1174"/>
      <c r="BF1174"/>
      <c r="BG1174"/>
      <c r="BH1174"/>
      <c r="BI1174"/>
      <c r="BJ1174"/>
    </row>
    <row r="1175" spans="1:62">
      <c r="A1175" s="639" t="s">
        <v>638</v>
      </c>
      <c r="B1175" s="625">
        <f t="shared" si="79"/>
        <v>1</v>
      </c>
      <c r="C1175" s="634"/>
      <c r="D1175" s="635"/>
      <c r="E1175" s="636"/>
      <c r="F1175" s="637"/>
      <c r="G1175" s="634"/>
      <c r="H1175" s="637"/>
      <c r="I1175" s="634"/>
      <c r="J1175" s="637"/>
      <c r="K1175" s="634"/>
      <c r="L1175" s="637"/>
      <c r="M1175" s="634"/>
      <c r="N1175" s="637"/>
      <c r="O1175" s="634"/>
      <c r="P1175" s="637"/>
      <c r="Q1175" s="634"/>
      <c r="R1175" s="637"/>
      <c r="S1175" s="634"/>
      <c r="T1175" s="637"/>
      <c r="U1175" s="634">
        <v>1</v>
      </c>
      <c r="V1175" s="637" t="s">
        <v>702</v>
      </c>
      <c r="W1175" s="634"/>
      <c r="X1175" s="637"/>
      <c r="Y1175" s="634"/>
      <c r="Z1175" s="638"/>
      <c r="AB1175"/>
      <c r="AC1175"/>
      <c r="AD1175"/>
      <c r="AE1175"/>
      <c r="AF1175"/>
      <c r="AG1175"/>
      <c r="AH1175"/>
      <c r="AI1175"/>
      <c r="AJ1175"/>
      <c r="AK1175"/>
      <c r="AL1175"/>
      <c r="AM1175"/>
      <c r="AN1175"/>
      <c r="AO1175"/>
      <c r="AP1175"/>
      <c r="AQ1175"/>
      <c r="AR1175"/>
      <c r="AS1175"/>
      <c r="AT1175"/>
      <c r="AU1175"/>
      <c r="AV1175"/>
      <c r="AW1175"/>
      <c r="AX1175"/>
      <c r="AY1175"/>
      <c r="AZ1175"/>
      <c r="BA1175"/>
      <c r="BB1175"/>
      <c r="BC1175"/>
      <c r="BD1175"/>
      <c r="BE1175"/>
      <c r="BF1175"/>
      <c r="BG1175"/>
      <c r="BH1175"/>
      <c r="BI1175"/>
      <c r="BJ1175"/>
    </row>
    <row r="1176" spans="1:62">
      <c r="A1176" s="639" t="s">
        <v>639</v>
      </c>
      <c r="B1176" s="625">
        <f t="shared" si="79"/>
        <v>0</v>
      </c>
      <c r="C1176" s="634"/>
      <c r="D1176" s="635"/>
      <c r="E1176" s="636"/>
      <c r="F1176" s="637"/>
      <c r="G1176" s="634"/>
      <c r="H1176" s="637"/>
      <c r="I1176" s="634"/>
      <c r="J1176" s="637"/>
      <c r="K1176" s="634"/>
      <c r="L1176" s="637"/>
      <c r="M1176" s="634"/>
      <c r="N1176" s="637"/>
      <c r="O1176" s="634"/>
      <c r="P1176" s="637"/>
      <c r="Q1176" s="634"/>
      <c r="R1176" s="637"/>
      <c r="S1176" s="634"/>
      <c r="T1176" s="637"/>
      <c r="U1176" s="634"/>
      <c r="V1176" s="637"/>
      <c r="W1176" s="634"/>
      <c r="X1176" s="637"/>
      <c r="Y1176" s="634"/>
      <c r="Z1176" s="638"/>
      <c r="AB1176"/>
      <c r="AC1176"/>
      <c r="AD1176"/>
      <c r="AE1176"/>
      <c r="AF1176"/>
      <c r="AG1176"/>
      <c r="AH1176"/>
      <c r="AI1176"/>
      <c r="AJ1176"/>
      <c r="AK1176"/>
      <c r="AL1176"/>
      <c r="AM1176"/>
      <c r="AN1176"/>
      <c r="AO1176"/>
      <c r="AP1176"/>
      <c r="AQ1176"/>
      <c r="AR1176"/>
      <c r="AS1176"/>
      <c r="AT1176"/>
      <c r="AU1176"/>
      <c r="AV1176"/>
      <c r="AW1176"/>
      <c r="AX1176"/>
      <c r="AY1176"/>
      <c r="AZ1176"/>
      <c r="BA1176"/>
      <c r="BB1176"/>
      <c r="BC1176"/>
      <c r="BD1176"/>
      <c r="BE1176"/>
      <c r="BF1176"/>
      <c r="BG1176"/>
      <c r="BH1176"/>
      <c r="BI1176"/>
      <c r="BJ1176"/>
    </row>
    <row r="1177" spans="1:62">
      <c r="A1177" s="639" t="s">
        <v>640</v>
      </c>
      <c r="B1177" s="625">
        <f t="shared" si="79"/>
        <v>0</v>
      </c>
      <c r="C1177" s="634"/>
      <c r="D1177" s="635"/>
      <c r="E1177" s="636"/>
      <c r="F1177" s="637"/>
      <c r="G1177" s="634"/>
      <c r="H1177" s="637"/>
      <c r="I1177" s="634"/>
      <c r="J1177" s="637"/>
      <c r="K1177" s="634"/>
      <c r="L1177" s="637"/>
      <c r="M1177" s="634"/>
      <c r="N1177" s="637"/>
      <c r="O1177" s="634"/>
      <c r="P1177" s="637"/>
      <c r="Q1177" s="634"/>
      <c r="R1177" s="637"/>
      <c r="S1177" s="634"/>
      <c r="T1177" s="637"/>
      <c r="U1177" s="634"/>
      <c r="V1177" s="637"/>
      <c r="W1177" s="634"/>
      <c r="X1177" s="637"/>
      <c r="Y1177" s="634"/>
      <c r="Z1177" s="638"/>
      <c r="AB1177"/>
      <c r="AC1177"/>
      <c r="AD1177"/>
      <c r="AE1177"/>
      <c r="AF1177"/>
      <c r="AG1177"/>
      <c r="AH1177"/>
      <c r="AI1177"/>
      <c r="AJ1177"/>
      <c r="AK1177"/>
      <c r="AL1177"/>
      <c r="AM1177"/>
      <c r="AN1177"/>
      <c r="AO1177"/>
      <c r="AP1177"/>
      <c r="AQ1177"/>
      <c r="AR1177"/>
      <c r="AS1177"/>
      <c r="AT1177"/>
      <c r="AU1177"/>
      <c r="AV1177"/>
      <c r="AW1177"/>
      <c r="AX1177"/>
      <c r="AY1177"/>
      <c r="AZ1177"/>
      <c r="BA1177"/>
      <c r="BB1177"/>
      <c r="BC1177"/>
      <c r="BD1177"/>
      <c r="BE1177"/>
      <c r="BF1177"/>
      <c r="BG1177"/>
      <c r="BH1177"/>
      <c r="BI1177"/>
      <c r="BJ1177"/>
    </row>
    <row r="1178" spans="1:62">
      <c r="A1178" s="639" t="s">
        <v>557</v>
      </c>
      <c r="B1178" s="625">
        <f t="shared" si="79"/>
        <v>0</v>
      </c>
      <c r="C1178" s="634"/>
      <c r="D1178" s="635"/>
      <c r="E1178" s="636"/>
      <c r="F1178" s="637"/>
      <c r="G1178" s="634"/>
      <c r="H1178" s="637"/>
      <c r="I1178" s="634"/>
      <c r="J1178" s="637"/>
      <c r="K1178" s="634"/>
      <c r="L1178" s="637"/>
      <c r="M1178" s="634"/>
      <c r="N1178" s="637"/>
      <c r="O1178" s="634"/>
      <c r="P1178" s="637"/>
      <c r="Q1178" s="634"/>
      <c r="R1178" s="637"/>
      <c r="S1178" s="634"/>
      <c r="T1178" s="637"/>
      <c r="U1178" s="634"/>
      <c r="V1178" s="637"/>
      <c r="W1178" s="634"/>
      <c r="X1178" s="637"/>
      <c r="Y1178" s="634"/>
      <c r="Z1178" s="638"/>
      <c r="AB1178"/>
      <c r="AC1178"/>
      <c r="AD1178"/>
      <c r="AE1178"/>
      <c r="AF1178"/>
      <c r="AG1178"/>
      <c r="AH1178"/>
      <c r="AI1178"/>
      <c r="AJ1178"/>
      <c r="AK1178"/>
      <c r="AL1178"/>
      <c r="AM1178"/>
      <c r="AN1178"/>
      <c r="AO1178"/>
      <c r="AP1178"/>
      <c r="AQ1178"/>
      <c r="AR1178"/>
      <c r="AS1178"/>
      <c r="AT1178"/>
      <c r="AU1178"/>
      <c r="AV1178"/>
      <c r="AW1178"/>
      <c r="AX1178"/>
      <c r="AY1178"/>
      <c r="AZ1178"/>
      <c r="BA1178"/>
      <c r="BB1178"/>
      <c r="BC1178"/>
      <c r="BD1178"/>
      <c r="BE1178"/>
      <c r="BF1178"/>
      <c r="BG1178"/>
      <c r="BH1178"/>
      <c r="BI1178"/>
      <c r="BJ1178"/>
    </row>
    <row r="1179" spans="1:62">
      <c r="A1179" s="639" t="s">
        <v>67</v>
      </c>
      <c r="B1179" s="625">
        <f t="shared" si="79"/>
        <v>1</v>
      </c>
      <c r="C1179" s="634"/>
      <c r="D1179" s="635"/>
      <c r="E1179" s="636"/>
      <c r="F1179" s="637"/>
      <c r="G1179" s="634"/>
      <c r="H1179" s="637"/>
      <c r="I1179" s="634"/>
      <c r="J1179" s="637"/>
      <c r="K1179" s="634"/>
      <c r="L1179" s="637"/>
      <c r="M1179" s="634"/>
      <c r="N1179" s="637"/>
      <c r="O1179" s="634"/>
      <c r="P1179" s="637"/>
      <c r="Q1179" s="634"/>
      <c r="R1179" s="637"/>
      <c r="S1179" s="634"/>
      <c r="T1179" s="637"/>
      <c r="U1179" s="634">
        <v>1</v>
      </c>
      <c r="V1179" s="637" t="s">
        <v>344</v>
      </c>
      <c r="W1179" s="634"/>
      <c r="X1179" s="637"/>
      <c r="Y1179" s="634"/>
      <c r="Z1179" s="638"/>
      <c r="AB1179"/>
      <c r="AC1179"/>
      <c r="AD1179"/>
      <c r="AE1179"/>
      <c r="AF1179"/>
      <c r="AG1179"/>
      <c r="AH1179"/>
      <c r="AI1179"/>
      <c r="AJ1179"/>
      <c r="AK1179"/>
      <c r="AL1179"/>
      <c r="AM1179"/>
      <c r="AN1179"/>
      <c r="AO1179"/>
      <c r="AP1179"/>
      <c r="AQ1179"/>
      <c r="AR1179"/>
      <c r="AS1179"/>
      <c r="AT1179"/>
      <c r="AU1179"/>
      <c r="AV1179"/>
      <c r="AW1179"/>
      <c r="AX1179"/>
      <c r="AY1179"/>
      <c r="AZ1179"/>
      <c r="BA1179"/>
      <c r="BB1179"/>
      <c r="BC1179"/>
      <c r="BD1179"/>
      <c r="BE1179"/>
      <c r="BF1179"/>
      <c r="BG1179"/>
      <c r="BH1179"/>
      <c r="BI1179"/>
      <c r="BJ1179"/>
    </row>
    <row r="1180" spans="1:62">
      <c r="A1180" s="639" t="s">
        <v>556</v>
      </c>
      <c r="B1180" s="625">
        <f t="shared" si="79"/>
        <v>1</v>
      </c>
      <c r="C1180" s="634"/>
      <c r="D1180" s="635"/>
      <c r="E1180" s="636"/>
      <c r="F1180" s="637"/>
      <c r="G1180" s="634"/>
      <c r="H1180" s="637"/>
      <c r="I1180" s="634"/>
      <c r="J1180" s="637"/>
      <c r="K1180" s="634"/>
      <c r="L1180" s="637"/>
      <c r="M1180" s="634"/>
      <c r="N1180" s="637"/>
      <c r="O1180" s="634"/>
      <c r="P1180" s="637"/>
      <c r="Q1180" s="634"/>
      <c r="R1180" s="637"/>
      <c r="S1180" s="634"/>
      <c r="T1180" s="637"/>
      <c r="U1180" s="634"/>
      <c r="V1180" s="637"/>
      <c r="W1180" s="634">
        <v>1</v>
      </c>
      <c r="X1180" s="637" t="s">
        <v>339</v>
      </c>
      <c r="Y1180" s="634"/>
      <c r="Z1180" s="638"/>
      <c r="AB1180"/>
      <c r="AC1180"/>
      <c r="AD1180"/>
      <c r="AE1180"/>
      <c r="AF1180"/>
      <c r="AG1180"/>
      <c r="AH1180"/>
      <c r="AI1180"/>
      <c r="AJ1180"/>
      <c r="AK1180"/>
      <c r="AL1180"/>
      <c r="AM1180"/>
      <c r="AN1180"/>
      <c r="AO1180"/>
      <c r="AP1180"/>
      <c r="AQ1180"/>
      <c r="AR1180"/>
      <c r="AS1180"/>
      <c r="AT1180"/>
      <c r="AU1180"/>
      <c r="AV1180"/>
      <c r="AW1180"/>
      <c r="AX1180"/>
      <c r="AY1180"/>
      <c r="AZ1180"/>
      <c r="BA1180"/>
      <c r="BB1180"/>
      <c r="BC1180"/>
      <c r="BD1180"/>
      <c r="BE1180"/>
      <c r="BF1180"/>
      <c r="BG1180"/>
      <c r="BH1180"/>
      <c r="BI1180"/>
      <c r="BJ1180"/>
    </row>
    <row r="1181" spans="1:62">
      <c r="A1181" s="639" t="s">
        <v>582</v>
      </c>
      <c r="B1181" s="625">
        <v>8</v>
      </c>
      <c r="C1181" s="634"/>
      <c r="D1181" s="635"/>
      <c r="E1181" s="636">
        <v>1</v>
      </c>
      <c r="F1181" s="637" t="s">
        <v>354</v>
      </c>
      <c r="G1181" s="634">
        <v>1</v>
      </c>
      <c r="H1181" s="637" t="s">
        <v>354</v>
      </c>
      <c r="I1181" s="634" t="s">
        <v>727</v>
      </c>
      <c r="J1181" s="637" t="s">
        <v>672</v>
      </c>
      <c r="K1181" s="634">
        <v>1</v>
      </c>
      <c r="L1181" s="637" t="s">
        <v>354</v>
      </c>
      <c r="M1181" s="634">
        <v>1</v>
      </c>
      <c r="N1181" s="637" t="s">
        <v>354</v>
      </c>
      <c r="O1181" s="634"/>
      <c r="P1181" s="637"/>
      <c r="Q1181" s="634">
        <v>1</v>
      </c>
      <c r="R1181" s="637" t="s">
        <v>354</v>
      </c>
      <c r="S1181" s="634"/>
      <c r="T1181" s="637"/>
      <c r="U1181" s="634">
        <v>1</v>
      </c>
      <c r="V1181" s="637" t="s">
        <v>354</v>
      </c>
      <c r="W1181" s="634"/>
      <c r="X1181" s="637"/>
      <c r="Y1181" s="634"/>
      <c r="Z1181" s="638"/>
      <c r="AB1181"/>
      <c r="AC1181"/>
      <c r="AD1181"/>
      <c r="AE1181"/>
      <c r="AF1181"/>
      <c r="AG1181"/>
      <c r="AH1181"/>
      <c r="AI1181"/>
      <c r="AJ1181"/>
      <c r="AK1181"/>
      <c r="AL1181"/>
      <c r="AM1181"/>
      <c r="AN1181"/>
      <c r="AO1181"/>
      <c r="AP1181"/>
      <c r="AQ1181"/>
      <c r="AR1181"/>
      <c r="AS1181"/>
      <c r="AT1181"/>
      <c r="AU1181"/>
      <c r="AV1181"/>
      <c r="AW1181"/>
      <c r="AX1181"/>
      <c r="AY1181"/>
      <c r="AZ1181"/>
      <c r="BA1181"/>
      <c r="BB1181"/>
      <c r="BC1181"/>
      <c r="BD1181"/>
      <c r="BE1181"/>
      <c r="BF1181"/>
      <c r="BG1181"/>
      <c r="BH1181"/>
      <c r="BI1181"/>
      <c r="BJ1181"/>
    </row>
    <row r="1182" spans="1:62" ht="15.75" thickBot="1">
      <c r="A1182" s="642" t="s">
        <v>583</v>
      </c>
      <c r="B1182" s="625">
        <v>14</v>
      </c>
      <c r="C1182" s="643">
        <v>1</v>
      </c>
      <c r="D1182" s="644" t="s">
        <v>354</v>
      </c>
      <c r="E1182" s="645"/>
      <c r="F1182" s="646"/>
      <c r="G1182" s="643">
        <v>1</v>
      </c>
      <c r="H1182" s="646" t="s">
        <v>354</v>
      </c>
      <c r="I1182" s="643">
        <v>1</v>
      </c>
      <c r="J1182" s="646" t="s">
        <v>354</v>
      </c>
      <c r="K1182" s="643">
        <v>1</v>
      </c>
      <c r="L1182" s="646" t="s">
        <v>354</v>
      </c>
      <c r="M1182" s="643" t="s">
        <v>728</v>
      </c>
      <c r="N1182" s="646" t="s">
        <v>729</v>
      </c>
      <c r="O1182" s="643">
        <v>1</v>
      </c>
      <c r="P1182" s="646" t="s">
        <v>354</v>
      </c>
      <c r="Q1182" s="643">
        <v>4</v>
      </c>
      <c r="R1182" s="646" t="s">
        <v>354</v>
      </c>
      <c r="S1182" s="643">
        <v>1</v>
      </c>
      <c r="T1182" s="646" t="s">
        <v>354</v>
      </c>
      <c r="U1182" s="643">
        <v>1</v>
      </c>
      <c r="V1182" s="646" t="s">
        <v>354</v>
      </c>
      <c r="W1182" s="643"/>
      <c r="X1182" s="646"/>
      <c r="Y1182" s="643"/>
      <c r="Z1182" s="647"/>
      <c r="AB1182"/>
      <c r="AC1182"/>
      <c r="AD1182"/>
      <c r="AE1182"/>
      <c r="AF1182"/>
      <c r="AG1182"/>
      <c r="AH1182"/>
      <c r="AI1182"/>
      <c r="AJ1182"/>
      <c r="AK1182"/>
      <c r="AL1182"/>
      <c r="AM1182"/>
      <c r="AN1182"/>
      <c r="AO1182"/>
      <c r="AP1182"/>
      <c r="AQ1182"/>
      <c r="AR1182"/>
      <c r="AS1182"/>
      <c r="AT1182"/>
      <c r="AU1182"/>
      <c r="AV1182"/>
      <c r="AW1182"/>
      <c r="AX1182"/>
      <c r="AY1182"/>
      <c r="AZ1182"/>
      <c r="BA1182"/>
      <c r="BB1182"/>
      <c r="BC1182"/>
      <c r="BD1182"/>
      <c r="BE1182"/>
      <c r="BF1182"/>
      <c r="BG1182"/>
      <c r="BH1182"/>
      <c r="BI1182"/>
      <c r="BJ1182"/>
    </row>
    <row r="1183" spans="1:62" ht="15.75" thickBot="1">
      <c r="A1183" s="619" t="s">
        <v>643</v>
      </c>
      <c r="B1183" s="620">
        <f>SUM(C1183:Z1183)</f>
        <v>22</v>
      </c>
      <c r="C1183" s="649">
        <f>SUM(C1184:C1189)</f>
        <v>1</v>
      </c>
      <c r="D1183" s="689"/>
      <c r="E1183" s="690">
        <f>SUM(E1184:E1189)</f>
        <v>1</v>
      </c>
      <c r="F1183" s="598"/>
      <c r="G1183" s="649">
        <f>SUM(G1184:G1189)</f>
        <v>1</v>
      </c>
      <c r="H1183" s="598"/>
      <c r="I1183" s="649">
        <f>SUM(I1184:I1189)</f>
        <v>3</v>
      </c>
      <c r="J1183" s="598"/>
      <c r="K1183" s="649">
        <v>6</v>
      </c>
      <c r="L1183" s="598"/>
      <c r="M1183" s="649">
        <f>SUM(M1184:M1189)</f>
        <v>3</v>
      </c>
      <c r="N1183" s="598"/>
      <c r="O1183" s="649">
        <v>4</v>
      </c>
      <c r="P1183" s="598"/>
      <c r="Q1183" s="649">
        <f>SUM(Q1184:Q1189)</f>
        <v>1</v>
      </c>
      <c r="R1183" s="598"/>
      <c r="S1183" s="649">
        <f>SUM(S1184:S1189)</f>
        <v>0</v>
      </c>
      <c r="T1183" s="598"/>
      <c r="U1183" s="649">
        <f>SUM(U1184:U1189)</f>
        <v>1</v>
      </c>
      <c r="V1183" s="598"/>
      <c r="W1183" s="649">
        <f>SUM(W1184:W1189)</f>
        <v>1</v>
      </c>
      <c r="X1183" s="598"/>
      <c r="Y1183" s="649">
        <f>SUM(Y1184:Y1189)</f>
        <v>0</v>
      </c>
      <c r="Z1183" s="618"/>
      <c r="AB1183"/>
      <c r="AC1183"/>
      <c r="AD1183"/>
      <c r="AE1183"/>
      <c r="AF1183"/>
      <c r="AG1183"/>
      <c r="AH1183"/>
      <c r="AI1183"/>
      <c r="AJ1183"/>
      <c r="AK1183"/>
      <c r="AL1183"/>
      <c r="AM1183"/>
      <c r="AN1183"/>
      <c r="AO1183"/>
      <c r="AP1183"/>
      <c r="AQ1183"/>
      <c r="AR1183"/>
      <c r="AS1183"/>
      <c r="AT1183"/>
      <c r="AU1183"/>
      <c r="AV1183"/>
      <c r="AW1183"/>
      <c r="AX1183"/>
      <c r="AY1183"/>
      <c r="AZ1183"/>
      <c r="BA1183"/>
      <c r="BB1183"/>
      <c r="BC1183"/>
      <c r="BD1183"/>
      <c r="BE1183"/>
      <c r="BF1183"/>
      <c r="BG1183"/>
      <c r="BH1183"/>
      <c r="BI1183"/>
      <c r="BJ1183"/>
    </row>
    <row r="1184" spans="1:62">
      <c r="A1184" s="624" t="s">
        <v>644</v>
      </c>
      <c r="B1184" s="625">
        <v>6</v>
      </c>
      <c r="C1184" s="626"/>
      <c r="D1184" s="627"/>
      <c r="E1184" s="628"/>
      <c r="F1184" s="629"/>
      <c r="G1184" s="626"/>
      <c r="H1184" s="629"/>
      <c r="I1184" s="626">
        <v>1</v>
      </c>
      <c r="J1184" s="629" t="s">
        <v>344</v>
      </c>
      <c r="K1184" s="626" t="s">
        <v>730</v>
      </c>
      <c r="L1184" s="629" t="s">
        <v>731</v>
      </c>
      <c r="M1184" s="626"/>
      <c r="N1184" s="629"/>
      <c r="O1184" s="626">
        <v>1</v>
      </c>
      <c r="P1184" s="629" t="s">
        <v>525</v>
      </c>
      <c r="Q1184" s="626"/>
      <c r="R1184" s="629"/>
      <c r="S1184" s="626"/>
      <c r="T1184" s="629"/>
      <c r="U1184" s="626">
        <v>1</v>
      </c>
      <c r="V1184" s="629" t="s">
        <v>380</v>
      </c>
      <c r="W1184" s="626"/>
      <c r="X1184" s="629"/>
      <c r="Y1184" s="626"/>
      <c r="Z1184" s="651"/>
      <c r="AB1184"/>
      <c r="AC1184"/>
      <c r="AD1184"/>
      <c r="AE1184"/>
      <c r="AF1184"/>
      <c r="AG1184"/>
      <c r="AH1184"/>
      <c r="AI1184"/>
      <c r="AJ1184"/>
      <c r="AK1184"/>
      <c r="AL1184"/>
      <c r="AM1184"/>
      <c r="AN1184"/>
      <c r="AO1184"/>
      <c r="AP1184"/>
      <c r="AQ1184"/>
      <c r="AR1184"/>
      <c r="AS1184"/>
      <c r="AT1184"/>
      <c r="AU1184"/>
      <c r="AV1184"/>
      <c r="AW1184"/>
      <c r="AX1184"/>
      <c r="AY1184"/>
      <c r="AZ1184"/>
      <c r="BA1184"/>
      <c r="BB1184"/>
      <c r="BC1184"/>
      <c r="BD1184"/>
      <c r="BE1184"/>
      <c r="BF1184"/>
      <c r="BG1184"/>
      <c r="BH1184"/>
      <c r="BI1184"/>
      <c r="BJ1184"/>
    </row>
    <row r="1185" spans="1:62">
      <c r="A1185" s="639" t="s">
        <v>647</v>
      </c>
      <c r="B1185" s="625">
        <f>SUM(C1185,E1185,G1185,I1185,K1185,M1185,O1185,Q1185,S1185,U1185,W1185,Y1185)</f>
        <v>4</v>
      </c>
      <c r="C1185" s="634"/>
      <c r="D1185" s="635"/>
      <c r="E1185" s="636"/>
      <c r="F1185" s="637"/>
      <c r="G1185" s="634"/>
      <c r="H1185" s="637"/>
      <c r="I1185" s="634"/>
      <c r="J1185" s="637"/>
      <c r="K1185" s="634"/>
      <c r="L1185" s="637"/>
      <c r="M1185" s="634">
        <v>2</v>
      </c>
      <c r="N1185" s="637" t="s">
        <v>421</v>
      </c>
      <c r="O1185" s="634">
        <v>1</v>
      </c>
      <c r="P1185" s="637" t="s">
        <v>421</v>
      </c>
      <c r="Q1185" s="634">
        <v>1</v>
      </c>
      <c r="R1185" s="637" t="s">
        <v>421</v>
      </c>
      <c r="S1185" s="634"/>
      <c r="T1185" s="637"/>
      <c r="U1185" s="634"/>
      <c r="V1185" s="637"/>
      <c r="W1185" s="634"/>
      <c r="X1185" s="637"/>
      <c r="Y1185" s="634"/>
      <c r="Z1185" s="638"/>
      <c r="AB1185"/>
      <c r="AC1185"/>
      <c r="AD1185"/>
      <c r="AE1185"/>
      <c r="AF1185"/>
      <c r="AG1185"/>
      <c r="AH1185"/>
      <c r="AI1185"/>
      <c r="AJ1185"/>
      <c r="AK1185"/>
      <c r="AL1185"/>
      <c r="AM1185"/>
      <c r="AN1185"/>
      <c r="AO1185"/>
      <c r="AP1185"/>
      <c r="AQ1185"/>
      <c r="AR1185"/>
      <c r="AS1185"/>
      <c r="AT1185"/>
      <c r="AU1185"/>
      <c r="AV1185"/>
      <c r="AW1185"/>
      <c r="AX1185"/>
      <c r="AY1185"/>
      <c r="AZ1185"/>
      <c r="BA1185"/>
      <c r="BB1185"/>
      <c r="BC1185"/>
      <c r="BD1185"/>
      <c r="BE1185"/>
      <c r="BF1185"/>
      <c r="BG1185"/>
      <c r="BH1185"/>
      <c r="BI1185"/>
      <c r="BJ1185"/>
    </row>
    <row r="1186" spans="1:62">
      <c r="A1186" s="639" t="s">
        <v>648</v>
      </c>
      <c r="B1186" s="625">
        <f>SUM(C1186,E1186,G1186,I1186,K1186,M1186,O1186,Q1186,S1186,U1186,W1186,Y1186)</f>
        <v>6</v>
      </c>
      <c r="C1186" s="634">
        <v>1</v>
      </c>
      <c r="D1186" s="635" t="s">
        <v>354</v>
      </c>
      <c r="E1186" s="636">
        <v>1</v>
      </c>
      <c r="F1186" s="637" t="s">
        <v>344</v>
      </c>
      <c r="G1186" s="634">
        <v>1</v>
      </c>
      <c r="H1186" s="653" t="s">
        <v>344</v>
      </c>
      <c r="I1186" s="634">
        <v>1</v>
      </c>
      <c r="J1186" s="637" t="s">
        <v>344</v>
      </c>
      <c r="K1186" s="634">
        <v>2</v>
      </c>
      <c r="L1186" s="637" t="s">
        <v>421</v>
      </c>
      <c r="M1186" s="634"/>
      <c r="N1186" s="637"/>
      <c r="O1186" s="634" t="s">
        <v>727</v>
      </c>
      <c r="P1186" s="637" t="s">
        <v>732</v>
      </c>
      <c r="Q1186" s="634"/>
      <c r="R1186" s="637"/>
      <c r="S1186" s="634"/>
      <c r="T1186" s="637"/>
      <c r="U1186" s="634"/>
      <c r="V1186" s="637"/>
      <c r="W1186" s="634"/>
      <c r="X1186" s="637"/>
      <c r="Y1186" s="634"/>
      <c r="Z1186" s="638"/>
      <c r="AB1186"/>
      <c r="AC1186"/>
      <c r="AD1186"/>
      <c r="AE1186"/>
      <c r="AF1186"/>
      <c r="AG1186"/>
      <c r="AH1186"/>
      <c r="AI1186"/>
      <c r="AJ1186"/>
      <c r="AK1186"/>
      <c r="AL1186"/>
      <c r="AM1186"/>
      <c r="AN1186"/>
      <c r="AO1186"/>
      <c r="AP1186"/>
      <c r="AQ1186"/>
      <c r="AR1186"/>
      <c r="AS1186"/>
      <c r="AT1186"/>
      <c r="AU1186"/>
      <c r="AV1186"/>
      <c r="AW1186"/>
      <c r="AX1186"/>
      <c r="AY1186"/>
      <c r="AZ1186"/>
      <c r="BA1186"/>
      <c r="BB1186"/>
      <c r="BC1186"/>
      <c r="BD1186"/>
      <c r="BE1186"/>
      <c r="BF1186"/>
      <c r="BG1186"/>
      <c r="BH1186"/>
      <c r="BI1186"/>
      <c r="BJ1186"/>
    </row>
    <row r="1187" spans="1:62">
      <c r="A1187" s="639" t="s">
        <v>652</v>
      </c>
      <c r="B1187" s="625">
        <f>SUM(C1187,E1187,G1187,I1187,K1187,M1187,O1187,Q1187,S1187,U1187,W1187,Y1187)</f>
        <v>0</v>
      </c>
      <c r="C1187" s="634"/>
      <c r="D1187" s="635"/>
      <c r="E1187" s="636"/>
      <c r="F1187" s="637"/>
      <c r="G1187" s="634"/>
      <c r="H1187" s="637"/>
      <c r="I1187" s="634"/>
      <c r="J1187" s="637"/>
      <c r="K1187" s="634"/>
      <c r="L1187" s="637"/>
      <c r="M1187" s="634"/>
      <c r="N1187" s="637"/>
      <c r="O1187" s="634"/>
      <c r="P1187" s="637"/>
      <c r="Q1187" s="634"/>
      <c r="R1187" s="637"/>
      <c r="S1187" s="634"/>
      <c r="T1187" s="637"/>
      <c r="U1187" s="634"/>
      <c r="V1187" s="637"/>
      <c r="W1187" s="634"/>
      <c r="X1187" s="637"/>
      <c r="Y1187" s="634"/>
      <c r="Z1187" s="638"/>
      <c r="AB1187"/>
      <c r="AC1187"/>
      <c r="AD1187"/>
      <c r="AE1187"/>
      <c r="AF1187"/>
      <c r="AG1187"/>
      <c r="AH1187"/>
      <c r="AI1187"/>
      <c r="AJ1187"/>
      <c r="AK1187"/>
      <c r="AL1187"/>
      <c r="AM1187"/>
      <c r="AN1187"/>
      <c r="AO1187"/>
      <c r="AP1187"/>
      <c r="AQ1187"/>
      <c r="AR1187"/>
      <c r="AS1187"/>
      <c r="AT1187"/>
      <c r="AU1187"/>
      <c r="AV1187"/>
      <c r="AW1187"/>
      <c r="AX1187"/>
      <c r="AY1187"/>
      <c r="AZ1187"/>
      <c r="BA1187"/>
      <c r="BB1187"/>
      <c r="BC1187"/>
      <c r="BD1187"/>
      <c r="BE1187"/>
      <c r="BF1187"/>
      <c r="BG1187"/>
      <c r="BH1187"/>
      <c r="BI1187"/>
      <c r="BJ1187"/>
    </row>
    <row r="1188" spans="1:62">
      <c r="A1188" s="639" t="s">
        <v>378</v>
      </c>
      <c r="B1188" s="625">
        <f>SUM(C1188,E1188,G1188,I1188,K1188,M1188,O1188,Q1188,S1188,U1188,W1188,Y1188)</f>
        <v>4</v>
      </c>
      <c r="C1188" s="634"/>
      <c r="D1188" s="635"/>
      <c r="E1188" s="636"/>
      <c r="F1188" s="637"/>
      <c r="G1188" s="634"/>
      <c r="H1188" s="637"/>
      <c r="I1188" s="634">
        <v>1</v>
      </c>
      <c r="J1188" s="637" t="s">
        <v>350</v>
      </c>
      <c r="K1188" s="634">
        <v>1</v>
      </c>
      <c r="L1188" s="637" t="s">
        <v>339</v>
      </c>
      <c r="M1188" s="634">
        <v>1</v>
      </c>
      <c r="N1188" s="637" t="s">
        <v>344</v>
      </c>
      <c r="O1188" s="634"/>
      <c r="P1188" s="637"/>
      <c r="Q1188" s="634"/>
      <c r="R1188" s="637"/>
      <c r="S1188" s="634"/>
      <c r="T1188" s="637"/>
      <c r="U1188" s="634"/>
      <c r="V1188" s="637"/>
      <c r="W1188" s="634">
        <v>1</v>
      </c>
      <c r="X1188" s="637" t="s">
        <v>421</v>
      </c>
      <c r="Y1188" s="634"/>
      <c r="Z1188" s="638"/>
      <c r="AB1188"/>
      <c r="AC1188"/>
      <c r="AD1188"/>
      <c r="AE1188"/>
      <c r="AF1188"/>
      <c r="AG1188"/>
      <c r="AH1188"/>
      <c r="AI1188"/>
      <c r="AJ1188"/>
      <c r="AK1188"/>
      <c r="AL1188"/>
      <c r="AM1188"/>
      <c r="AN1188"/>
      <c r="AO1188"/>
      <c r="AP1188"/>
      <c r="AQ1188"/>
      <c r="AR1188"/>
      <c r="AS1188"/>
      <c r="AT1188"/>
      <c r="AU1188"/>
      <c r="AV1188"/>
      <c r="AW1188"/>
      <c r="AX1188"/>
      <c r="AY1188"/>
      <c r="AZ1188"/>
      <c r="BA1188"/>
      <c r="BB1188"/>
      <c r="BC1188"/>
      <c r="BD1188"/>
      <c r="BE1188"/>
      <c r="BF1188"/>
      <c r="BG1188"/>
      <c r="BH1188"/>
      <c r="BI1188"/>
      <c r="BJ1188"/>
    </row>
    <row r="1189" spans="1:62" ht="15.75" thickBot="1">
      <c r="A1189" s="642" t="s">
        <v>600</v>
      </c>
      <c r="B1189" s="625">
        <f>SUM(C1189,E1189,G1189,I1189,K1189,M1189,O1189,Q1189,S1189,U1189,W1189,Y1189)</f>
        <v>0</v>
      </c>
      <c r="C1189" s="643"/>
      <c r="D1189" s="644"/>
      <c r="E1189" s="645"/>
      <c r="F1189" s="646"/>
      <c r="G1189" s="643"/>
      <c r="H1189" s="646"/>
      <c r="I1189" s="643"/>
      <c r="J1189" s="646"/>
      <c r="K1189" s="643"/>
      <c r="L1189" s="646"/>
      <c r="M1189" s="643"/>
      <c r="N1189" s="646"/>
      <c r="O1189" s="643"/>
      <c r="P1189" s="646"/>
      <c r="Q1189" s="643"/>
      <c r="R1189" s="646"/>
      <c r="S1189" s="643"/>
      <c r="T1189" s="646"/>
      <c r="U1189" s="643"/>
      <c r="V1189" s="646"/>
      <c r="W1189" s="643"/>
      <c r="X1189" s="646"/>
      <c r="Y1189" s="643"/>
      <c r="Z1189" s="647"/>
      <c r="AB1189"/>
      <c r="AC1189"/>
      <c r="AD1189"/>
      <c r="AE1189"/>
      <c r="AF1189"/>
      <c r="AG1189"/>
      <c r="AH1189"/>
      <c r="AI1189"/>
      <c r="AJ1189"/>
      <c r="AK1189"/>
      <c r="AL1189"/>
      <c r="AM1189"/>
      <c r="AN1189"/>
      <c r="AO1189"/>
      <c r="AP1189"/>
      <c r="AQ1189"/>
      <c r="AR1189"/>
      <c r="AS1189"/>
      <c r="AT1189"/>
      <c r="AU1189"/>
      <c r="AV1189"/>
      <c r="AW1189"/>
      <c r="AX1189"/>
      <c r="AY1189"/>
      <c r="AZ1189"/>
      <c r="BA1189"/>
      <c r="BB1189"/>
      <c r="BC1189"/>
      <c r="BD1189"/>
      <c r="BE1189"/>
      <c r="BF1189"/>
      <c r="BG1189"/>
      <c r="BH1189"/>
      <c r="BI1189"/>
      <c r="BJ1189"/>
    </row>
    <row r="1190" spans="1:62" ht="15.75" thickBot="1">
      <c r="A1190" s="619" t="s">
        <v>653</v>
      </c>
      <c r="B1190" s="620">
        <f>SUM(B1191:B1204)</f>
        <v>30</v>
      </c>
      <c r="C1190" s="649">
        <f>SUM(C1191:C1204)</f>
        <v>1</v>
      </c>
      <c r="D1190" s="689"/>
      <c r="E1190" s="690">
        <v>2</v>
      </c>
      <c r="F1190" s="598"/>
      <c r="G1190" s="649">
        <v>3</v>
      </c>
      <c r="H1190" s="598"/>
      <c r="I1190" s="649">
        <f>SUM(I1191:I1204)</f>
        <v>2</v>
      </c>
      <c r="J1190" s="598"/>
      <c r="K1190" s="649">
        <v>5</v>
      </c>
      <c r="L1190" s="598"/>
      <c r="M1190" s="649">
        <v>2</v>
      </c>
      <c r="N1190" s="598"/>
      <c r="O1190" s="649">
        <v>5</v>
      </c>
      <c r="P1190" s="598"/>
      <c r="Q1190" s="649">
        <f>SUM(Q1191:Q1204)</f>
        <v>2</v>
      </c>
      <c r="R1190" s="598"/>
      <c r="S1190" s="649">
        <f>SUM(S1191:S1204)</f>
        <v>2</v>
      </c>
      <c r="T1190" s="598"/>
      <c r="U1190" s="649">
        <f>SUM(U1191:U1204)</f>
        <v>0</v>
      </c>
      <c r="V1190" s="598"/>
      <c r="W1190" s="649">
        <f>SUM(W1191:W1204)</f>
        <v>1</v>
      </c>
      <c r="X1190" s="598"/>
      <c r="Y1190" s="649">
        <v>5</v>
      </c>
      <c r="Z1190" s="618"/>
      <c r="AB1190"/>
      <c r="AC1190"/>
      <c r="AD1190"/>
      <c r="AE1190"/>
      <c r="AF1190"/>
      <c r="AG1190"/>
      <c r="AH1190"/>
      <c r="AI1190"/>
      <c r="AJ1190"/>
      <c r="AK1190"/>
      <c r="AL1190"/>
      <c r="AM1190"/>
      <c r="AN1190"/>
      <c r="AO1190"/>
      <c r="AP1190"/>
      <c r="AQ1190"/>
      <c r="AR1190"/>
      <c r="AS1190"/>
      <c r="AT1190"/>
      <c r="AU1190"/>
      <c r="AV1190"/>
      <c r="AW1190"/>
      <c r="AX1190"/>
      <c r="AY1190"/>
      <c r="AZ1190"/>
      <c r="BA1190"/>
      <c r="BB1190"/>
      <c r="BC1190"/>
      <c r="BD1190"/>
      <c r="BE1190"/>
      <c r="BF1190"/>
      <c r="BG1190"/>
      <c r="BH1190"/>
      <c r="BI1190"/>
      <c r="BJ1190"/>
    </row>
    <row r="1191" spans="1:62">
      <c r="A1191" s="639" t="s">
        <v>602</v>
      </c>
      <c r="B1191" s="625">
        <v>21</v>
      </c>
      <c r="C1191" s="634">
        <v>1</v>
      </c>
      <c r="D1191" s="635" t="s">
        <v>354</v>
      </c>
      <c r="E1191" s="636" t="s">
        <v>727</v>
      </c>
      <c r="F1191" s="637" t="s">
        <v>517</v>
      </c>
      <c r="G1191" s="634">
        <v>1</v>
      </c>
      <c r="H1191" s="637" t="s">
        <v>354</v>
      </c>
      <c r="I1191" s="634">
        <v>1</v>
      </c>
      <c r="J1191" s="637" t="s">
        <v>733</v>
      </c>
      <c r="K1191" s="634" t="s">
        <v>734</v>
      </c>
      <c r="L1191" s="637" t="s">
        <v>735</v>
      </c>
      <c r="M1191" s="634" t="s">
        <v>727</v>
      </c>
      <c r="N1191" s="637" t="s">
        <v>736</v>
      </c>
      <c r="O1191" s="634" t="s">
        <v>730</v>
      </c>
      <c r="P1191" s="637" t="s">
        <v>737</v>
      </c>
      <c r="Q1191" s="634">
        <v>1</v>
      </c>
      <c r="R1191" s="637" t="s">
        <v>391</v>
      </c>
      <c r="S1191" s="634"/>
      <c r="T1191" s="637"/>
      <c r="U1191" s="634"/>
      <c r="V1191" s="637"/>
      <c r="W1191" s="634">
        <v>1</v>
      </c>
      <c r="X1191" s="637" t="s">
        <v>339</v>
      </c>
      <c r="Y1191" s="634" t="s">
        <v>738</v>
      </c>
      <c r="Z1191" s="655" t="s">
        <v>739</v>
      </c>
      <c r="AB1191"/>
      <c r="AC1191"/>
      <c r="AD1191"/>
      <c r="AE1191"/>
      <c r="AF1191"/>
      <c r="AG1191"/>
      <c r="AH1191"/>
      <c r="AI1191"/>
      <c r="AJ1191"/>
      <c r="AK1191"/>
      <c r="AL1191"/>
      <c r="AM1191"/>
      <c r="AN1191"/>
      <c r="AO1191"/>
      <c r="AP1191"/>
      <c r="AQ1191"/>
      <c r="AR1191"/>
      <c r="AS1191"/>
      <c r="AT1191"/>
      <c r="AU1191"/>
      <c r="AV1191"/>
      <c r="AW1191"/>
      <c r="AX1191"/>
      <c r="AY1191"/>
      <c r="AZ1191"/>
      <c r="BA1191"/>
      <c r="BB1191"/>
      <c r="BC1191"/>
      <c r="BD1191"/>
      <c r="BE1191"/>
      <c r="BF1191"/>
      <c r="BG1191"/>
      <c r="BH1191"/>
      <c r="BI1191"/>
      <c r="BJ1191"/>
    </row>
    <row r="1192" spans="1:62">
      <c r="A1192" s="633" t="s">
        <v>654</v>
      </c>
      <c r="B1192" s="625">
        <f t="shared" ref="B1192:B1198" si="80">SUM(C1192,E1192,G1192,I1192,K1192,M1192,O1192,Q1192,S1192,U1192,W1192,Y1192)</f>
        <v>0</v>
      </c>
      <c r="C1192" s="634"/>
      <c r="D1192" s="635"/>
      <c r="E1192" s="636"/>
      <c r="F1192" s="637"/>
      <c r="G1192" s="634"/>
      <c r="H1192" s="637"/>
      <c r="I1192" s="634"/>
      <c r="J1192" s="637"/>
      <c r="K1192" s="634"/>
      <c r="L1192" s="637"/>
      <c r="M1192" s="634"/>
      <c r="N1192" s="637"/>
      <c r="O1192" s="634"/>
      <c r="P1192" s="637"/>
      <c r="Q1192" s="634"/>
      <c r="R1192" s="637"/>
      <c r="S1192" s="634"/>
      <c r="T1192" s="637"/>
      <c r="U1192" s="634"/>
      <c r="V1192" s="637"/>
      <c r="W1192" s="634"/>
      <c r="X1192" s="637"/>
      <c r="Y1192" s="634"/>
      <c r="Z1192" s="638"/>
      <c r="AB1192"/>
      <c r="AC1192"/>
      <c r="AD1192"/>
      <c r="AE1192"/>
      <c r="AF1192"/>
      <c r="AG1192"/>
      <c r="AH1192"/>
      <c r="AI1192"/>
      <c r="AJ1192"/>
      <c r="AK1192"/>
      <c r="AL1192"/>
      <c r="AM1192"/>
      <c r="AN1192"/>
      <c r="AO1192"/>
      <c r="AP1192"/>
      <c r="AQ1192"/>
      <c r="AR1192"/>
      <c r="AS1192"/>
      <c r="AT1192"/>
      <c r="AU1192"/>
      <c r="AV1192"/>
      <c r="AW1192"/>
      <c r="AX1192"/>
      <c r="AY1192"/>
      <c r="AZ1192"/>
      <c r="BA1192"/>
      <c r="BB1192"/>
      <c r="BC1192"/>
      <c r="BD1192"/>
      <c r="BE1192"/>
      <c r="BF1192"/>
      <c r="BG1192"/>
      <c r="BH1192"/>
      <c r="BI1192"/>
      <c r="BJ1192"/>
    </row>
    <row r="1193" spans="1:62">
      <c r="A1193" s="639" t="s">
        <v>655</v>
      </c>
      <c r="B1193" s="625">
        <f t="shared" si="80"/>
        <v>0</v>
      </c>
      <c r="C1193" s="634"/>
      <c r="D1193" s="635"/>
      <c r="E1193" s="636"/>
      <c r="F1193" s="637"/>
      <c r="G1193" s="634"/>
      <c r="H1193" s="637"/>
      <c r="I1193" s="634"/>
      <c r="J1193" s="637"/>
      <c r="K1193" s="634"/>
      <c r="L1193" s="637"/>
      <c r="M1193" s="634"/>
      <c r="N1193" s="637"/>
      <c r="O1193" s="634"/>
      <c r="P1193" s="637"/>
      <c r="Q1193" s="634"/>
      <c r="R1193" s="637"/>
      <c r="S1193" s="634"/>
      <c r="T1193" s="637"/>
      <c r="U1193" s="634"/>
      <c r="V1193" s="637"/>
      <c r="W1193" s="634"/>
      <c r="X1193" s="637"/>
      <c r="Y1193" s="634"/>
      <c r="Z1193" s="638"/>
      <c r="AB1193"/>
      <c r="AC1193"/>
      <c r="AD1193"/>
      <c r="AE1193"/>
      <c r="AF1193"/>
      <c r="AG1193"/>
      <c r="AH1193"/>
      <c r="AI1193"/>
      <c r="AJ1193"/>
      <c r="AK1193"/>
      <c r="AL1193"/>
      <c r="AM1193"/>
      <c r="AN1193"/>
      <c r="AO1193"/>
      <c r="AP1193"/>
      <c r="AQ1193"/>
      <c r="AR1193"/>
      <c r="AS1193"/>
      <c r="AT1193"/>
      <c r="AU1193"/>
      <c r="AV1193"/>
      <c r="AW1193"/>
      <c r="AX1193"/>
      <c r="AY1193"/>
      <c r="AZ1193"/>
      <c r="BA1193"/>
      <c r="BB1193"/>
      <c r="BC1193"/>
      <c r="BD1193"/>
      <c r="BE1193"/>
      <c r="BF1193"/>
      <c r="BG1193"/>
      <c r="BH1193"/>
      <c r="BI1193"/>
      <c r="BJ1193"/>
    </row>
    <row r="1194" spans="1:62">
      <c r="A1194" s="639" t="s">
        <v>656</v>
      </c>
      <c r="B1194" s="625">
        <f t="shared" si="80"/>
        <v>0</v>
      </c>
      <c r="C1194" s="634"/>
      <c r="D1194" s="635"/>
      <c r="E1194" s="636"/>
      <c r="F1194" s="637"/>
      <c r="G1194" s="634"/>
      <c r="H1194" s="637"/>
      <c r="I1194" s="634"/>
      <c r="J1194" s="637"/>
      <c r="K1194" s="634"/>
      <c r="L1194" s="637"/>
      <c r="M1194" s="634"/>
      <c r="N1194" s="637"/>
      <c r="O1194" s="634"/>
      <c r="P1194" s="637"/>
      <c r="Q1194" s="634"/>
      <c r="R1194" s="637"/>
      <c r="S1194" s="634"/>
      <c r="T1194" s="637"/>
      <c r="U1194" s="634"/>
      <c r="V1194" s="637"/>
      <c r="W1194" s="634"/>
      <c r="X1194" s="637"/>
      <c r="Y1194" s="634"/>
      <c r="Z1194" s="638"/>
      <c r="AB1194"/>
      <c r="AC1194"/>
      <c r="AD1194"/>
      <c r="AE1194"/>
      <c r="AF1194"/>
      <c r="AG1194"/>
      <c r="AH1194"/>
      <c r="AI1194"/>
      <c r="AJ1194"/>
      <c r="AK1194"/>
      <c r="AL1194"/>
      <c r="AM1194"/>
      <c r="AN1194"/>
      <c r="AO1194"/>
      <c r="AP1194"/>
      <c r="AQ1194"/>
      <c r="AR1194"/>
      <c r="AS1194"/>
      <c r="AT1194"/>
      <c r="AU1194"/>
      <c r="AV1194"/>
      <c r="AW1194"/>
      <c r="AX1194"/>
      <c r="AY1194"/>
      <c r="AZ1194"/>
      <c r="BA1194"/>
      <c r="BB1194"/>
      <c r="BC1194"/>
      <c r="BD1194"/>
      <c r="BE1194"/>
      <c r="BF1194"/>
      <c r="BG1194"/>
      <c r="BH1194"/>
      <c r="BI1194"/>
      <c r="BJ1194"/>
    </row>
    <row r="1195" spans="1:62">
      <c r="A1195" s="639" t="s">
        <v>404</v>
      </c>
      <c r="B1195" s="625">
        <f t="shared" si="80"/>
        <v>0</v>
      </c>
      <c r="C1195" s="634"/>
      <c r="D1195" s="635"/>
      <c r="E1195" s="636"/>
      <c r="F1195" s="637"/>
      <c r="G1195" s="634"/>
      <c r="H1195" s="637"/>
      <c r="I1195" s="634"/>
      <c r="J1195" s="637"/>
      <c r="K1195" s="634"/>
      <c r="L1195" s="637"/>
      <c r="M1195" s="634"/>
      <c r="N1195" s="637"/>
      <c r="O1195" s="634"/>
      <c r="P1195" s="637"/>
      <c r="Q1195" s="634"/>
      <c r="R1195" s="637"/>
      <c r="S1195" s="634"/>
      <c r="T1195" s="637"/>
      <c r="U1195" s="634"/>
      <c r="V1195" s="637"/>
      <c r="W1195" s="634"/>
      <c r="X1195" s="637"/>
      <c r="Y1195" s="634"/>
      <c r="Z1195" s="638"/>
      <c r="AB1195"/>
      <c r="AC1195"/>
      <c r="AD1195"/>
      <c r="AE1195"/>
      <c r="AF1195"/>
      <c r="AG1195"/>
      <c r="AH1195"/>
      <c r="AI1195"/>
      <c r="AJ1195"/>
      <c r="AK1195"/>
      <c r="AL1195"/>
      <c r="AM1195"/>
      <c r="AN1195"/>
      <c r="AO1195"/>
      <c r="AP1195"/>
      <c r="AQ1195"/>
      <c r="AR1195"/>
      <c r="AS1195"/>
      <c r="AT1195"/>
      <c r="AU1195"/>
      <c r="AV1195"/>
      <c r="AW1195"/>
      <c r="AX1195"/>
      <c r="AY1195"/>
      <c r="AZ1195"/>
      <c r="BA1195"/>
      <c r="BB1195"/>
      <c r="BC1195"/>
      <c r="BD1195"/>
      <c r="BE1195"/>
      <c r="BF1195"/>
      <c r="BG1195"/>
      <c r="BH1195"/>
      <c r="BI1195"/>
      <c r="BJ1195"/>
    </row>
    <row r="1196" spans="1:62">
      <c r="A1196" s="639" t="s">
        <v>657</v>
      </c>
      <c r="B1196" s="625">
        <f t="shared" si="80"/>
        <v>2</v>
      </c>
      <c r="C1196" s="634"/>
      <c r="D1196" s="635"/>
      <c r="E1196" s="636"/>
      <c r="F1196" s="637"/>
      <c r="G1196" s="634"/>
      <c r="H1196" s="637"/>
      <c r="I1196" s="634"/>
      <c r="J1196" s="637"/>
      <c r="K1196" s="634"/>
      <c r="L1196" s="637"/>
      <c r="M1196" s="634"/>
      <c r="N1196" s="637"/>
      <c r="O1196" s="634">
        <v>1</v>
      </c>
      <c r="P1196" s="637" t="s">
        <v>354</v>
      </c>
      <c r="Q1196" s="634">
        <v>1</v>
      </c>
      <c r="R1196" s="637" t="s">
        <v>421</v>
      </c>
      <c r="S1196" s="634"/>
      <c r="T1196" s="637"/>
      <c r="U1196" s="634"/>
      <c r="V1196" s="637"/>
      <c r="W1196" s="634"/>
      <c r="X1196" s="637"/>
      <c r="Y1196" s="634"/>
      <c r="Z1196" s="638"/>
      <c r="AB1196"/>
      <c r="AC1196"/>
      <c r="AD1196"/>
      <c r="AE1196"/>
      <c r="AF1196"/>
      <c r="AG1196"/>
      <c r="AH1196"/>
      <c r="AI1196"/>
      <c r="AJ1196"/>
      <c r="AK1196"/>
      <c r="AL1196"/>
      <c r="AM1196"/>
      <c r="AN1196"/>
      <c r="AO1196"/>
      <c r="AP1196"/>
      <c r="AQ1196"/>
      <c r="AR1196"/>
      <c r="AS1196"/>
      <c r="AT1196"/>
      <c r="AU1196"/>
      <c r="AV1196"/>
      <c r="AW1196"/>
      <c r="AX1196"/>
      <c r="AY1196"/>
      <c r="AZ1196"/>
      <c r="BA1196"/>
      <c r="BB1196"/>
      <c r="BC1196"/>
      <c r="BD1196"/>
      <c r="BE1196"/>
      <c r="BF1196"/>
      <c r="BG1196"/>
      <c r="BH1196"/>
      <c r="BI1196"/>
      <c r="BJ1196"/>
    </row>
    <row r="1197" spans="1:62">
      <c r="A1197" s="639" t="s">
        <v>563</v>
      </c>
      <c r="B1197" s="625">
        <f t="shared" si="80"/>
        <v>0</v>
      </c>
      <c r="C1197" s="634"/>
      <c r="D1197" s="635"/>
      <c r="E1197" s="636"/>
      <c r="F1197" s="637"/>
      <c r="G1197" s="634"/>
      <c r="H1197" s="637"/>
      <c r="I1197" s="634"/>
      <c r="J1197" s="637"/>
      <c r="K1197" s="634"/>
      <c r="L1197" s="637"/>
      <c r="M1197" s="634"/>
      <c r="N1197" s="637"/>
      <c r="O1197" s="634"/>
      <c r="P1197" s="637"/>
      <c r="Q1197" s="634"/>
      <c r="R1197" s="637"/>
      <c r="S1197" s="634"/>
      <c r="T1197" s="637"/>
      <c r="U1197" s="634"/>
      <c r="V1197" s="637"/>
      <c r="W1197" s="634"/>
      <c r="X1197" s="637"/>
      <c r="Y1197" s="634"/>
      <c r="Z1197" s="638"/>
      <c r="AB1197"/>
      <c r="AC1197"/>
      <c r="AD1197"/>
      <c r="AE1197"/>
      <c r="AF1197"/>
      <c r="AG1197"/>
      <c r="AH1197"/>
      <c r="AI1197"/>
      <c r="AJ1197"/>
      <c r="AK1197"/>
      <c r="AL1197"/>
      <c r="AM1197"/>
      <c r="AN1197"/>
      <c r="AO1197"/>
      <c r="AP1197"/>
      <c r="AQ1197"/>
      <c r="AR1197"/>
      <c r="AS1197"/>
      <c r="AT1197"/>
      <c r="AU1197"/>
      <c r="AV1197"/>
      <c r="AW1197"/>
      <c r="AX1197"/>
      <c r="AY1197"/>
      <c r="AZ1197"/>
      <c r="BA1197"/>
      <c r="BB1197"/>
      <c r="BC1197"/>
      <c r="BD1197"/>
      <c r="BE1197"/>
      <c r="BF1197"/>
      <c r="BG1197"/>
      <c r="BH1197"/>
      <c r="BI1197"/>
      <c r="BJ1197"/>
    </row>
    <row r="1198" spans="1:62">
      <c r="A1198" s="633" t="s">
        <v>660</v>
      </c>
      <c r="B1198" s="625">
        <f t="shared" si="80"/>
        <v>0</v>
      </c>
      <c r="C1198" s="634"/>
      <c r="D1198" s="635"/>
      <c r="E1198" s="636"/>
      <c r="F1198" s="637"/>
      <c r="G1198" s="634"/>
      <c r="H1198" s="637"/>
      <c r="I1198" s="634"/>
      <c r="J1198" s="637"/>
      <c r="K1198" s="634"/>
      <c r="L1198" s="637"/>
      <c r="M1198" s="634"/>
      <c r="N1198" s="637"/>
      <c r="O1198" s="634"/>
      <c r="P1198" s="637"/>
      <c r="Q1198" s="634"/>
      <c r="R1198" s="637"/>
      <c r="S1198" s="634"/>
      <c r="T1198" s="637"/>
      <c r="U1198" s="634"/>
      <c r="V1198" s="637"/>
      <c r="W1198" s="634"/>
      <c r="X1198" s="637"/>
      <c r="Y1198" s="634"/>
      <c r="Z1198" s="638"/>
      <c r="AB1198"/>
      <c r="AC1198"/>
      <c r="AD1198"/>
      <c r="AE1198"/>
      <c r="AF1198"/>
      <c r="AG1198"/>
      <c r="AH1198"/>
      <c r="AI1198"/>
      <c r="AJ1198"/>
      <c r="AK1198"/>
      <c r="AL1198"/>
      <c r="AM1198"/>
      <c r="AN1198"/>
      <c r="AO1198"/>
      <c r="AP1198"/>
      <c r="AQ1198"/>
      <c r="AR1198"/>
      <c r="AS1198"/>
      <c r="AT1198"/>
      <c r="AU1198"/>
      <c r="AV1198"/>
      <c r="AW1198"/>
      <c r="AX1198"/>
      <c r="AY1198"/>
      <c r="AZ1198"/>
      <c r="BA1198"/>
      <c r="BB1198"/>
      <c r="BC1198"/>
      <c r="BD1198"/>
      <c r="BE1198"/>
      <c r="BF1198"/>
      <c r="BG1198"/>
      <c r="BH1198"/>
      <c r="BI1198"/>
      <c r="BJ1198"/>
    </row>
    <row r="1199" spans="1:62">
      <c r="A1199" s="639" t="s">
        <v>661</v>
      </c>
      <c r="B1199" s="625">
        <v>5</v>
      </c>
      <c r="C1199" s="634"/>
      <c r="D1199" s="635"/>
      <c r="E1199" s="636"/>
      <c r="F1199" s="637"/>
      <c r="G1199" s="634" t="s">
        <v>727</v>
      </c>
      <c r="H1199" s="637" t="s">
        <v>729</v>
      </c>
      <c r="I1199" s="634">
        <v>1</v>
      </c>
      <c r="J1199" s="637" t="s">
        <v>459</v>
      </c>
      <c r="K1199" s="634">
        <v>1</v>
      </c>
      <c r="L1199" s="637" t="s">
        <v>336</v>
      </c>
      <c r="M1199" s="634"/>
      <c r="N1199" s="637"/>
      <c r="O1199" s="634"/>
      <c r="P1199" s="637"/>
      <c r="Q1199" s="634"/>
      <c r="R1199" s="637"/>
      <c r="S1199" s="634">
        <v>1</v>
      </c>
      <c r="T1199" s="637" t="s">
        <v>344</v>
      </c>
      <c r="U1199" s="634"/>
      <c r="V1199" s="637"/>
      <c r="W1199" s="634"/>
      <c r="X1199" s="637"/>
      <c r="Y1199" s="634"/>
      <c r="Z1199" s="638"/>
      <c r="AB1199"/>
      <c r="AC1199"/>
      <c r="AD1199"/>
      <c r="AE1199"/>
      <c r="AF1199"/>
      <c r="AG1199"/>
      <c r="AH1199"/>
      <c r="AI1199"/>
      <c r="AJ1199"/>
      <c r="AK1199"/>
      <c r="AL1199"/>
      <c r="AM1199"/>
      <c r="AN1199"/>
      <c r="AO1199"/>
      <c r="AP1199"/>
      <c r="AQ1199"/>
      <c r="AR1199"/>
      <c r="AS1199"/>
      <c r="AT1199"/>
      <c r="AU1199"/>
      <c r="AV1199"/>
      <c r="AW1199"/>
      <c r="AX1199"/>
      <c r="AY1199"/>
      <c r="AZ1199"/>
      <c r="BA1199"/>
      <c r="BB1199"/>
      <c r="BC1199"/>
      <c r="BD1199"/>
      <c r="BE1199"/>
      <c r="BF1199"/>
      <c r="BG1199"/>
      <c r="BH1199"/>
      <c r="BI1199"/>
      <c r="BJ1199"/>
    </row>
    <row r="1200" spans="1:62">
      <c r="A1200" s="639" t="s">
        <v>662</v>
      </c>
      <c r="B1200" s="625">
        <f>SUM(C1200,E1200,G1200,I1200,K1200,M1200,O1200,Q1200,S1200,U1200,W1200,Y1200)</f>
        <v>0</v>
      </c>
      <c r="C1200" s="634"/>
      <c r="D1200" s="635"/>
      <c r="E1200" s="636"/>
      <c r="F1200" s="637"/>
      <c r="G1200" s="634"/>
      <c r="H1200" s="637"/>
      <c r="I1200" s="634"/>
      <c r="J1200" s="637"/>
      <c r="K1200" s="634"/>
      <c r="L1200" s="637"/>
      <c r="M1200" s="634"/>
      <c r="N1200" s="637"/>
      <c r="O1200" s="634"/>
      <c r="P1200" s="637"/>
      <c r="Q1200" s="634"/>
      <c r="R1200" s="637"/>
      <c r="S1200" s="634"/>
      <c r="T1200" s="637"/>
      <c r="U1200" s="634"/>
      <c r="V1200" s="637"/>
      <c r="W1200" s="634"/>
      <c r="X1200" s="637"/>
      <c r="Y1200" s="634"/>
      <c r="Z1200" s="638"/>
      <c r="AB1200"/>
      <c r="AC1200"/>
      <c r="AD1200"/>
      <c r="AE1200"/>
      <c r="AF1200"/>
      <c r="AG1200"/>
      <c r="AH1200"/>
      <c r="AI1200"/>
      <c r="AJ1200"/>
      <c r="AK1200"/>
      <c r="AL1200"/>
      <c r="AM1200"/>
      <c r="AN1200"/>
      <c r="AO1200"/>
      <c r="AP1200"/>
      <c r="AQ1200"/>
      <c r="AR1200"/>
      <c r="AS1200"/>
      <c r="AT1200"/>
      <c r="AU1200"/>
      <c r="AV1200"/>
      <c r="AW1200"/>
      <c r="AX1200"/>
      <c r="AY1200"/>
      <c r="AZ1200"/>
      <c r="BA1200"/>
      <c r="BB1200"/>
      <c r="BC1200"/>
      <c r="BD1200"/>
      <c r="BE1200"/>
      <c r="BF1200"/>
      <c r="BG1200"/>
      <c r="BH1200"/>
      <c r="BI1200"/>
      <c r="BJ1200"/>
    </row>
    <row r="1201" spans="1:62">
      <c r="A1201" s="633" t="s">
        <v>663</v>
      </c>
      <c r="B1201" s="625">
        <f>SUM(C1201,E1201,G1201,I1201,K1201,M1201,O1201,Q1201,S1201,U1201,W1201,Y1201)</f>
        <v>0</v>
      </c>
      <c r="C1201" s="634"/>
      <c r="D1201" s="635"/>
      <c r="E1201" s="636"/>
      <c r="F1201" s="637"/>
      <c r="G1201" s="634"/>
      <c r="H1201" s="637"/>
      <c r="I1201" s="634"/>
      <c r="J1201" s="637"/>
      <c r="K1201" s="634"/>
      <c r="L1201" s="637"/>
      <c r="M1201" s="634"/>
      <c r="N1201" s="637"/>
      <c r="O1201" s="634"/>
      <c r="P1201" s="637"/>
      <c r="Q1201" s="634"/>
      <c r="R1201" s="637"/>
      <c r="S1201" s="634"/>
      <c r="T1201" s="637"/>
      <c r="U1201" s="634"/>
      <c r="V1201" s="637"/>
      <c r="W1201" s="634"/>
      <c r="X1201" s="637"/>
      <c r="Y1201" s="634"/>
      <c r="Z1201" s="638"/>
      <c r="AB1201"/>
      <c r="AC1201"/>
      <c r="AD1201"/>
      <c r="AE1201"/>
      <c r="AF1201"/>
      <c r="AG1201"/>
      <c r="AH1201"/>
      <c r="AI1201"/>
      <c r="AJ1201"/>
      <c r="AK1201"/>
      <c r="AL1201"/>
      <c r="AM1201"/>
      <c r="AN1201"/>
      <c r="AO1201"/>
      <c r="AP1201"/>
      <c r="AQ1201"/>
      <c r="AR1201"/>
      <c r="AS1201"/>
      <c r="AT1201"/>
      <c r="AU1201"/>
      <c r="AV1201"/>
      <c r="AW1201"/>
      <c r="AX1201"/>
      <c r="AY1201"/>
      <c r="AZ1201"/>
      <c r="BA1201"/>
      <c r="BB1201"/>
      <c r="BC1201"/>
      <c r="BD1201"/>
      <c r="BE1201"/>
      <c r="BF1201"/>
      <c r="BG1201"/>
      <c r="BH1201"/>
      <c r="BI1201"/>
      <c r="BJ1201"/>
    </row>
    <row r="1202" spans="1:62">
      <c r="A1202" s="639" t="s">
        <v>561</v>
      </c>
      <c r="B1202" s="625">
        <f>SUM(C1202,E1202,G1202,I1202,K1202,M1202,O1202,Q1202,S1202,U1202,W1202,Y1202)</f>
        <v>0</v>
      </c>
      <c r="C1202" s="634"/>
      <c r="D1202" s="635"/>
      <c r="E1202" s="636"/>
      <c r="F1202" s="637"/>
      <c r="G1202" s="634"/>
      <c r="H1202" s="637"/>
      <c r="I1202" s="634"/>
      <c r="J1202" s="637"/>
      <c r="K1202" s="634"/>
      <c r="L1202" s="637"/>
      <c r="M1202" s="634"/>
      <c r="N1202" s="637"/>
      <c r="O1202" s="634"/>
      <c r="P1202" s="637"/>
      <c r="Q1202" s="634"/>
      <c r="R1202" s="637"/>
      <c r="S1202" s="634"/>
      <c r="T1202" s="637"/>
      <c r="U1202" s="634"/>
      <c r="V1202" s="637"/>
      <c r="W1202" s="634"/>
      <c r="X1202" s="637"/>
      <c r="Y1202" s="634"/>
      <c r="Z1202" s="638"/>
      <c r="AB1202"/>
      <c r="AC1202"/>
      <c r="AD1202"/>
      <c r="AE1202"/>
      <c r="AF1202"/>
      <c r="AG1202"/>
      <c r="AH1202"/>
      <c r="AI1202"/>
      <c r="AJ1202"/>
      <c r="AK1202"/>
      <c r="AL1202"/>
      <c r="AM1202"/>
      <c r="AN1202"/>
      <c r="AO1202"/>
      <c r="AP1202"/>
      <c r="AQ1202"/>
      <c r="AR1202"/>
      <c r="AS1202"/>
      <c r="AT1202"/>
      <c r="AU1202"/>
      <c r="AV1202"/>
      <c r="AW1202"/>
      <c r="AX1202"/>
      <c r="AY1202"/>
      <c r="AZ1202"/>
      <c r="BA1202"/>
      <c r="BB1202"/>
      <c r="BC1202"/>
      <c r="BD1202"/>
      <c r="BE1202"/>
      <c r="BF1202"/>
      <c r="BG1202"/>
      <c r="BH1202"/>
      <c r="BI1202"/>
      <c r="BJ1202"/>
    </row>
    <row r="1203" spans="1:62">
      <c r="A1203" s="639" t="s">
        <v>96</v>
      </c>
      <c r="B1203" s="625">
        <f>SUM(C1203,E1203,G1203,I1203,K1203,M1203,O1203,Q1203,S1203,U1203,W1203,Y1203)</f>
        <v>0</v>
      </c>
      <c r="C1203" s="634"/>
      <c r="D1203" s="635"/>
      <c r="E1203" s="636"/>
      <c r="F1203" s="637"/>
      <c r="G1203" s="634"/>
      <c r="H1203" s="637"/>
      <c r="I1203" s="634"/>
      <c r="J1203" s="637"/>
      <c r="K1203" s="634"/>
      <c r="L1203" s="637"/>
      <c r="M1203" s="634"/>
      <c r="N1203" s="637"/>
      <c r="O1203" s="634"/>
      <c r="P1203" s="637"/>
      <c r="Q1203" s="634"/>
      <c r="R1203" s="637"/>
      <c r="S1203" s="634"/>
      <c r="T1203" s="637"/>
      <c r="U1203" s="634"/>
      <c r="V1203" s="637"/>
      <c r="W1203" s="634"/>
      <c r="X1203" s="637"/>
      <c r="Y1203" s="634"/>
      <c r="Z1203" s="638"/>
      <c r="AB1203"/>
      <c r="AC1203"/>
      <c r="AD1203"/>
      <c r="AE1203"/>
      <c r="AF1203"/>
      <c r="AG1203"/>
      <c r="AH1203"/>
      <c r="AI1203"/>
      <c r="AJ1203"/>
      <c r="AK1203"/>
      <c r="AL1203"/>
      <c r="AM1203"/>
      <c r="AN1203"/>
      <c r="AO1203"/>
      <c r="AP1203"/>
      <c r="AQ1203"/>
      <c r="AR1203"/>
      <c r="AS1203"/>
      <c r="AT1203"/>
      <c r="AU1203"/>
      <c r="AV1203"/>
      <c r="AW1203"/>
      <c r="AX1203"/>
      <c r="AY1203"/>
      <c r="AZ1203"/>
      <c r="BA1203"/>
      <c r="BB1203"/>
      <c r="BC1203"/>
      <c r="BD1203"/>
      <c r="BE1203"/>
      <c r="BF1203"/>
      <c r="BG1203"/>
      <c r="BH1203"/>
      <c r="BI1203"/>
      <c r="BJ1203"/>
    </row>
    <row r="1204" spans="1:62" ht="15.75" thickBot="1">
      <c r="A1204" s="642" t="s">
        <v>620</v>
      </c>
      <c r="B1204" s="625">
        <f>SUM(C1204,E1204,G1204,I1204,K1204,M1204,O1204,Q1204,S1204,U1204,W1204,Y1204)</f>
        <v>2</v>
      </c>
      <c r="C1204" s="643"/>
      <c r="D1204" s="644"/>
      <c r="E1204" s="645"/>
      <c r="F1204" s="646"/>
      <c r="G1204" s="643"/>
      <c r="H1204" s="646"/>
      <c r="I1204" s="643"/>
      <c r="J1204" s="646"/>
      <c r="K1204" s="643"/>
      <c r="L1204" s="646"/>
      <c r="M1204" s="643"/>
      <c r="N1204" s="646"/>
      <c r="O1204" s="643">
        <v>1</v>
      </c>
      <c r="P1204" s="646" t="s">
        <v>344</v>
      </c>
      <c r="Q1204" s="643"/>
      <c r="R1204" s="646"/>
      <c r="S1204" s="643">
        <v>1</v>
      </c>
      <c r="T1204" s="646" t="s">
        <v>354</v>
      </c>
      <c r="U1204" s="643"/>
      <c r="V1204" s="646"/>
      <c r="W1204" s="643"/>
      <c r="X1204" s="646"/>
      <c r="Y1204" s="643"/>
      <c r="Z1204" s="647"/>
      <c r="AB1204"/>
      <c r="AC1204"/>
      <c r="AD1204"/>
      <c r="AE1204"/>
      <c r="AF1204"/>
      <c r="AG1204"/>
      <c r="AH1204"/>
      <c r="AI1204"/>
      <c r="AJ1204"/>
      <c r="AK1204"/>
      <c r="AL1204"/>
      <c r="AM1204"/>
      <c r="AN1204"/>
      <c r="AO1204"/>
      <c r="AP1204"/>
      <c r="AQ1204"/>
      <c r="AR1204"/>
      <c r="AS1204"/>
      <c r="AT1204"/>
      <c r="AU1204"/>
      <c r="AV1204"/>
      <c r="AW1204"/>
      <c r="AX1204"/>
      <c r="AY1204"/>
      <c r="AZ1204"/>
      <c r="BA1204"/>
      <c r="BB1204"/>
      <c r="BC1204"/>
      <c r="BD1204"/>
      <c r="BE1204"/>
      <c r="BF1204"/>
      <c r="BG1204"/>
      <c r="BH1204"/>
      <c r="BI1204"/>
      <c r="BJ1204"/>
    </row>
    <row r="1205" spans="1:62" ht="15.75" thickBot="1">
      <c r="A1205" s="619" t="s">
        <v>666</v>
      </c>
      <c r="B1205" s="620">
        <f>SUM(B1206:B1214)</f>
        <v>5</v>
      </c>
      <c r="C1205" s="649">
        <f>SUM(C1206:C1214)</f>
        <v>1</v>
      </c>
      <c r="D1205" s="689"/>
      <c r="E1205" s="690">
        <f>SUM(E1206:E1214)</f>
        <v>0</v>
      </c>
      <c r="F1205" s="598"/>
      <c r="G1205" s="649">
        <f>SUM(G1206:G1214)</f>
        <v>0</v>
      </c>
      <c r="H1205" s="598"/>
      <c r="I1205" s="649">
        <f>SUM(I1206:I1214)</f>
        <v>0</v>
      </c>
      <c r="J1205" s="598"/>
      <c r="K1205" s="649">
        <f>SUM(K1206:K1214)</f>
        <v>0</v>
      </c>
      <c r="L1205" s="598"/>
      <c r="M1205" s="649">
        <f>SUM(M1206:M1214)</f>
        <v>0</v>
      </c>
      <c r="N1205" s="598"/>
      <c r="O1205" s="649">
        <f>SUM(O1206:O1214)</f>
        <v>0</v>
      </c>
      <c r="P1205" s="598"/>
      <c r="Q1205" s="649">
        <f>SUM(Q1206:Q1214)</f>
        <v>2</v>
      </c>
      <c r="R1205" s="598"/>
      <c r="S1205" s="649">
        <f>SUM(S1206:S1214)</f>
        <v>1</v>
      </c>
      <c r="T1205" s="598"/>
      <c r="U1205" s="649">
        <f>SUM(U1206:U1214)</f>
        <v>0</v>
      </c>
      <c r="V1205" s="598"/>
      <c r="W1205" s="649">
        <f>SUM(W1206:W1214)</f>
        <v>0</v>
      </c>
      <c r="X1205" s="598"/>
      <c r="Y1205" s="649">
        <f>SUM(Y1206:Y1214)</f>
        <v>1</v>
      </c>
      <c r="Z1205" s="618"/>
      <c r="AB1205"/>
      <c r="AC1205"/>
      <c r="AD1205"/>
      <c r="AE1205"/>
      <c r="AF1205"/>
      <c r="AG1205"/>
      <c r="AH1205"/>
      <c r="AI1205"/>
      <c r="AJ1205"/>
      <c r="AK1205"/>
      <c r="AL1205"/>
      <c r="AM1205"/>
      <c r="AN1205"/>
      <c r="AO1205"/>
      <c r="AP1205"/>
      <c r="AQ1205"/>
      <c r="AR1205"/>
      <c r="AS1205"/>
      <c r="AT1205"/>
      <c r="AU1205"/>
      <c r="AV1205"/>
      <c r="AW1205"/>
      <c r="AX1205"/>
      <c r="AY1205"/>
      <c r="AZ1205"/>
      <c r="BA1205"/>
      <c r="BB1205"/>
      <c r="BC1205"/>
      <c r="BD1205"/>
      <c r="BE1205"/>
      <c r="BF1205"/>
      <c r="BG1205"/>
      <c r="BH1205"/>
      <c r="BI1205"/>
      <c r="BJ1205"/>
    </row>
    <row r="1206" spans="1:62">
      <c r="A1206" s="639" t="s">
        <v>667</v>
      </c>
      <c r="B1206" s="625">
        <f t="shared" ref="B1206:B1214" si="81">SUM(C1206,E1206,G1206,I1206,K1206,M1206,O1206,Q1206,S1206,U1206,W1206,Y1206)</f>
        <v>3</v>
      </c>
      <c r="C1206" s="634"/>
      <c r="D1206" s="635"/>
      <c r="E1206" s="636"/>
      <c r="F1206" s="637"/>
      <c r="G1206" s="634"/>
      <c r="H1206" s="637"/>
      <c r="I1206" s="634"/>
      <c r="J1206" s="637"/>
      <c r="K1206" s="634"/>
      <c r="L1206" s="637"/>
      <c r="M1206" s="634"/>
      <c r="N1206" s="637"/>
      <c r="O1206" s="634"/>
      <c r="P1206" s="637"/>
      <c r="Q1206" s="634">
        <v>1</v>
      </c>
      <c r="R1206" s="637" t="s">
        <v>344</v>
      </c>
      <c r="S1206" s="634">
        <v>1</v>
      </c>
      <c r="T1206" s="637" t="s">
        <v>344</v>
      </c>
      <c r="U1206" s="634"/>
      <c r="V1206" s="637"/>
      <c r="W1206" s="634"/>
      <c r="X1206" s="637"/>
      <c r="Y1206" s="634">
        <v>1</v>
      </c>
      <c r="Z1206" s="638" t="s">
        <v>344</v>
      </c>
      <c r="AB1206"/>
      <c r="AC1206"/>
      <c r="AD1206"/>
      <c r="AE1206"/>
      <c r="AF1206"/>
      <c r="AG1206"/>
      <c r="AH1206"/>
      <c r="AI1206"/>
      <c r="AJ1206"/>
      <c r="AK1206"/>
      <c r="AL1206"/>
      <c r="AM1206"/>
      <c r="AN1206"/>
      <c r="AO1206"/>
      <c r="AP1206"/>
      <c r="AQ1206"/>
      <c r="AR1206"/>
      <c r="AS1206"/>
      <c r="AT1206"/>
      <c r="AU1206"/>
      <c r="AV1206"/>
      <c r="AW1206"/>
      <c r="AX1206"/>
      <c r="AY1206"/>
      <c r="AZ1206"/>
      <c r="BA1206"/>
      <c r="BB1206"/>
      <c r="BC1206"/>
      <c r="BD1206"/>
      <c r="BE1206"/>
      <c r="BF1206"/>
      <c r="BG1206"/>
      <c r="BH1206"/>
      <c r="BI1206"/>
      <c r="BJ1206"/>
    </row>
    <row r="1207" spans="1:62">
      <c r="A1207" s="639" t="s">
        <v>712</v>
      </c>
      <c r="B1207" s="625">
        <f t="shared" si="81"/>
        <v>0</v>
      </c>
      <c r="C1207" s="634"/>
      <c r="D1207" s="635"/>
      <c r="E1207" s="636"/>
      <c r="F1207" s="637"/>
      <c r="G1207" s="634"/>
      <c r="H1207" s="637"/>
      <c r="I1207" s="634"/>
      <c r="J1207" s="637"/>
      <c r="K1207" s="634"/>
      <c r="L1207" s="637"/>
      <c r="M1207" s="634"/>
      <c r="N1207" s="637"/>
      <c r="O1207" s="634"/>
      <c r="P1207" s="637"/>
      <c r="Q1207" s="634"/>
      <c r="R1207" s="637"/>
      <c r="S1207" s="634"/>
      <c r="T1207" s="637"/>
      <c r="U1207" s="634"/>
      <c r="V1207" s="637"/>
      <c r="W1207" s="634"/>
      <c r="X1207" s="637"/>
      <c r="Y1207" s="634"/>
      <c r="Z1207" s="638"/>
      <c r="AB1207"/>
      <c r="AC1207"/>
      <c r="AD1207"/>
      <c r="AE1207"/>
      <c r="AF1207"/>
      <c r="AG1207"/>
      <c r="AH1207"/>
      <c r="AI1207"/>
      <c r="AJ1207"/>
      <c r="AK1207"/>
      <c r="AL1207"/>
      <c r="AM1207"/>
      <c r="AN1207"/>
      <c r="AO1207"/>
      <c r="AP1207"/>
      <c r="AQ1207"/>
      <c r="AR1207"/>
      <c r="AS1207"/>
      <c r="AT1207"/>
      <c r="AU1207"/>
      <c r="AV1207"/>
      <c r="AW1207"/>
      <c r="AX1207"/>
      <c r="AY1207"/>
      <c r="AZ1207"/>
      <c r="BA1207"/>
      <c r="BB1207"/>
      <c r="BC1207"/>
      <c r="BD1207"/>
      <c r="BE1207"/>
      <c r="BF1207"/>
      <c r="BG1207"/>
      <c r="BH1207"/>
      <c r="BI1207"/>
      <c r="BJ1207"/>
    </row>
    <row r="1208" spans="1:62">
      <c r="A1208" s="639" t="s">
        <v>669</v>
      </c>
      <c r="B1208" s="625">
        <f t="shared" si="81"/>
        <v>0</v>
      </c>
      <c r="C1208" s="634"/>
      <c r="D1208" s="635"/>
      <c r="E1208" s="636"/>
      <c r="F1208" s="637"/>
      <c r="G1208" s="634"/>
      <c r="H1208" s="637"/>
      <c r="I1208" s="634"/>
      <c r="J1208" s="637"/>
      <c r="K1208" s="634"/>
      <c r="L1208" s="637"/>
      <c r="M1208" s="634"/>
      <c r="N1208" s="637"/>
      <c r="O1208" s="634"/>
      <c r="P1208" s="637"/>
      <c r="Q1208" s="634"/>
      <c r="R1208" s="637"/>
      <c r="S1208" s="634"/>
      <c r="T1208" s="637"/>
      <c r="U1208" s="634"/>
      <c r="V1208" s="637"/>
      <c r="W1208" s="634"/>
      <c r="X1208" s="637"/>
      <c r="Y1208" s="634"/>
      <c r="Z1208" s="638"/>
      <c r="AB1208"/>
      <c r="AC1208"/>
      <c r="AD1208"/>
      <c r="AE1208"/>
      <c r="AF1208"/>
      <c r="AG1208"/>
      <c r="AH1208"/>
      <c r="AI1208"/>
      <c r="AJ1208"/>
      <c r="AK1208"/>
      <c r="AL1208"/>
      <c r="AM1208"/>
      <c r="AN1208"/>
      <c r="AO1208"/>
      <c r="AP1208"/>
      <c r="AQ1208"/>
      <c r="AR1208"/>
      <c r="AS1208"/>
      <c r="AT1208"/>
      <c r="AU1208"/>
      <c r="AV1208"/>
      <c r="AW1208"/>
      <c r="AX1208"/>
      <c r="AY1208"/>
      <c r="AZ1208"/>
      <c r="BA1208"/>
      <c r="BB1208"/>
      <c r="BC1208"/>
      <c r="BD1208"/>
      <c r="BE1208"/>
      <c r="BF1208"/>
      <c r="BG1208"/>
      <c r="BH1208"/>
      <c r="BI1208"/>
      <c r="BJ1208"/>
    </row>
    <row r="1209" spans="1:62">
      <c r="A1209" s="639" t="s">
        <v>670</v>
      </c>
      <c r="B1209" s="625">
        <f t="shared" si="81"/>
        <v>1</v>
      </c>
      <c r="C1209" s="634">
        <v>1</v>
      </c>
      <c r="D1209" s="635" t="s">
        <v>524</v>
      </c>
      <c r="E1209" s="636"/>
      <c r="F1209" s="637"/>
      <c r="G1209" s="634"/>
      <c r="H1209" s="637"/>
      <c r="I1209" s="634"/>
      <c r="J1209" s="637"/>
      <c r="K1209" s="634"/>
      <c r="L1209" s="637"/>
      <c r="M1209" s="634"/>
      <c r="N1209" s="637"/>
      <c r="O1209" s="634"/>
      <c r="P1209" s="637"/>
      <c r="Q1209" s="634"/>
      <c r="R1209" s="637"/>
      <c r="S1209" s="634"/>
      <c r="T1209" s="637"/>
      <c r="U1209" s="634"/>
      <c r="V1209" s="637"/>
      <c r="W1209" s="634"/>
      <c r="X1209" s="637"/>
      <c r="Y1209" s="634"/>
      <c r="Z1209" s="638"/>
      <c r="AB1209"/>
      <c r="AC1209"/>
      <c r="AD1209"/>
      <c r="AE1209"/>
      <c r="AF1209"/>
      <c r="AG1209"/>
      <c r="AH1209"/>
      <c r="AI1209"/>
      <c r="AJ1209"/>
      <c r="AK1209"/>
      <c r="AL1209"/>
      <c r="AM1209"/>
      <c r="AN1209"/>
      <c r="AO1209"/>
      <c r="AP1209"/>
      <c r="AQ1209"/>
      <c r="AR1209"/>
      <c r="AS1209"/>
      <c r="AT1209"/>
      <c r="AU1209"/>
      <c r="AV1209"/>
      <c r="AW1209"/>
      <c r="AX1209"/>
      <c r="AY1209"/>
      <c r="AZ1209"/>
      <c r="BA1209"/>
      <c r="BB1209"/>
      <c r="BC1209"/>
      <c r="BD1209"/>
      <c r="BE1209"/>
      <c r="BF1209"/>
      <c r="BG1209"/>
      <c r="BH1209"/>
      <c r="BI1209"/>
      <c r="BJ1209"/>
    </row>
    <row r="1210" spans="1:62">
      <c r="A1210" s="639" t="s">
        <v>95</v>
      </c>
      <c r="B1210" s="625">
        <f t="shared" si="81"/>
        <v>1</v>
      </c>
      <c r="C1210" s="634"/>
      <c r="D1210" s="635"/>
      <c r="E1210" s="636"/>
      <c r="F1210" s="637"/>
      <c r="G1210" s="634"/>
      <c r="H1210" s="637"/>
      <c r="I1210" s="634"/>
      <c r="J1210" s="637"/>
      <c r="K1210" s="634"/>
      <c r="L1210" s="637"/>
      <c r="M1210" s="634"/>
      <c r="N1210" s="637"/>
      <c r="O1210" s="634"/>
      <c r="P1210" s="637"/>
      <c r="Q1210" s="634">
        <v>1</v>
      </c>
      <c r="R1210" s="637" t="s">
        <v>344</v>
      </c>
      <c r="S1210" s="634"/>
      <c r="T1210" s="637"/>
      <c r="U1210" s="634"/>
      <c r="V1210" s="637"/>
      <c r="W1210" s="634"/>
      <c r="X1210" s="637"/>
      <c r="Y1210" s="634"/>
      <c r="Z1210" s="638"/>
      <c r="AB1210"/>
      <c r="AC1210"/>
      <c r="AD1210"/>
      <c r="AE1210"/>
      <c r="AF1210"/>
      <c r="AG1210"/>
      <c r="AH1210"/>
      <c r="AI1210"/>
      <c r="AJ1210"/>
      <c r="AK1210"/>
      <c r="AL1210"/>
      <c r="AM1210"/>
      <c r="AN1210"/>
      <c r="AO1210"/>
      <c r="AP1210"/>
      <c r="AQ1210"/>
      <c r="AR1210"/>
      <c r="AS1210"/>
      <c r="AT1210"/>
      <c r="AU1210"/>
      <c r="AV1210"/>
      <c r="AW1210"/>
      <c r="AX1210"/>
      <c r="AY1210"/>
      <c r="AZ1210"/>
      <c r="BA1210"/>
      <c r="BB1210"/>
      <c r="BC1210"/>
      <c r="BD1210"/>
      <c r="BE1210"/>
      <c r="BF1210"/>
      <c r="BG1210"/>
      <c r="BH1210"/>
      <c r="BI1210"/>
      <c r="BJ1210"/>
    </row>
    <row r="1211" spans="1:62">
      <c r="A1211" s="639" t="s">
        <v>93</v>
      </c>
      <c r="B1211" s="625">
        <f t="shared" si="81"/>
        <v>0</v>
      </c>
      <c r="C1211" s="634"/>
      <c r="D1211" s="635"/>
      <c r="E1211" s="636"/>
      <c r="F1211" s="637"/>
      <c r="G1211" s="634"/>
      <c r="H1211" s="637"/>
      <c r="I1211" s="634"/>
      <c r="J1211" s="637"/>
      <c r="K1211" s="634"/>
      <c r="L1211" s="637"/>
      <c r="M1211" s="634"/>
      <c r="N1211" s="637"/>
      <c r="O1211" s="634"/>
      <c r="P1211" s="637"/>
      <c r="Q1211" s="634"/>
      <c r="R1211" s="637"/>
      <c r="S1211" s="634"/>
      <c r="T1211" s="637"/>
      <c r="U1211" s="634"/>
      <c r="V1211" s="637"/>
      <c r="W1211" s="634"/>
      <c r="X1211" s="637"/>
      <c r="Y1211" s="634"/>
      <c r="Z1211" s="638"/>
      <c r="AB1211"/>
      <c r="AC1211"/>
      <c r="AD1211"/>
      <c r="AE1211"/>
      <c r="AF1211"/>
      <c r="AG1211"/>
      <c r="AH1211"/>
      <c r="AI1211"/>
      <c r="AJ1211"/>
      <c r="AK1211"/>
      <c r="AL1211"/>
      <c r="AM1211"/>
      <c r="AN1211"/>
      <c r="AO1211"/>
      <c r="AP1211"/>
      <c r="AQ1211"/>
      <c r="AR1211"/>
      <c r="AS1211"/>
      <c r="AT1211"/>
      <c r="AU1211"/>
      <c r="AV1211"/>
      <c r="AW1211"/>
      <c r="AX1211"/>
      <c r="AY1211"/>
      <c r="AZ1211"/>
      <c r="BA1211"/>
      <c r="BB1211"/>
      <c r="BC1211"/>
      <c r="BD1211"/>
      <c r="BE1211"/>
      <c r="BF1211"/>
      <c r="BG1211"/>
      <c r="BH1211"/>
      <c r="BI1211"/>
      <c r="BJ1211"/>
    </row>
    <row r="1212" spans="1:62">
      <c r="A1212" s="639" t="s">
        <v>92</v>
      </c>
      <c r="B1212" s="625">
        <f t="shared" si="81"/>
        <v>0</v>
      </c>
      <c r="C1212" s="634"/>
      <c r="D1212" s="635"/>
      <c r="E1212" s="636"/>
      <c r="F1212" s="637"/>
      <c r="G1212" s="634"/>
      <c r="H1212" s="637"/>
      <c r="I1212" s="634"/>
      <c r="J1212" s="637"/>
      <c r="K1212" s="634"/>
      <c r="L1212" s="637"/>
      <c r="M1212" s="634"/>
      <c r="N1212" s="637"/>
      <c r="O1212" s="634"/>
      <c r="P1212" s="637"/>
      <c r="Q1212" s="634"/>
      <c r="R1212" s="637"/>
      <c r="S1212" s="634"/>
      <c r="T1212" s="637"/>
      <c r="U1212" s="634"/>
      <c r="V1212" s="637"/>
      <c r="W1212" s="634"/>
      <c r="X1212" s="637"/>
      <c r="Y1212" s="634"/>
      <c r="Z1212" s="638"/>
      <c r="AB1212"/>
      <c r="AC1212"/>
      <c r="AD1212"/>
      <c r="AE1212"/>
      <c r="AF1212"/>
      <c r="AG1212"/>
      <c r="AH1212"/>
      <c r="AI1212"/>
      <c r="AJ1212"/>
      <c r="AK1212"/>
      <c r="AL1212"/>
      <c r="AM1212"/>
      <c r="AN1212"/>
      <c r="AO1212"/>
      <c r="AP1212"/>
      <c r="AQ1212"/>
      <c r="AR1212"/>
      <c r="AS1212"/>
      <c r="AT1212"/>
      <c r="AU1212"/>
      <c r="AV1212"/>
      <c r="AW1212"/>
      <c r="AX1212"/>
      <c r="AY1212"/>
      <c r="AZ1212"/>
      <c r="BA1212"/>
      <c r="BB1212"/>
      <c r="BC1212"/>
      <c r="BD1212"/>
      <c r="BE1212"/>
      <c r="BF1212"/>
      <c r="BG1212"/>
      <c r="BH1212"/>
      <c r="BI1212"/>
      <c r="BJ1212"/>
    </row>
    <row r="1213" spans="1:62">
      <c r="A1213" s="639" t="s">
        <v>624</v>
      </c>
      <c r="B1213" s="625">
        <f t="shared" si="81"/>
        <v>0</v>
      </c>
      <c r="C1213" s="634"/>
      <c r="D1213" s="635"/>
      <c r="E1213" s="636"/>
      <c r="F1213" s="637"/>
      <c r="G1213" s="634"/>
      <c r="H1213" s="637"/>
      <c r="I1213" s="634"/>
      <c r="J1213" s="637"/>
      <c r="K1213" s="634"/>
      <c r="L1213" s="637"/>
      <c r="M1213" s="634"/>
      <c r="N1213" s="637"/>
      <c r="O1213" s="634"/>
      <c r="P1213" s="637"/>
      <c r="Q1213" s="634"/>
      <c r="R1213" s="637"/>
      <c r="S1213" s="634"/>
      <c r="T1213" s="637"/>
      <c r="U1213" s="634"/>
      <c r="V1213" s="637"/>
      <c r="W1213" s="634"/>
      <c r="X1213" s="637"/>
      <c r="Y1213" s="634"/>
      <c r="Z1213" s="638"/>
      <c r="AB1213"/>
      <c r="AC1213"/>
      <c r="AD1213"/>
      <c r="AE1213"/>
      <c r="AF1213"/>
      <c r="AG1213"/>
      <c r="AH1213"/>
      <c r="AI1213"/>
      <c r="AJ1213"/>
      <c r="AK1213"/>
      <c r="AL1213"/>
      <c r="AM1213"/>
      <c r="AN1213"/>
      <c r="AO1213"/>
      <c r="AP1213"/>
      <c r="AQ1213"/>
      <c r="AR1213"/>
      <c r="AS1213"/>
      <c r="AT1213"/>
      <c r="AU1213"/>
      <c r="AV1213"/>
      <c r="AW1213"/>
      <c r="AX1213"/>
      <c r="AY1213"/>
      <c r="AZ1213"/>
      <c r="BA1213"/>
      <c r="BB1213"/>
      <c r="BC1213"/>
      <c r="BD1213"/>
      <c r="BE1213"/>
      <c r="BF1213"/>
      <c r="BG1213"/>
      <c r="BH1213"/>
      <c r="BI1213"/>
      <c r="BJ1213"/>
    </row>
    <row r="1214" spans="1:62" ht="15.75" thickBot="1">
      <c r="A1214" s="642" t="s">
        <v>601</v>
      </c>
      <c r="B1214" s="672">
        <f t="shared" si="81"/>
        <v>0</v>
      </c>
      <c r="C1214" s="643"/>
      <c r="D1214" s="644"/>
      <c r="E1214" s="645"/>
      <c r="F1214" s="646"/>
      <c r="G1214" s="643"/>
      <c r="H1214" s="646"/>
      <c r="I1214" s="643"/>
      <c r="J1214" s="646"/>
      <c r="K1214" s="643"/>
      <c r="L1214" s="646"/>
      <c r="M1214" s="643"/>
      <c r="N1214" s="646"/>
      <c r="O1214" s="643"/>
      <c r="P1214" s="646"/>
      <c r="Q1214" s="643"/>
      <c r="R1214" s="646"/>
      <c r="S1214" s="643"/>
      <c r="T1214" s="646"/>
      <c r="U1214" s="643"/>
      <c r="V1214" s="646"/>
      <c r="W1214" s="643"/>
      <c r="X1214" s="646"/>
      <c r="Y1214" s="643"/>
      <c r="Z1214" s="647"/>
      <c r="AB1214"/>
      <c r="AC1214"/>
      <c r="AD1214"/>
      <c r="AE1214"/>
      <c r="AF1214"/>
      <c r="AG1214"/>
      <c r="AH1214"/>
      <c r="AI1214"/>
      <c r="AJ1214"/>
      <c r="AK1214"/>
      <c r="AL1214"/>
      <c r="AM1214"/>
      <c r="AN1214"/>
      <c r="AO1214"/>
      <c r="AP1214"/>
      <c r="AQ1214"/>
      <c r="AR1214"/>
      <c r="AS1214"/>
      <c r="AT1214"/>
      <c r="AU1214"/>
      <c r="AV1214"/>
      <c r="AW1214"/>
      <c r="AX1214"/>
      <c r="AY1214"/>
      <c r="AZ1214"/>
      <c r="BA1214"/>
      <c r="BB1214"/>
      <c r="BC1214"/>
      <c r="BD1214"/>
      <c r="BE1214"/>
      <c r="BF1214"/>
      <c r="BG1214"/>
      <c r="BH1214"/>
      <c r="BI1214"/>
      <c r="BJ1214"/>
    </row>
    <row r="1215" spans="1:62">
      <c r="A1215" s="49" t="s">
        <v>740</v>
      </c>
      <c r="C1215" s="528"/>
      <c r="D1215" s="528"/>
      <c r="E1215" s="528"/>
      <c r="F1215" s="528"/>
      <c r="G1215" s="528"/>
      <c r="H1215" s="528"/>
      <c r="I1215" s="528"/>
      <c r="J1215" s="528"/>
      <c r="K1215" s="528"/>
      <c r="L1215" s="528"/>
      <c r="M1215" s="528"/>
      <c r="N1215" s="528"/>
      <c r="O1215" s="528"/>
      <c r="P1215" s="528"/>
      <c r="Q1215" s="528"/>
      <c r="R1215" s="528"/>
      <c r="S1215" s="528"/>
      <c r="T1215" s="528"/>
      <c r="U1215" s="528"/>
      <c r="V1215" s="528"/>
      <c r="W1215" s="528"/>
      <c r="X1215" s="528"/>
      <c r="Y1215" s="528"/>
      <c r="Z1215" s="528"/>
      <c r="AB1215"/>
      <c r="AC1215"/>
      <c r="AD1215"/>
      <c r="AE1215"/>
      <c r="AF1215"/>
      <c r="AG1215"/>
      <c r="AH1215"/>
      <c r="AI1215"/>
      <c r="AJ1215"/>
      <c r="AK1215"/>
      <c r="AL1215"/>
      <c r="AM1215"/>
      <c r="AN1215"/>
      <c r="AO1215"/>
      <c r="AP1215"/>
      <c r="AQ1215"/>
      <c r="AR1215"/>
      <c r="AS1215"/>
      <c r="AT1215"/>
      <c r="AU1215"/>
      <c r="AV1215"/>
      <c r="AW1215"/>
      <c r="AX1215"/>
      <c r="AY1215"/>
      <c r="AZ1215"/>
      <c r="BA1215"/>
      <c r="BB1215"/>
      <c r="BC1215"/>
      <c r="BD1215"/>
      <c r="BE1215"/>
      <c r="BF1215"/>
      <c r="BG1215"/>
      <c r="BH1215"/>
      <c r="BI1215"/>
      <c r="BJ1215"/>
    </row>
    <row r="1216" spans="1:62">
      <c r="A1216" s="49" t="s">
        <v>741</v>
      </c>
      <c r="B1216" s="49"/>
      <c r="D1216" s="49"/>
      <c r="E1216" s="528"/>
      <c r="F1216" s="528"/>
      <c r="G1216" s="528"/>
      <c r="H1216" s="528"/>
      <c r="I1216" s="528"/>
      <c r="J1216" s="528"/>
      <c r="K1216" s="528"/>
      <c r="L1216" s="528"/>
      <c r="M1216" s="528"/>
      <c r="N1216" s="528"/>
      <c r="O1216" s="528"/>
      <c r="P1216" s="528"/>
      <c r="Q1216" s="528"/>
      <c r="R1216" s="528"/>
      <c r="S1216" s="528"/>
      <c r="T1216" s="528"/>
      <c r="U1216" s="528"/>
      <c r="V1216" s="528"/>
      <c r="W1216" s="528"/>
      <c r="X1216" s="528"/>
      <c r="Y1216" s="528"/>
      <c r="Z1216" s="528"/>
      <c r="AB1216"/>
      <c r="AC1216"/>
      <c r="AD1216"/>
      <c r="AE1216"/>
      <c r="AF1216"/>
      <c r="AG1216"/>
      <c r="AH1216"/>
      <c r="AI1216"/>
      <c r="AJ1216"/>
      <c r="AK1216"/>
      <c r="AL1216"/>
      <c r="AM1216"/>
      <c r="AN1216"/>
      <c r="AO1216"/>
      <c r="AP1216"/>
      <c r="AQ1216"/>
      <c r="AR1216"/>
      <c r="AS1216"/>
      <c r="AT1216"/>
      <c r="AU1216"/>
      <c r="AV1216"/>
      <c r="AW1216"/>
      <c r="AX1216"/>
      <c r="AY1216"/>
      <c r="AZ1216"/>
      <c r="BA1216"/>
      <c r="BB1216"/>
      <c r="BC1216"/>
      <c r="BD1216"/>
      <c r="BE1216"/>
      <c r="BF1216"/>
      <c r="BG1216"/>
      <c r="BH1216"/>
      <c r="BI1216"/>
      <c r="BJ1216"/>
    </row>
    <row r="1217" spans="1:62">
      <c r="A1217" s="49" t="s">
        <v>691</v>
      </c>
      <c r="B1217" s="49" t="s">
        <v>97</v>
      </c>
      <c r="D1217" s="49" t="s">
        <v>506</v>
      </c>
      <c r="E1217" s="528"/>
      <c r="F1217" s="528"/>
      <c r="G1217" s="528"/>
      <c r="H1217" s="528"/>
      <c r="I1217" s="528"/>
      <c r="J1217" s="528"/>
      <c r="K1217" s="528"/>
      <c r="L1217" s="528"/>
      <c r="M1217" s="528"/>
      <c r="N1217" s="528"/>
      <c r="O1217" s="528"/>
      <c r="P1217" s="528"/>
      <c r="Q1217" s="528"/>
      <c r="R1217" s="528"/>
      <c r="S1217" s="528"/>
      <c r="T1217" s="528"/>
      <c r="U1217" s="528"/>
      <c r="V1217" s="528"/>
      <c r="W1217" s="528"/>
      <c r="X1217" s="528"/>
      <c r="Y1217" s="528"/>
      <c r="Z1217" s="528"/>
      <c r="AB1217"/>
      <c r="AC1217"/>
      <c r="AD1217"/>
      <c r="AE1217"/>
      <c r="AF1217"/>
      <c r="AG1217"/>
      <c r="AH1217"/>
      <c r="AI1217"/>
      <c r="AJ1217"/>
      <c r="AK1217"/>
      <c r="AL1217"/>
      <c r="AM1217"/>
      <c r="AN1217"/>
      <c r="AO1217"/>
      <c r="AP1217"/>
      <c r="AQ1217"/>
      <c r="AR1217"/>
      <c r="AS1217"/>
      <c r="AT1217"/>
      <c r="AU1217"/>
      <c r="AV1217"/>
      <c r="AW1217"/>
      <c r="AX1217"/>
      <c r="AY1217"/>
      <c r="AZ1217"/>
      <c r="BA1217"/>
      <c r="BB1217"/>
      <c r="BC1217"/>
      <c r="BD1217"/>
      <c r="BE1217"/>
      <c r="BF1217"/>
      <c r="BG1217"/>
      <c r="BH1217"/>
      <c r="BI1217"/>
      <c r="BJ1217"/>
    </row>
    <row r="1218" spans="1:62">
      <c r="B1218" s="49"/>
      <c r="D1218" s="49"/>
      <c r="E1218" s="528"/>
      <c r="F1218" s="528"/>
      <c r="G1218" s="528"/>
      <c r="H1218" s="528"/>
      <c r="I1218" s="528"/>
      <c r="J1218" s="528"/>
      <c r="K1218" s="528"/>
      <c r="L1218" s="528"/>
      <c r="M1218" s="528"/>
      <c r="N1218" s="528"/>
      <c r="O1218" s="528"/>
      <c r="P1218" s="528"/>
      <c r="Q1218" s="528"/>
      <c r="R1218" s="528"/>
      <c r="S1218" s="528"/>
      <c r="T1218" s="528"/>
      <c r="U1218" s="528"/>
      <c r="V1218" s="528"/>
      <c r="W1218" s="528"/>
      <c r="X1218" s="528"/>
      <c r="Y1218" s="528"/>
      <c r="Z1218" s="528"/>
      <c r="AB1218"/>
      <c r="AC1218"/>
      <c r="AD1218"/>
      <c r="AE1218"/>
      <c r="AF1218"/>
      <c r="AG1218"/>
      <c r="AH1218"/>
      <c r="AI1218"/>
      <c r="AJ1218"/>
      <c r="AK1218"/>
      <c r="AL1218"/>
      <c r="AM1218"/>
      <c r="AN1218"/>
      <c r="AO1218"/>
      <c r="AP1218"/>
      <c r="AQ1218"/>
      <c r="AR1218"/>
      <c r="AS1218"/>
      <c r="AT1218"/>
      <c r="AU1218"/>
      <c r="AV1218"/>
      <c r="AW1218"/>
      <c r="AX1218"/>
      <c r="AY1218"/>
      <c r="AZ1218"/>
      <c r="BA1218"/>
      <c r="BB1218"/>
      <c r="BC1218"/>
      <c r="BD1218"/>
      <c r="BE1218"/>
      <c r="BF1218"/>
      <c r="BG1218"/>
      <c r="BH1218"/>
      <c r="BI1218"/>
      <c r="BJ1218"/>
    </row>
    <row r="1219" spans="1:62">
      <c r="A1219" s="49" t="s">
        <v>692</v>
      </c>
      <c r="B1219" s="49" t="s">
        <v>149</v>
      </c>
      <c r="D1219" s="528"/>
      <c r="E1219" s="528"/>
      <c r="F1219" s="528"/>
      <c r="G1219" s="49" t="s">
        <v>134</v>
      </c>
      <c r="H1219" s="528"/>
      <c r="M1219" s="49" t="s">
        <v>121</v>
      </c>
      <c r="N1219" s="528"/>
      <c r="P1219" s="528"/>
      <c r="S1219" s="49" t="s">
        <v>166</v>
      </c>
      <c r="W1219" s="528"/>
      <c r="X1219" s="49" t="s">
        <v>152</v>
      </c>
      <c r="Y1219" s="528"/>
      <c r="Z1219" s="528"/>
      <c r="AB1219"/>
      <c r="AC1219"/>
      <c r="AD1219"/>
      <c r="AE1219"/>
      <c r="AF1219"/>
      <c r="AG1219"/>
      <c r="AH1219"/>
      <c r="AI1219"/>
      <c r="AJ1219"/>
      <c r="AK1219"/>
      <c r="AL1219"/>
      <c r="AM1219"/>
      <c r="AN1219"/>
      <c r="AO1219"/>
      <c r="AP1219"/>
      <c r="AQ1219"/>
      <c r="AR1219"/>
      <c r="AS1219"/>
      <c r="AT1219"/>
      <c r="AU1219"/>
      <c r="AV1219"/>
      <c r="AW1219"/>
      <c r="AX1219"/>
      <c r="AY1219"/>
      <c r="AZ1219"/>
      <c r="BA1219"/>
      <c r="BB1219"/>
      <c r="BC1219"/>
      <c r="BD1219"/>
      <c r="BE1219"/>
      <c r="BF1219"/>
      <c r="BG1219"/>
      <c r="BH1219"/>
      <c r="BI1219"/>
      <c r="BJ1219"/>
    </row>
    <row r="1220" spans="1:62">
      <c r="A1220" s="49" t="s">
        <v>104</v>
      </c>
      <c r="B1220" s="49" t="s">
        <v>157</v>
      </c>
      <c r="D1220" s="528"/>
      <c r="E1220" s="528"/>
      <c r="F1220" s="528"/>
      <c r="G1220" s="49" t="s">
        <v>142</v>
      </c>
      <c r="H1220" s="528"/>
      <c r="M1220" s="49" t="s">
        <v>128</v>
      </c>
      <c r="N1220" s="528"/>
      <c r="P1220" s="528"/>
      <c r="S1220" s="49" t="s">
        <v>106</v>
      </c>
      <c r="W1220" s="528"/>
      <c r="X1220" s="49" t="s">
        <v>160</v>
      </c>
      <c r="Y1220" s="528"/>
      <c r="Z1220" s="528"/>
      <c r="AB1220"/>
      <c r="AC1220"/>
      <c r="AD1220"/>
      <c r="AE1220"/>
      <c r="AF1220"/>
      <c r="AG1220"/>
      <c r="AH1220"/>
      <c r="AI1220"/>
      <c r="AJ1220"/>
      <c r="AK1220"/>
      <c r="AL1220"/>
      <c r="AM1220"/>
      <c r="AN1220"/>
      <c r="AO1220"/>
      <c r="AP1220"/>
      <c r="AQ1220"/>
      <c r="AR1220"/>
      <c r="AS1220"/>
      <c r="AT1220"/>
      <c r="AU1220"/>
      <c r="AV1220"/>
      <c r="AW1220"/>
      <c r="AX1220"/>
      <c r="AY1220"/>
      <c r="AZ1220"/>
      <c r="BA1220"/>
      <c r="BB1220"/>
      <c r="BC1220"/>
      <c r="BD1220"/>
      <c r="BE1220"/>
      <c r="BF1220"/>
      <c r="BG1220"/>
      <c r="BH1220"/>
      <c r="BI1220"/>
      <c r="BJ1220"/>
    </row>
    <row r="1221" spans="1:62">
      <c r="A1221" s="49" t="s">
        <v>509</v>
      </c>
      <c r="B1221" s="49" t="s">
        <v>164</v>
      </c>
      <c r="D1221" s="528"/>
      <c r="E1221" s="528"/>
      <c r="F1221" s="528"/>
      <c r="G1221" s="49" t="s">
        <v>150</v>
      </c>
      <c r="H1221" s="528"/>
      <c r="M1221" s="49" t="s">
        <v>135</v>
      </c>
      <c r="N1221" s="528"/>
      <c r="P1221" s="528"/>
      <c r="S1221" s="49" t="s">
        <v>511</v>
      </c>
      <c r="W1221" s="528"/>
      <c r="X1221" s="49" t="s">
        <v>167</v>
      </c>
      <c r="Y1221" s="528"/>
      <c r="Z1221" s="528"/>
      <c r="AB1221"/>
      <c r="AC1221"/>
      <c r="AD1221"/>
      <c r="AE1221"/>
      <c r="AF1221"/>
      <c r="AG1221"/>
      <c r="AH1221"/>
      <c r="AI1221"/>
      <c r="AJ1221"/>
      <c r="AK1221"/>
      <c r="AL1221"/>
      <c r="AM1221"/>
      <c r="AN1221"/>
      <c r="AO1221"/>
      <c r="AP1221"/>
      <c r="AQ1221"/>
      <c r="AR1221"/>
      <c r="AS1221"/>
      <c r="AT1221"/>
      <c r="AU1221"/>
      <c r="AV1221"/>
      <c r="AW1221"/>
      <c r="AX1221"/>
      <c r="AY1221"/>
      <c r="AZ1221"/>
      <c r="BA1221"/>
      <c r="BB1221"/>
      <c r="BC1221"/>
      <c r="BD1221"/>
      <c r="BE1221"/>
      <c r="BF1221"/>
      <c r="BG1221"/>
      <c r="BH1221"/>
      <c r="BI1221"/>
      <c r="BJ1221"/>
    </row>
    <row r="1222" spans="1:62">
      <c r="A1222" s="49" t="s">
        <v>119</v>
      </c>
      <c r="B1222" s="49" t="s">
        <v>677</v>
      </c>
      <c r="D1222" s="528"/>
      <c r="E1222" s="528"/>
      <c r="F1222" s="528"/>
      <c r="G1222" s="49" t="s">
        <v>158</v>
      </c>
      <c r="H1222" s="528"/>
      <c r="M1222" s="49" t="s">
        <v>143</v>
      </c>
      <c r="N1222" s="528"/>
      <c r="P1222" s="528"/>
      <c r="S1222" s="49" t="s">
        <v>122</v>
      </c>
      <c r="W1222" s="528"/>
      <c r="X1222" s="49" t="s">
        <v>100</v>
      </c>
      <c r="Y1222" s="528"/>
      <c r="Z1222" s="528"/>
      <c r="AB1222"/>
      <c r="AC1222"/>
      <c r="AD1222"/>
      <c r="AE1222"/>
      <c r="AF1222"/>
      <c r="AG1222"/>
      <c r="AH1222"/>
      <c r="AI1222"/>
      <c r="AJ1222"/>
      <c r="AK1222"/>
      <c r="AL1222"/>
      <c r="AM1222"/>
      <c r="AN1222"/>
      <c r="AO1222"/>
      <c r="AP1222"/>
      <c r="AQ1222"/>
      <c r="AR1222"/>
      <c r="AS1222"/>
      <c r="AT1222"/>
      <c r="AU1222"/>
      <c r="AV1222"/>
      <c r="AW1222"/>
      <c r="AX1222"/>
      <c r="AY1222"/>
      <c r="AZ1222"/>
      <c r="BA1222"/>
      <c r="BB1222"/>
      <c r="BC1222"/>
      <c r="BD1222"/>
      <c r="BE1222"/>
      <c r="BF1222"/>
      <c r="BG1222"/>
      <c r="BH1222"/>
      <c r="BI1222"/>
      <c r="BJ1222"/>
    </row>
    <row r="1223" spans="1:62">
      <c r="A1223" s="49" t="s">
        <v>126</v>
      </c>
      <c r="B1223" s="49" t="s">
        <v>112</v>
      </c>
      <c r="D1223" s="528"/>
      <c r="E1223" s="528"/>
      <c r="F1223" s="528"/>
      <c r="G1223" s="49" t="s">
        <v>165</v>
      </c>
      <c r="H1223" s="528"/>
      <c r="M1223" s="49" t="s">
        <v>151</v>
      </c>
      <c r="N1223" s="528"/>
      <c r="P1223" s="528"/>
      <c r="S1223" s="49" t="s">
        <v>129</v>
      </c>
      <c r="W1223" s="528"/>
      <c r="X1223" s="49" t="s">
        <v>714</v>
      </c>
      <c r="Y1223" s="528"/>
      <c r="Z1223" s="528"/>
      <c r="AB1223"/>
      <c r="AC1223"/>
      <c r="AD1223"/>
      <c r="AE1223"/>
      <c r="AF1223"/>
      <c r="AG1223"/>
      <c r="AH1223"/>
      <c r="AI1223"/>
      <c r="AJ1223"/>
      <c r="AK1223"/>
      <c r="AL1223"/>
      <c r="AM1223"/>
      <c r="AN1223"/>
      <c r="AO1223"/>
      <c r="AP1223"/>
      <c r="AQ1223"/>
      <c r="AR1223"/>
      <c r="AS1223"/>
      <c r="AT1223"/>
      <c r="AU1223"/>
      <c r="AV1223"/>
      <c r="AW1223"/>
      <c r="AX1223"/>
      <c r="AY1223"/>
      <c r="AZ1223"/>
      <c r="BA1223"/>
      <c r="BB1223"/>
      <c r="BC1223"/>
      <c r="BD1223"/>
      <c r="BE1223"/>
      <c r="BF1223"/>
      <c r="BG1223"/>
      <c r="BH1223"/>
      <c r="BI1223"/>
      <c r="BJ1223"/>
    </row>
    <row r="1224" spans="1:62">
      <c r="A1224" s="49" t="s">
        <v>693</v>
      </c>
      <c r="B1224" s="49" t="s">
        <v>120</v>
      </c>
      <c r="D1224" s="528"/>
      <c r="E1224" s="528"/>
      <c r="F1224" s="528"/>
      <c r="G1224" s="49" t="s">
        <v>508</v>
      </c>
      <c r="H1224" s="528"/>
      <c r="M1224" s="49" t="s">
        <v>694</v>
      </c>
      <c r="N1224" s="528"/>
      <c r="P1224" s="528"/>
      <c r="S1224" s="49" t="s">
        <v>136</v>
      </c>
      <c r="W1224" s="528"/>
      <c r="X1224" s="49" t="s">
        <v>715</v>
      </c>
      <c r="Y1224" s="528"/>
      <c r="Z1224" s="528"/>
      <c r="AB1224"/>
      <c r="AC1224"/>
      <c r="AD1224"/>
      <c r="AE1224"/>
      <c r="AF1224"/>
      <c r="AG1224"/>
      <c r="AH1224"/>
      <c r="AI1224"/>
      <c r="AJ1224"/>
      <c r="AK1224"/>
      <c r="AL1224"/>
      <c r="AM1224"/>
      <c r="AN1224"/>
      <c r="AO1224"/>
      <c r="AP1224"/>
      <c r="AQ1224"/>
      <c r="AR1224"/>
      <c r="AS1224"/>
      <c r="AT1224"/>
      <c r="AU1224"/>
      <c r="AV1224"/>
      <c r="AW1224"/>
      <c r="AX1224"/>
      <c r="AY1224"/>
      <c r="AZ1224"/>
      <c r="BA1224"/>
      <c r="BB1224"/>
      <c r="BC1224"/>
      <c r="BD1224"/>
      <c r="BE1224"/>
      <c r="BF1224"/>
      <c r="BG1224"/>
      <c r="BH1224"/>
      <c r="BI1224"/>
      <c r="BJ1224"/>
    </row>
    <row r="1225" spans="1:62">
      <c r="A1225" s="49" t="s">
        <v>141</v>
      </c>
      <c r="B1225" s="49" t="s">
        <v>127</v>
      </c>
      <c r="D1225" s="528"/>
      <c r="E1225" s="528"/>
      <c r="F1225" s="528"/>
      <c r="G1225" s="49" t="s">
        <v>695</v>
      </c>
      <c r="H1225" s="528"/>
      <c r="M1225" s="528"/>
      <c r="N1225" s="528"/>
      <c r="P1225" s="528"/>
      <c r="Q1225" s="528"/>
      <c r="R1225" s="528"/>
      <c r="S1225" s="49" t="s">
        <v>144</v>
      </c>
      <c r="T1225" s="528"/>
      <c r="W1225" s="528"/>
      <c r="X1225" s="528"/>
      <c r="Y1225" s="528"/>
      <c r="Z1225" s="528"/>
      <c r="AB1225"/>
      <c r="AC1225"/>
      <c r="AD1225"/>
      <c r="AE1225"/>
      <c r="AF1225"/>
      <c r="AG1225"/>
      <c r="AH1225"/>
      <c r="AI1225"/>
      <c r="AJ1225"/>
      <c r="AK1225"/>
      <c r="AL1225"/>
      <c r="AM1225"/>
      <c r="AN1225"/>
      <c r="AO1225"/>
      <c r="AP1225"/>
      <c r="AQ1225"/>
      <c r="AR1225"/>
      <c r="AS1225"/>
      <c r="AT1225"/>
      <c r="AU1225"/>
      <c r="AV1225"/>
      <c r="AW1225"/>
      <c r="AX1225"/>
      <c r="AY1225"/>
      <c r="AZ1225"/>
      <c r="BA1225"/>
      <c r="BB1225"/>
      <c r="BC1225"/>
      <c r="BD1225"/>
      <c r="BE1225"/>
      <c r="BF1225"/>
      <c r="BG1225"/>
      <c r="BH1225"/>
      <c r="BI1225"/>
      <c r="BJ1225"/>
    </row>
    <row r="1226" spans="1:62">
      <c r="AB1226"/>
      <c r="AC1226"/>
      <c r="AD1226"/>
      <c r="AE1226"/>
      <c r="AF1226"/>
      <c r="AG1226"/>
      <c r="AH1226"/>
      <c r="AI1226"/>
      <c r="AJ1226"/>
      <c r="AK1226"/>
      <c r="AL1226"/>
      <c r="AM1226"/>
      <c r="AN1226"/>
      <c r="AO1226"/>
      <c r="AP1226"/>
      <c r="AQ1226"/>
      <c r="AR1226"/>
      <c r="AS1226"/>
      <c r="AT1226"/>
      <c r="AU1226"/>
      <c r="AV1226"/>
      <c r="AW1226"/>
      <c r="AX1226"/>
      <c r="AY1226"/>
      <c r="AZ1226"/>
      <c r="BA1226"/>
      <c r="BB1226"/>
      <c r="BC1226"/>
      <c r="BD1226"/>
      <c r="BE1226"/>
      <c r="BF1226"/>
      <c r="BG1226"/>
      <c r="BH1226"/>
      <c r="BI1226"/>
      <c r="BJ1226"/>
    </row>
    <row r="1227" spans="1:62">
      <c r="AB1227"/>
      <c r="AC1227"/>
      <c r="AD1227"/>
      <c r="AE1227"/>
      <c r="AF1227"/>
      <c r="AG1227"/>
      <c r="AH1227"/>
      <c r="AI1227"/>
      <c r="AJ1227"/>
      <c r="AK1227"/>
      <c r="AL1227"/>
      <c r="AM1227"/>
      <c r="AN1227"/>
      <c r="AO1227"/>
      <c r="AP1227"/>
      <c r="AQ1227"/>
      <c r="AR1227"/>
      <c r="AS1227"/>
      <c r="AT1227"/>
      <c r="AU1227"/>
      <c r="AV1227"/>
      <c r="AW1227"/>
      <c r="AX1227"/>
      <c r="AY1227"/>
      <c r="AZ1227"/>
      <c r="BA1227"/>
      <c r="BB1227"/>
      <c r="BC1227"/>
      <c r="BD1227"/>
      <c r="BE1227"/>
      <c r="BF1227"/>
      <c r="BG1227"/>
      <c r="BH1227"/>
      <c r="BI1227"/>
      <c r="BJ1227"/>
    </row>
  </sheetData>
  <pageMargins left="0.2" right="0.2" top="0.3" bottom="0.27" header="0.17" footer="0.16"/>
  <pageSetup scale="73" orientation="landscape"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7.xml><?xml version="1.0" encoding="utf-8"?>
<worksheet xmlns="http://schemas.openxmlformats.org/spreadsheetml/2006/main" xmlns:r="http://schemas.openxmlformats.org/officeDocument/2006/relationships">
  <dimension ref="A2:V55"/>
  <sheetViews>
    <sheetView workbookViewId="0">
      <selection sqref="A1:XFD1048576"/>
    </sheetView>
  </sheetViews>
  <sheetFormatPr defaultRowHeight="15"/>
  <cols>
    <col min="1" max="1" width="35.42578125" customWidth="1"/>
    <col min="2" max="2" width="6.5703125" bestFit="1" customWidth="1"/>
    <col min="3" max="3" width="6.28515625" customWidth="1"/>
    <col min="4" max="4" width="6.5703125" bestFit="1" customWidth="1"/>
    <col min="5" max="5" width="5.7109375" bestFit="1" customWidth="1"/>
    <col min="6" max="6" width="6.42578125" bestFit="1" customWidth="1"/>
    <col min="7" max="7" width="5.5703125" bestFit="1" customWidth="1"/>
    <col min="8" max="8" width="7" bestFit="1" customWidth="1"/>
    <col min="9" max="9" width="5.5703125" bestFit="1" customWidth="1"/>
    <col min="10" max="10" width="7" bestFit="1" customWidth="1"/>
    <col min="11" max="11" width="5.5703125" bestFit="1" customWidth="1"/>
    <col min="12" max="12" width="7" bestFit="1" customWidth="1"/>
    <col min="13" max="13" width="4.5703125" customWidth="1"/>
    <col min="14" max="14" width="7.28515625" customWidth="1"/>
    <col min="15" max="15" width="4.85546875" customWidth="1"/>
    <col min="16" max="16" width="5.5703125" bestFit="1" customWidth="1"/>
    <col min="17" max="17" width="4.5703125" customWidth="1"/>
    <col min="18" max="18" width="5.28515625" customWidth="1"/>
    <col min="19" max="19" width="5" customWidth="1"/>
    <col min="20" max="20" width="6.5703125" customWidth="1"/>
  </cols>
  <sheetData>
    <row r="2" spans="1:22">
      <c r="A2" s="1" t="s">
        <v>0</v>
      </c>
      <c r="B2" s="1"/>
      <c r="C2" s="1"/>
      <c r="D2" s="1"/>
      <c r="E2" s="1"/>
      <c r="F2" s="2"/>
      <c r="G2" s="2"/>
      <c r="H2" s="2"/>
      <c r="I2" s="2"/>
      <c r="J2" s="2"/>
      <c r="K2" s="2"/>
      <c r="L2" s="2"/>
      <c r="M2" s="2"/>
      <c r="N2" s="2"/>
      <c r="O2" s="2"/>
      <c r="P2" s="2"/>
      <c r="Q2" s="2"/>
      <c r="R2" s="2"/>
      <c r="S2" s="2"/>
      <c r="T2" s="2"/>
    </row>
    <row r="3" spans="1:22">
      <c r="A3" s="1" t="s">
        <v>1</v>
      </c>
      <c r="B3" s="2"/>
      <c r="C3" s="2"/>
      <c r="D3" s="2"/>
      <c r="E3" s="2"/>
      <c r="F3" s="2"/>
      <c r="G3" s="2"/>
      <c r="H3" s="2"/>
      <c r="I3" s="2"/>
      <c r="J3" s="2"/>
      <c r="K3" s="2"/>
      <c r="L3" s="2"/>
      <c r="M3" s="2"/>
      <c r="N3" s="2"/>
      <c r="O3" s="2"/>
      <c r="P3" s="2"/>
      <c r="Q3" s="2"/>
      <c r="R3" s="2"/>
      <c r="S3" s="2"/>
      <c r="T3" s="2"/>
    </row>
    <row r="4" spans="1:22" ht="15.75" thickBot="1">
      <c r="A4" s="9" t="s">
        <v>742</v>
      </c>
      <c r="B4" s="3"/>
      <c r="C4" s="3"/>
      <c r="D4" s="3"/>
      <c r="E4" s="3"/>
      <c r="F4" s="10"/>
      <c r="G4" s="3"/>
      <c r="H4" s="3"/>
      <c r="I4" s="3"/>
      <c r="J4" s="3"/>
      <c r="K4" s="3"/>
      <c r="L4" s="3"/>
      <c r="M4" s="3"/>
      <c r="N4" s="3"/>
      <c r="O4" s="3"/>
      <c r="P4" s="3"/>
      <c r="Q4" s="3"/>
      <c r="R4" s="3"/>
      <c r="S4" s="3"/>
      <c r="T4" s="3"/>
    </row>
    <row r="5" spans="1:22" ht="13.5" customHeight="1" thickBot="1">
      <c r="A5" s="4"/>
      <c r="B5" s="5"/>
      <c r="C5" s="5"/>
      <c r="D5" s="5"/>
      <c r="E5" s="5"/>
      <c r="F5" s="205"/>
      <c r="G5" s="5"/>
      <c r="H5" s="5"/>
      <c r="I5" s="5"/>
      <c r="J5" s="205"/>
      <c r="K5" s="5"/>
      <c r="L5" s="5"/>
      <c r="M5" s="763" t="s">
        <v>30</v>
      </c>
      <c r="N5" s="764"/>
      <c r="O5" s="764"/>
      <c r="P5" s="764"/>
      <c r="Q5" s="764"/>
      <c r="R5" s="765"/>
      <c r="S5" s="5"/>
      <c r="T5" s="5"/>
    </row>
    <row r="6" spans="1:22">
      <c r="A6" s="766" t="s">
        <v>2</v>
      </c>
      <c r="B6" s="291"/>
      <c r="C6" s="749" t="s">
        <v>4</v>
      </c>
      <c r="D6" s="291"/>
      <c r="E6" s="291"/>
      <c r="F6" s="291"/>
      <c r="G6" s="291"/>
      <c r="H6" s="292"/>
      <c r="I6" s="292"/>
      <c r="J6" s="292"/>
      <c r="K6" s="292"/>
      <c r="L6" s="292"/>
      <c r="M6" s="760" t="s">
        <v>31</v>
      </c>
      <c r="N6" s="292"/>
      <c r="O6" s="760" t="s">
        <v>32</v>
      </c>
      <c r="P6" s="722"/>
      <c r="Q6" s="760" t="s">
        <v>33</v>
      </c>
      <c r="R6" s="722"/>
      <c r="S6" s="760" t="s">
        <v>34</v>
      </c>
      <c r="T6" s="293"/>
    </row>
    <row r="7" spans="1:22" ht="15" customHeight="1">
      <c r="A7" s="767"/>
      <c r="B7" s="294" t="s">
        <v>3</v>
      </c>
      <c r="C7" s="750"/>
      <c r="D7" s="294" t="s">
        <v>5</v>
      </c>
      <c r="E7" s="294" t="s">
        <v>6</v>
      </c>
      <c r="F7" s="294" t="s">
        <v>7</v>
      </c>
      <c r="G7" s="295" t="s">
        <v>35</v>
      </c>
      <c r="H7" s="295" t="s">
        <v>36</v>
      </c>
      <c r="I7" s="295" t="s">
        <v>37</v>
      </c>
      <c r="J7" s="295" t="s">
        <v>36</v>
      </c>
      <c r="K7" s="295" t="s">
        <v>38</v>
      </c>
      <c r="L7" s="295" t="s">
        <v>36</v>
      </c>
      <c r="M7" s="761"/>
      <c r="N7" s="295" t="s">
        <v>36</v>
      </c>
      <c r="O7" s="761"/>
      <c r="P7" s="295" t="s">
        <v>36</v>
      </c>
      <c r="Q7" s="761"/>
      <c r="R7" s="295" t="s">
        <v>36</v>
      </c>
      <c r="S7" s="761"/>
      <c r="T7" s="296" t="s">
        <v>36</v>
      </c>
    </row>
    <row r="8" spans="1:22" ht="27" customHeight="1" thickBot="1">
      <c r="A8" s="768"/>
      <c r="B8" s="297"/>
      <c r="C8" s="751"/>
      <c r="D8" s="297"/>
      <c r="E8" s="297"/>
      <c r="F8" s="297"/>
      <c r="G8" s="297"/>
      <c r="H8" s="298"/>
      <c r="I8" s="298"/>
      <c r="J8" s="298"/>
      <c r="K8" s="298"/>
      <c r="L8" s="298"/>
      <c r="M8" s="762"/>
      <c r="N8" s="298"/>
      <c r="O8" s="762"/>
      <c r="P8" s="723"/>
      <c r="Q8" s="762"/>
      <c r="R8" s="723"/>
      <c r="S8" s="762"/>
      <c r="T8" s="299"/>
    </row>
    <row r="9" spans="1:22" s="7" customFormat="1" ht="19.5" customHeight="1">
      <c r="A9" s="300" t="s">
        <v>11</v>
      </c>
      <c r="B9" s="301">
        <f t="shared" ref="B9:G9" si="0">SUM(B10,B29)</f>
        <v>13744</v>
      </c>
      <c r="C9" s="301">
        <f t="shared" si="0"/>
        <v>650</v>
      </c>
      <c r="D9" s="301">
        <f t="shared" si="0"/>
        <v>11560.400000000001</v>
      </c>
      <c r="E9" s="301">
        <f t="shared" si="0"/>
        <v>1885</v>
      </c>
      <c r="F9" s="301">
        <f t="shared" si="0"/>
        <v>9675.4000000000015</v>
      </c>
      <c r="G9" s="301">
        <f t="shared" si="0"/>
        <v>3579.5999999999995</v>
      </c>
      <c r="H9" s="302">
        <f>G9/F9*100</f>
        <v>36.996920023978326</v>
      </c>
      <c r="I9" s="303">
        <f>SUM(I10,I29)</f>
        <v>3465.4666666666667</v>
      </c>
      <c r="J9" s="302">
        <f>I9/F9*100</f>
        <v>35.817296098008001</v>
      </c>
      <c r="K9" s="301">
        <f>SUM(K10,K29)</f>
        <v>1971.2666666666669</v>
      </c>
      <c r="L9" s="302">
        <f>K9/F9*100</f>
        <v>20.374006931668628</v>
      </c>
      <c r="M9" s="301">
        <f>SUM(M10,M29)</f>
        <v>5.0666666666666664</v>
      </c>
      <c r="N9" s="302">
        <f>M9/F9*100</f>
        <v>5.2366482694944552E-2</v>
      </c>
      <c r="O9" s="301">
        <f>SUM(O10,O29)</f>
        <v>174.93333333333334</v>
      </c>
      <c r="P9" s="302">
        <f>O9/F9*100</f>
        <v>1.8080217183096647</v>
      </c>
      <c r="Q9" s="301">
        <f>SUM(Q10,Q29)</f>
        <v>223.06666666666666</v>
      </c>
      <c r="R9" s="302">
        <f>Q9/F9*100</f>
        <v>2.3055033039116379</v>
      </c>
      <c r="S9" s="301">
        <f>SUM(S10,S29)</f>
        <v>256</v>
      </c>
      <c r="T9" s="304">
        <f>S9/F9*100</f>
        <v>2.6458854414287778</v>
      </c>
    </row>
    <row r="10" spans="1:22" s="7" customFormat="1" ht="19.5" customHeight="1" thickBot="1">
      <c r="A10" s="727" t="s">
        <v>12</v>
      </c>
      <c r="B10" s="728">
        <f>SUM(B11:B28)</f>
        <v>6732</v>
      </c>
      <c r="C10" s="728">
        <f t="shared" ref="C10:S10" si="1">SUM(C11:C28)</f>
        <v>180</v>
      </c>
      <c r="D10" s="728">
        <f t="shared" si="1"/>
        <v>5710.7333333333336</v>
      </c>
      <c r="E10" s="728">
        <f t="shared" si="1"/>
        <v>810.26666666666665</v>
      </c>
      <c r="F10" s="728">
        <f t="shared" si="1"/>
        <v>4900.4666666666662</v>
      </c>
      <c r="G10" s="728">
        <f t="shared" si="1"/>
        <v>1993.5333333333333</v>
      </c>
      <c r="H10" s="729">
        <f>G10/F10*100</f>
        <v>40.680479410124207</v>
      </c>
      <c r="I10" s="728">
        <f t="shared" si="1"/>
        <v>1499.4666666666669</v>
      </c>
      <c r="J10" s="729">
        <f>I10/F10*100</f>
        <v>30.598446406464696</v>
      </c>
      <c r="K10" s="728">
        <f t="shared" si="1"/>
        <v>1141.8</v>
      </c>
      <c r="L10" s="729">
        <f>K10/F10*100</f>
        <v>23.299821785680276</v>
      </c>
      <c r="M10" s="728">
        <f t="shared" si="1"/>
        <v>0</v>
      </c>
      <c r="N10" s="729">
        <f>M10/F10*100</f>
        <v>0</v>
      </c>
      <c r="O10" s="728">
        <f t="shared" si="1"/>
        <v>35.799999999999997</v>
      </c>
      <c r="P10" s="729">
        <f>O10/F10*100</f>
        <v>0.73054266940563484</v>
      </c>
      <c r="Q10" s="728">
        <f t="shared" si="1"/>
        <v>75.8</v>
      </c>
      <c r="R10" s="729">
        <f>Q10/F10*100</f>
        <v>1.5467914620376291</v>
      </c>
      <c r="S10" s="728">
        <f t="shared" si="1"/>
        <v>154.06666666666666</v>
      </c>
      <c r="T10" s="730">
        <f>S10/F10*100</f>
        <v>3.1439182662875647</v>
      </c>
      <c r="V10" s="230">
        <f>SUM(T10:U10,G10,I10,K10,M10,O10,Q10,S10)</f>
        <v>4903.6105849329551</v>
      </c>
    </row>
    <row r="11" spans="1:22" ht="19.5" customHeight="1">
      <c r="A11" s="209" t="s">
        <v>13</v>
      </c>
      <c r="B11" s="214">
        <f>SUM([1]PROMEDIO!B11)</f>
        <v>500</v>
      </c>
      <c r="C11" s="214">
        <f>SUM([1]PROMEDIO!C11)</f>
        <v>0</v>
      </c>
      <c r="D11" s="214">
        <f>SUM(E11:F11)</f>
        <v>455.6</v>
      </c>
      <c r="E11" s="214">
        <f>[1]RESUMEN!F10/[1]RESUMEN!$AO$49</f>
        <v>0</v>
      </c>
      <c r="F11" s="214">
        <f>[1]RESUMEN!I10/[1]RESUMEN!$AO$49</f>
        <v>455.6</v>
      </c>
      <c r="G11" s="214">
        <f>[1]RESUMEN!J10/[1]RESUMEN!$AO$49</f>
        <v>455.6</v>
      </c>
      <c r="H11" s="215">
        <f>G11/F11*100</f>
        <v>100</v>
      </c>
      <c r="I11" s="214">
        <f>[1]RESUMEN!L10/[1]RESUMEN!$AO$49</f>
        <v>0</v>
      </c>
      <c r="J11" s="215">
        <f>I11/F11*100</f>
        <v>0</v>
      </c>
      <c r="K11" s="214">
        <f>[1]RESUMEN!M10/[1]RESUMEN!$AO$49</f>
        <v>0</v>
      </c>
      <c r="L11" s="215">
        <f>K11/F11*100</f>
        <v>0</v>
      </c>
      <c r="M11" s="214">
        <f>[1]RESUMEN!O10/[1]RESUMEN!$AO$49</f>
        <v>0</v>
      </c>
      <c r="N11" s="215">
        <f>M11/F11*100</f>
        <v>0</v>
      </c>
      <c r="O11" s="214">
        <f>[1]RESUMEN!P10/[1]RESUMEN!$AO$49</f>
        <v>0</v>
      </c>
      <c r="P11" s="215">
        <f>O11/F11*100</f>
        <v>0</v>
      </c>
      <c r="Q11" s="214">
        <f>[1]RESUMEN!S10/[1]RESUMEN!$AO$49</f>
        <v>0</v>
      </c>
      <c r="R11" s="215">
        <f>Q11/F11*100</f>
        <v>0</v>
      </c>
      <c r="S11" s="214">
        <f>[1]RESUMEN!T10/[1]RESUMEN!$AO$49</f>
        <v>0</v>
      </c>
      <c r="T11" s="216">
        <f>S11/F11*100</f>
        <v>0</v>
      </c>
    </row>
    <row r="12" spans="1:22" ht="19.5" customHeight="1">
      <c r="A12" s="210" t="s">
        <v>201</v>
      </c>
      <c r="B12" s="214">
        <f>SUM([1]PROMEDIO!B12)</f>
        <v>450</v>
      </c>
      <c r="C12" s="214">
        <f>SUM([1]PROMEDIO!C12)</f>
        <v>0</v>
      </c>
      <c r="D12" s="214">
        <f t="shared" ref="D12:D14" si="2">SUM(E12:F12)</f>
        <v>436.66666666666669</v>
      </c>
      <c r="E12" s="214">
        <f>[1]RESUMEN!F11/[1]RESUMEN!$AO$49</f>
        <v>0</v>
      </c>
      <c r="F12" s="214">
        <f>[1]RESUMEN!I11/[1]RESUMEN!$AO$49</f>
        <v>436.66666666666669</v>
      </c>
      <c r="G12" s="214">
        <f>[1]RESUMEN!J11/[1]RESUMEN!$AO$49</f>
        <v>116.06666666666666</v>
      </c>
      <c r="H12" s="215">
        <f t="shared" ref="H12:H28" si="3">G12/F12*100</f>
        <v>26.580152671755723</v>
      </c>
      <c r="I12" s="214">
        <f>[1]RESUMEN!L11/[1]RESUMEN!$AO$49</f>
        <v>318.13333333333333</v>
      </c>
      <c r="J12" s="215">
        <f t="shared" ref="J12:J28" si="4">I12/F12*100</f>
        <v>72.854961832061065</v>
      </c>
      <c r="K12" s="214">
        <f>[1]RESUMEN!M11/[1]RESUMEN!$AO$49</f>
        <v>0</v>
      </c>
      <c r="L12" s="215">
        <f t="shared" ref="L12:L28" si="5">K12/F12*100</f>
        <v>0</v>
      </c>
      <c r="M12" s="214">
        <f>[1]RESUMEN!O11/[1]RESUMEN!$AO$49</f>
        <v>0</v>
      </c>
      <c r="N12" s="215">
        <f t="shared" ref="N12:N28" si="6">M12/F12*100</f>
        <v>0</v>
      </c>
      <c r="O12" s="214">
        <f>[1]RESUMEN!P11/[1]RESUMEN!$AO$49</f>
        <v>0</v>
      </c>
      <c r="P12" s="215">
        <f t="shared" ref="P12:P28" si="7">O12/F12*100</f>
        <v>0</v>
      </c>
      <c r="Q12" s="214">
        <f>[1]RESUMEN!S11/[1]RESUMEN!$AO$49</f>
        <v>0</v>
      </c>
      <c r="R12" s="215">
        <f t="shared" ref="R12:R28" si="8">Q12/F12*100</f>
        <v>0</v>
      </c>
      <c r="S12" s="214">
        <f>[1]RESUMEN!T11/[1]RESUMEN!$AO$49</f>
        <v>2.4666666666666668</v>
      </c>
      <c r="T12" s="216">
        <f t="shared" ref="T12:T28" si="9">S12/F12*100</f>
        <v>0.56488549618320616</v>
      </c>
    </row>
    <row r="13" spans="1:22" ht="19.5" customHeight="1">
      <c r="A13" s="210" t="s">
        <v>202</v>
      </c>
      <c r="B13" s="214">
        <f>SUM([1]PROMEDIO!B13)</f>
        <v>36</v>
      </c>
      <c r="C13" s="214">
        <f>SUM([1]PROMEDIO!C13)</f>
        <v>0</v>
      </c>
      <c r="D13" s="214">
        <f t="shared" si="2"/>
        <v>32.466666666666669</v>
      </c>
      <c r="E13" s="214">
        <f>[1]RESUMEN!F12/[1]RESUMEN!$AO$49</f>
        <v>0</v>
      </c>
      <c r="F13" s="214">
        <f>[1]RESUMEN!I12/[1]RESUMEN!$AO$49</f>
        <v>32.466666666666669</v>
      </c>
      <c r="G13" s="214">
        <f>[1]RESUMEN!J12/[1]RESUMEN!$AO$49</f>
        <v>0</v>
      </c>
      <c r="H13" s="215">
        <f t="shared" si="3"/>
        <v>0</v>
      </c>
      <c r="I13" s="214">
        <f>[1]RESUMEN!L12/[1]RESUMEN!$AO$49</f>
        <v>0</v>
      </c>
      <c r="J13" s="215">
        <f t="shared" si="4"/>
        <v>0</v>
      </c>
      <c r="K13" s="214">
        <f>[1]RESUMEN!M12/[1]RESUMEN!$AO$49</f>
        <v>0</v>
      </c>
      <c r="L13" s="215">
        <f t="shared" si="5"/>
        <v>0</v>
      </c>
      <c r="M13" s="214">
        <f>[1]RESUMEN!O12/[1]RESUMEN!$AO$49</f>
        <v>0</v>
      </c>
      <c r="N13" s="215">
        <f t="shared" si="6"/>
        <v>0</v>
      </c>
      <c r="O13" s="214">
        <f>[1]RESUMEN!P12/[1]RESUMEN!$AO$49</f>
        <v>0</v>
      </c>
      <c r="P13" s="215">
        <f t="shared" si="7"/>
        <v>0</v>
      </c>
      <c r="Q13" s="214">
        <f>[1]RESUMEN!S12/[1]RESUMEN!$AO$49</f>
        <v>0</v>
      </c>
      <c r="R13" s="215">
        <f t="shared" si="8"/>
        <v>0</v>
      </c>
      <c r="S13" s="214">
        <f>[1]RESUMEN!T12/[1]RESUMEN!$AO$49</f>
        <v>32.466666666666669</v>
      </c>
      <c r="T13" s="216">
        <f t="shared" si="9"/>
        <v>100</v>
      </c>
    </row>
    <row r="14" spans="1:22" ht="19.5" customHeight="1">
      <c r="A14" s="210" t="s">
        <v>203</v>
      </c>
      <c r="B14" s="214">
        <f>SUM([1]PROMEDIO!B14)</f>
        <v>40</v>
      </c>
      <c r="C14" s="214">
        <f>SUM([1]PROMEDIO!C14)</f>
        <v>0</v>
      </c>
      <c r="D14" s="214">
        <f t="shared" si="2"/>
        <v>27</v>
      </c>
      <c r="E14" s="214">
        <f>[1]RESUMEN!F13/[1]RESUMEN!$AO$49</f>
        <v>0</v>
      </c>
      <c r="F14" s="214">
        <f>[1]RESUMEN!I13/[1]RESUMEN!$AO$49</f>
        <v>27</v>
      </c>
      <c r="G14" s="214">
        <f>[1]RESUMEN!J13/[1]RESUMEN!$AO$49</f>
        <v>27</v>
      </c>
      <c r="H14" s="215">
        <f t="shared" si="3"/>
        <v>100</v>
      </c>
      <c r="I14" s="214">
        <f>[1]RESUMEN!L13/[1]RESUMEN!$AO$49</f>
        <v>0</v>
      </c>
      <c r="J14" s="215">
        <f t="shared" si="4"/>
        <v>0</v>
      </c>
      <c r="K14" s="214">
        <f>[1]RESUMEN!M13/[1]RESUMEN!$AO$49</f>
        <v>0</v>
      </c>
      <c r="L14" s="215">
        <f t="shared" si="5"/>
        <v>0</v>
      </c>
      <c r="M14" s="214">
        <f>[1]RESUMEN!O13/[1]RESUMEN!$AO$49</f>
        <v>0</v>
      </c>
      <c r="N14" s="215">
        <f t="shared" si="6"/>
        <v>0</v>
      </c>
      <c r="O14" s="214">
        <f>[1]RESUMEN!P13/[1]RESUMEN!$AO$49</f>
        <v>0</v>
      </c>
      <c r="P14" s="215">
        <f t="shared" si="7"/>
        <v>0</v>
      </c>
      <c r="Q14" s="214">
        <f>[1]RESUMEN!S13/[1]RESUMEN!$AO$49</f>
        <v>0</v>
      </c>
      <c r="R14" s="215">
        <f t="shared" si="8"/>
        <v>0</v>
      </c>
      <c r="S14" s="214">
        <f>[1]RESUMEN!T13/[1]RESUMEN!$AO$49</f>
        <v>0</v>
      </c>
      <c r="T14" s="216">
        <f t="shared" si="9"/>
        <v>0</v>
      </c>
    </row>
    <row r="15" spans="1:22" ht="28.5" customHeight="1">
      <c r="A15" s="724" t="s">
        <v>743</v>
      </c>
      <c r="B15" s="214">
        <f>SUM([1]PROMEDIO!B15)</f>
        <v>108</v>
      </c>
      <c r="C15" s="214">
        <f>SUM([1]PROMEDIO!C15)</f>
        <v>0</v>
      </c>
      <c r="D15" s="214">
        <f t="shared" ref="D15:D28" si="10">SUM(E15:F15)</f>
        <v>35.733333333333334</v>
      </c>
      <c r="E15" s="214">
        <f>[1]RESUMEN!F14/[1]RESUMEN!$AO$49</f>
        <v>0</v>
      </c>
      <c r="F15" s="214">
        <f>[1]RESUMEN!I14/[1]RESUMEN!$AO$49</f>
        <v>35.733333333333334</v>
      </c>
      <c r="G15" s="214">
        <f>[1]RESUMEN!J14/[1]RESUMEN!$AO$49</f>
        <v>24.333333333333332</v>
      </c>
      <c r="H15" s="215">
        <f t="shared" si="3"/>
        <v>68.097014925373131</v>
      </c>
      <c r="I15" s="214">
        <f>[1]RESUMEN!L14/[1]RESUMEN!$AO$49</f>
        <v>11.4</v>
      </c>
      <c r="J15" s="215">
        <f t="shared" si="4"/>
        <v>31.902985074626866</v>
      </c>
      <c r="K15" s="214">
        <f>[1]RESUMEN!M14/[1]RESUMEN!$AO$49</f>
        <v>0</v>
      </c>
      <c r="L15" s="215">
        <f t="shared" si="5"/>
        <v>0</v>
      </c>
      <c r="M15" s="214">
        <f>[1]RESUMEN!O14/[1]RESUMEN!$AO$49</f>
        <v>0</v>
      </c>
      <c r="N15" s="215">
        <f t="shared" si="6"/>
        <v>0</v>
      </c>
      <c r="O15" s="214">
        <f>[1]RESUMEN!P14/[1]RESUMEN!$AO$49</f>
        <v>0</v>
      </c>
      <c r="P15" s="215">
        <f t="shared" si="7"/>
        <v>0</v>
      </c>
      <c r="Q15" s="214">
        <f>[1]RESUMEN!S14/[1]RESUMEN!$AO$49</f>
        <v>0</v>
      </c>
      <c r="R15" s="215">
        <f t="shared" si="8"/>
        <v>0</v>
      </c>
      <c r="S15" s="214">
        <f>[1]RESUMEN!T14/[1]RESUMEN!$AO$49</f>
        <v>0</v>
      </c>
      <c r="T15" s="216">
        <f t="shared" si="9"/>
        <v>0</v>
      </c>
    </row>
    <row r="16" spans="1:22" ht="19.5" customHeight="1">
      <c r="A16" s="210" t="s">
        <v>204</v>
      </c>
      <c r="B16" s="214">
        <f>SUM([1]PROMEDIO!B16)</f>
        <v>68</v>
      </c>
      <c r="C16" s="214">
        <f>SUM([1]PROMEDIO!C16)</f>
        <v>0</v>
      </c>
      <c r="D16" s="214">
        <f t="shared" si="10"/>
        <v>37.93333333333333</v>
      </c>
      <c r="E16" s="214">
        <f>[1]RESUMEN!F15/[1]RESUMEN!$AO$49</f>
        <v>0</v>
      </c>
      <c r="F16" s="214">
        <f>[1]RESUMEN!I15/[1]RESUMEN!$AO$49</f>
        <v>37.93333333333333</v>
      </c>
      <c r="G16" s="214">
        <f>[1]RESUMEN!J15/[1]RESUMEN!$AO$49</f>
        <v>37.93333333333333</v>
      </c>
      <c r="H16" s="215">
        <f t="shared" si="3"/>
        <v>100</v>
      </c>
      <c r="I16" s="214">
        <f>[1]RESUMEN!L15/[1]RESUMEN!$AO$49</f>
        <v>0</v>
      </c>
      <c r="J16" s="215">
        <f t="shared" si="4"/>
        <v>0</v>
      </c>
      <c r="K16" s="214">
        <f>[1]RESUMEN!M15/[1]RESUMEN!$AO$49</f>
        <v>0</v>
      </c>
      <c r="L16" s="215">
        <f t="shared" si="5"/>
        <v>0</v>
      </c>
      <c r="M16" s="214">
        <f>[1]RESUMEN!O15/[1]RESUMEN!$AO$49</f>
        <v>0</v>
      </c>
      <c r="N16" s="215">
        <f t="shared" si="6"/>
        <v>0</v>
      </c>
      <c r="O16" s="214">
        <f>[1]RESUMEN!P15/[1]RESUMEN!$AO$49</f>
        <v>0</v>
      </c>
      <c r="P16" s="215">
        <f t="shared" si="7"/>
        <v>0</v>
      </c>
      <c r="Q16" s="214">
        <f>[1]RESUMEN!S15/[1]RESUMEN!$AO$49</f>
        <v>0</v>
      </c>
      <c r="R16" s="215">
        <f t="shared" si="8"/>
        <v>0</v>
      </c>
      <c r="S16" s="214">
        <f>[1]RESUMEN!T15/[1]RESUMEN!$AO$49</f>
        <v>0</v>
      </c>
      <c r="T16" s="216">
        <f t="shared" si="9"/>
        <v>0</v>
      </c>
    </row>
    <row r="17" spans="1:22" ht="19.5" customHeight="1">
      <c r="A17" s="210" t="s">
        <v>205</v>
      </c>
      <c r="B17" s="214">
        <f>SUM([1]PROMEDIO!B17)</f>
        <v>108</v>
      </c>
      <c r="C17" s="214">
        <f>SUM([1]PROMEDIO!C17)</f>
        <v>0</v>
      </c>
      <c r="D17" s="214">
        <f t="shared" si="10"/>
        <v>42.466666666666669</v>
      </c>
      <c r="E17" s="214">
        <f>[1]RESUMEN!F16/[1]RESUMEN!$AO$49</f>
        <v>29.533333333333335</v>
      </c>
      <c r="F17" s="214">
        <f>[1]RESUMEN!I16/[1]RESUMEN!$AO$49</f>
        <v>12.933333333333334</v>
      </c>
      <c r="G17" s="214">
        <f>[1]RESUMEN!J16/[1]RESUMEN!$AO$49</f>
        <v>3.0666666666666669</v>
      </c>
      <c r="H17" s="215">
        <f t="shared" si="3"/>
        <v>23.711340206185568</v>
      </c>
      <c r="I17" s="214">
        <f>[1]RESUMEN!L16/[1]RESUMEN!$AO$49</f>
        <v>2.7333333333333334</v>
      </c>
      <c r="J17" s="215">
        <f t="shared" si="4"/>
        <v>21.134020618556701</v>
      </c>
      <c r="K17" s="214">
        <f>[1]RESUMEN!M16/[1]RESUMEN!$AO$49</f>
        <v>3.9333333333333331</v>
      </c>
      <c r="L17" s="215">
        <f t="shared" si="5"/>
        <v>30.412371134020617</v>
      </c>
      <c r="M17" s="214">
        <f>[1]RESUMEN!O16/[1]RESUMEN!$AO$49</f>
        <v>0</v>
      </c>
      <c r="N17" s="215">
        <f t="shared" si="6"/>
        <v>0</v>
      </c>
      <c r="O17" s="214">
        <f>[1]RESUMEN!P16/[1]RESUMEN!$AO$49</f>
        <v>0</v>
      </c>
      <c r="P17" s="215">
        <f t="shared" si="7"/>
        <v>0</v>
      </c>
      <c r="Q17" s="214">
        <f>[1]RESUMEN!S16/[1]RESUMEN!$AO$49</f>
        <v>3.0666666666666669</v>
      </c>
      <c r="R17" s="215">
        <f t="shared" si="8"/>
        <v>23.711340206185568</v>
      </c>
      <c r="S17" s="214">
        <f>[1]RESUMEN!T16/[1]RESUMEN!$AO$49</f>
        <v>0.13333333333333333</v>
      </c>
      <c r="T17" s="216">
        <f t="shared" si="9"/>
        <v>1.0309278350515463</v>
      </c>
    </row>
    <row r="18" spans="1:22" ht="24.75" customHeight="1">
      <c r="A18" s="210" t="s">
        <v>220</v>
      </c>
      <c r="B18" s="214">
        <f>SUM([1]PROMEDIO!B18)</f>
        <v>705</v>
      </c>
      <c r="C18" s="214">
        <f>SUM([1]PROMEDIO!C18)</f>
        <v>4</v>
      </c>
      <c r="D18" s="214">
        <f t="shared" si="10"/>
        <v>627.13333333333333</v>
      </c>
      <c r="E18" s="214">
        <f>[1]RESUMEN!F17/[1]RESUMEN!$AO$49</f>
        <v>416.86666666666667</v>
      </c>
      <c r="F18" s="214">
        <f>[1]RESUMEN!I17/[1]RESUMEN!$AO$49</f>
        <v>210.26666666666668</v>
      </c>
      <c r="G18" s="214">
        <f>[1]RESUMEN!J17/[1]RESUMEN!$AO$49</f>
        <v>46.2</v>
      </c>
      <c r="H18" s="215">
        <f t="shared" si="3"/>
        <v>21.972098922003806</v>
      </c>
      <c r="I18" s="214">
        <f>[1]RESUMEN!L17/[1]RESUMEN!$AO$49</f>
        <v>34.799999999999997</v>
      </c>
      <c r="J18" s="215">
        <f t="shared" si="4"/>
        <v>16.55041217501585</v>
      </c>
      <c r="K18" s="214">
        <f>[1]RESUMEN!M17/[1]RESUMEN!$AO$49</f>
        <v>17.600000000000001</v>
      </c>
      <c r="L18" s="215">
        <f t="shared" si="5"/>
        <v>8.3703233988585914</v>
      </c>
      <c r="M18" s="214">
        <f>[1]RESUMEN!O17/[1]RESUMEN!$AO$49</f>
        <v>0</v>
      </c>
      <c r="N18" s="215">
        <f t="shared" si="6"/>
        <v>0</v>
      </c>
      <c r="O18" s="214">
        <f>[1]RESUMEN!P17/[1]RESUMEN!$AO$49</f>
        <v>34.866666666666667</v>
      </c>
      <c r="P18" s="215">
        <f t="shared" si="7"/>
        <v>16.582117945466074</v>
      </c>
      <c r="Q18" s="214">
        <f>[1]RESUMEN!S17/[1]RESUMEN!$AO$49</f>
        <v>37.200000000000003</v>
      </c>
      <c r="R18" s="215">
        <f t="shared" si="8"/>
        <v>17.691819911223845</v>
      </c>
      <c r="S18" s="214">
        <f>[1]RESUMEN!T17/[1]RESUMEN!$AO$49</f>
        <v>39.6</v>
      </c>
      <c r="T18" s="216">
        <f t="shared" si="9"/>
        <v>18.833227647431833</v>
      </c>
    </row>
    <row r="19" spans="1:22" ht="19.5" customHeight="1">
      <c r="A19" s="210" t="s">
        <v>313</v>
      </c>
      <c r="B19" s="214">
        <f>SUM([1]PROMEDIO!B19)</f>
        <v>404</v>
      </c>
      <c r="C19" s="214">
        <f>SUM([1]PROMEDIO!C19)</f>
        <v>2</v>
      </c>
      <c r="D19" s="214">
        <f t="shared" si="10"/>
        <v>306.06666666666666</v>
      </c>
      <c r="E19" s="214">
        <f>[1]RESUMEN!F18/[1]RESUMEN!$AO$49</f>
        <v>8.9333333333333336</v>
      </c>
      <c r="F19" s="214">
        <f>[1]RESUMEN!I18/[1]RESUMEN!$AO$49</f>
        <v>297.13333333333333</v>
      </c>
      <c r="G19" s="214">
        <f>[1]RESUMEN!J18/[1]RESUMEN!$AO$49</f>
        <v>205.13333333333333</v>
      </c>
      <c r="H19" s="215">
        <f t="shared" si="3"/>
        <v>69.037469149652225</v>
      </c>
      <c r="I19" s="214">
        <f>[1]RESUMEN!L18/[1]RESUMEN!$AO$49</f>
        <v>83</v>
      </c>
      <c r="J19" s="215">
        <f t="shared" si="4"/>
        <v>27.933587614987658</v>
      </c>
      <c r="K19" s="214">
        <f>[1]RESUMEN!M18/[1]RESUMEN!$AO$49</f>
        <v>8</v>
      </c>
      <c r="L19" s="215">
        <f t="shared" si="5"/>
        <v>2.6923939869867621</v>
      </c>
      <c r="M19" s="214">
        <f>[1]RESUMEN!O18/[1]RESUMEN!$AO$49</f>
        <v>0</v>
      </c>
      <c r="N19" s="215">
        <f t="shared" si="6"/>
        <v>0</v>
      </c>
      <c r="O19" s="214">
        <f>[1]RESUMEN!P18/[1]RESUMEN!$AO$49</f>
        <v>0</v>
      </c>
      <c r="P19" s="215">
        <f t="shared" si="7"/>
        <v>0</v>
      </c>
      <c r="Q19" s="214">
        <f>[1]RESUMEN!S18/[1]RESUMEN!$AO$49</f>
        <v>1</v>
      </c>
      <c r="R19" s="215">
        <f t="shared" si="8"/>
        <v>0.33654924837334527</v>
      </c>
      <c r="S19" s="214">
        <f>[1]RESUMEN!T18/[1]RESUMEN!$AO$49</f>
        <v>0</v>
      </c>
      <c r="T19" s="216">
        <f t="shared" si="9"/>
        <v>0</v>
      </c>
    </row>
    <row r="20" spans="1:22" ht="19.5" customHeight="1">
      <c r="A20" s="210" t="s">
        <v>221</v>
      </c>
      <c r="B20" s="214">
        <f>SUM([1]PROMEDIO!B20)</f>
        <v>292</v>
      </c>
      <c r="C20" s="214">
        <f>SUM([1]PROMEDIO!C20)</f>
        <v>4</v>
      </c>
      <c r="D20" s="214">
        <f t="shared" si="10"/>
        <v>285.60000000000002</v>
      </c>
      <c r="E20" s="214">
        <f>[1]RESUMEN!F19/[1]RESUMEN!$AO$49</f>
        <v>0</v>
      </c>
      <c r="F20" s="214">
        <f>[1]RESUMEN!I19/[1]RESUMEN!$AO$49</f>
        <v>285.60000000000002</v>
      </c>
      <c r="G20" s="214">
        <f>[1]RESUMEN!J19/[1]RESUMEN!$AO$49</f>
        <v>0</v>
      </c>
      <c r="H20" s="215">
        <f t="shared" si="3"/>
        <v>0</v>
      </c>
      <c r="I20" s="214">
        <f>[1]RESUMEN!L19/[1]RESUMEN!$AO$49</f>
        <v>1.6</v>
      </c>
      <c r="J20" s="215">
        <f t="shared" si="4"/>
        <v>0.56022408963585435</v>
      </c>
      <c r="K20" s="214">
        <f>[1]RESUMEN!M19/[1]RESUMEN!$AO$49</f>
        <v>265</v>
      </c>
      <c r="L20" s="215">
        <f t="shared" si="5"/>
        <v>92.787114845938362</v>
      </c>
      <c r="M20" s="214">
        <f>[1]RESUMEN!O19/[1]RESUMEN!$AO$49</f>
        <v>0</v>
      </c>
      <c r="N20" s="215">
        <f t="shared" si="6"/>
        <v>0</v>
      </c>
      <c r="O20" s="214">
        <f>[1]RESUMEN!P19/[1]RESUMEN!$AO$49</f>
        <v>0</v>
      </c>
      <c r="P20" s="215">
        <f t="shared" si="7"/>
        <v>0</v>
      </c>
      <c r="Q20" s="214">
        <f>[1]RESUMEN!S19/[1]RESUMEN!$AO$49</f>
        <v>0</v>
      </c>
      <c r="R20" s="215">
        <f t="shared" si="8"/>
        <v>0</v>
      </c>
      <c r="S20" s="214">
        <f>[1]RESUMEN!T19/[1]RESUMEN!$AO$49</f>
        <v>19</v>
      </c>
      <c r="T20" s="216">
        <f t="shared" si="9"/>
        <v>6.6526610644257707</v>
      </c>
    </row>
    <row r="21" spans="1:22" ht="19.5" customHeight="1">
      <c r="A21" s="210" t="s">
        <v>206</v>
      </c>
      <c r="B21" s="214">
        <f>SUM([1]PROMEDIO!B21)</f>
        <v>1414</v>
      </c>
      <c r="C21" s="214">
        <f>SUM([1]PROMEDIO!C21)</f>
        <v>38</v>
      </c>
      <c r="D21" s="214">
        <f t="shared" si="10"/>
        <v>1270.8</v>
      </c>
      <c r="E21" s="214">
        <f>[1]RESUMEN!F20/[1]RESUMEN!$AO$49</f>
        <v>271.2</v>
      </c>
      <c r="F21" s="214">
        <f>[1]RESUMEN!I20/[1]RESUMEN!$AO$49</f>
        <v>999.6</v>
      </c>
      <c r="G21" s="214">
        <f>[1]RESUMEN!J20/[1]RESUMEN!$AO$49</f>
        <v>408.33333333333331</v>
      </c>
      <c r="H21" s="215">
        <f t="shared" si="3"/>
        <v>40.849673202614376</v>
      </c>
      <c r="I21" s="214">
        <f>[1]RESUMEN!L20/[1]RESUMEN!$AO$49</f>
        <v>507.46666666666664</v>
      </c>
      <c r="J21" s="215">
        <f t="shared" si="4"/>
        <v>50.76697345604908</v>
      </c>
      <c r="K21" s="214">
        <f>[1]RESUMEN!M20/[1]RESUMEN!$AO$49</f>
        <v>3</v>
      </c>
      <c r="L21" s="215">
        <f t="shared" si="5"/>
        <v>0.30012004801920772</v>
      </c>
      <c r="M21" s="214">
        <f>[1]RESUMEN!O20/[1]RESUMEN!$AO$49</f>
        <v>0</v>
      </c>
      <c r="N21" s="215">
        <f t="shared" si="6"/>
        <v>0</v>
      </c>
      <c r="O21" s="214">
        <f>[1]RESUMEN!P20/[1]RESUMEN!$AO$49</f>
        <v>0</v>
      </c>
      <c r="P21" s="215">
        <f t="shared" si="7"/>
        <v>0</v>
      </c>
      <c r="Q21" s="214">
        <f>[1]RESUMEN!S20/[1]RESUMEN!$AO$49</f>
        <v>22.466666666666665</v>
      </c>
      <c r="R21" s="215">
        <f t="shared" si="8"/>
        <v>2.2475656929438439</v>
      </c>
      <c r="S21" s="214">
        <f>[1]RESUMEN!T20/[1]RESUMEN!$AO$49</f>
        <v>58.333333333333336</v>
      </c>
      <c r="T21" s="216">
        <f t="shared" si="9"/>
        <v>5.8356676003734824</v>
      </c>
    </row>
    <row r="22" spans="1:22" ht="19.5" customHeight="1">
      <c r="A22" s="211" t="s">
        <v>14</v>
      </c>
      <c r="B22" s="214">
        <f>SUM([1]PROMEDIO!B22)</f>
        <v>516</v>
      </c>
      <c r="C22" s="214">
        <f>SUM([1]PROMEDIO!C22)</f>
        <v>47</v>
      </c>
      <c r="D22" s="214">
        <f t="shared" si="10"/>
        <v>450.8</v>
      </c>
      <c r="E22" s="214">
        <f>[1]RESUMEN!F21/[1]RESUMEN!$AO$49</f>
        <v>0</v>
      </c>
      <c r="F22" s="214">
        <f>[1]RESUMEN!I21/[1]RESUMEN!$AO$49</f>
        <v>450.8</v>
      </c>
      <c r="G22" s="214">
        <f>[1]RESUMEN!J21/[1]RESUMEN!$AO$49</f>
        <v>228.73333333333332</v>
      </c>
      <c r="H22" s="215">
        <f t="shared" si="3"/>
        <v>50.739426205264714</v>
      </c>
      <c r="I22" s="214">
        <f>[1]RESUMEN!L21/[1]RESUMEN!$AO$49</f>
        <v>190.33333333333334</v>
      </c>
      <c r="J22" s="215">
        <f t="shared" si="4"/>
        <v>42.221236320615205</v>
      </c>
      <c r="K22" s="214">
        <f>[1]RESUMEN!M21/[1]RESUMEN!$AO$49</f>
        <v>31.733333333333334</v>
      </c>
      <c r="L22" s="215">
        <f t="shared" si="5"/>
        <v>7.0393374741200834</v>
      </c>
      <c r="M22" s="214">
        <f>[1]RESUMEN!O21/[1]RESUMEN!$AO$49</f>
        <v>0</v>
      </c>
      <c r="N22" s="215">
        <f t="shared" si="6"/>
        <v>0</v>
      </c>
      <c r="O22" s="214">
        <f>[1]RESUMEN!P21/[1]RESUMEN!$AO$49</f>
        <v>0</v>
      </c>
      <c r="P22" s="215">
        <f t="shared" si="7"/>
        <v>0</v>
      </c>
      <c r="Q22" s="214">
        <f>[1]RESUMEN!S21/[1]RESUMEN!$AO$49</f>
        <v>0</v>
      </c>
      <c r="R22" s="215">
        <f t="shared" si="8"/>
        <v>0</v>
      </c>
      <c r="S22" s="214">
        <f>[1]RESUMEN!T21/[1]RESUMEN!$AO$49</f>
        <v>0</v>
      </c>
      <c r="T22" s="216">
        <f t="shared" si="9"/>
        <v>0</v>
      </c>
    </row>
    <row r="23" spans="1:22" ht="19.5" customHeight="1">
      <c r="A23" s="211" t="s">
        <v>15</v>
      </c>
      <c r="B23" s="214">
        <f>SUM([1]PROMEDIO!B23)</f>
        <v>248</v>
      </c>
      <c r="C23" s="214">
        <f>SUM([1]PROMEDIO!C23)</f>
        <v>0</v>
      </c>
      <c r="D23" s="214">
        <f t="shared" si="10"/>
        <v>90.2</v>
      </c>
      <c r="E23" s="214">
        <f>[1]RESUMEN!F22/[1]RESUMEN!$AO$49</f>
        <v>0</v>
      </c>
      <c r="F23" s="214">
        <f>[1]RESUMEN!I22/[1]RESUMEN!$AO$49</f>
        <v>90.2</v>
      </c>
      <c r="G23" s="214">
        <f>[1]RESUMEN!J22/[1]RESUMEN!$AO$49</f>
        <v>90.2</v>
      </c>
      <c r="H23" s="215">
        <f t="shared" si="3"/>
        <v>100</v>
      </c>
      <c r="I23" s="214">
        <f>[1]RESUMEN!L22/[1]RESUMEN!$AO$49</f>
        <v>0</v>
      </c>
      <c r="J23" s="215">
        <f t="shared" si="4"/>
        <v>0</v>
      </c>
      <c r="K23" s="214">
        <f>[1]RESUMEN!M22/[1]RESUMEN!$AO$49</f>
        <v>0</v>
      </c>
      <c r="L23" s="215">
        <f t="shared" si="5"/>
        <v>0</v>
      </c>
      <c r="M23" s="214">
        <f>[1]RESUMEN!O22/[1]RESUMEN!$AO$49</f>
        <v>0</v>
      </c>
      <c r="N23" s="215">
        <f t="shared" si="6"/>
        <v>0</v>
      </c>
      <c r="O23" s="214">
        <f>[1]RESUMEN!P22/[1]RESUMEN!$AO$49</f>
        <v>0</v>
      </c>
      <c r="P23" s="215">
        <f t="shared" si="7"/>
        <v>0</v>
      </c>
      <c r="Q23" s="214">
        <f>[1]RESUMEN!S22/[1]RESUMEN!$AO$49</f>
        <v>0</v>
      </c>
      <c r="R23" s="215">
        <f t="shared" si="8"/>
        <v>0</v>
      </c>
      <c r="S23" s="214">
        <f>[1]RESUMEN!T22/[1]RESUMEN!$AO$49</f>
        <v>0</v>
      </c>
      <c r="T23" s="216">
        <f t="shared" si="9"/>
        <v>0</v>
      </c>
    </row>
    <row r="24" spans="1:22" ht="19.5" customHeight="1">
      <c r="A24" s="211" t="s">
        <v>16</v>
      </c>
      <c r="B24" s="214">
        <f>SUM([1]PROMEDIO!B24)</f>
        <v>296</v>
      </c>
      <c r="C24" s="214">
        <f>SUM([1]PROMEDIO!C24)</f>
        <v>9</v>
      </c>
      <c r="D24" s="214">
        <f t="shared" si="10"/>
        <v>282.60000000000002</v>
      </c>
      <c r="E24" s="214">
        <f>[1]RESUMEN!F23/[1]RESUMEN!$AO$49</f>
        <v>0</v>
      </c>
      <c r="F24" s="214">
        <f>[1]RESUMEN!I23/[1]RESUMEN!$AO$49</f>
        <v>282.60000000000002</v>
      </c>
      <c r="G24" s="214">
        <f>[1]RESUMEN!J23/[1]RESUMEN!$AO$49</f>
        <v>0</v>
      </c>
      <c r="H24" s="215">
        <f t="shared" si="3"/>
        <v>0</v>
      </c>
      <c r="I24" s="214">
        <f>[1]RESUMEN!L23/[1]RESUMEN!$AO$49</f>
        <v>1.4</v>
      </c>
      <c r="J24" s="215">
        <f t="shared" si="4"/>
        <v>0.49539985845718321</v>
      </c>
      <c r="K24" s="214">
        <f>[1]RESUMEN!M23/[1]RESUMEN!$AO$49</f>
        <v>281.2</v>
      </c>
      <c r="L24" s="215">
        <f t="shared" si="5"/>
        <v>99.504600141542809</v>
      </c>
      <c r="M24" s="214">
        <f>[1]RESUMEN!O23/[1]RESUMEN!$AO$49</f>
        <v>0</v>
      </c>
      <c r="N24" s="215">
        <f t="shared" si="6"/>
        <v>0</v>
      </c>
      <c r="O24" s="214">
        <f>[1]RESUMEN!P23/[1]RESUMEN!$AO$49</f>
        <v>0</v>
      </c>
      <c r="P24" s="215">
        <f t="shared" si="7"/>
        <v>0</v>
      </c>
      <c r="Q24" s="214">
        <f>[1]RESUMEN!S23/[1]RESUMEN!$AO$49</f>
        <v>0</v>
      </c>
      <c r="R24" s="215">
        <f t="shared" si="8"/>
        <v>0</v>
      </c>
      <c r="S24" s="214">
        <f>[1]RESUMEN!T23/[1]RESUMEN!$AO$49</f>
        <v>0</v>
      </c>
      <c r="T24" s="216">
        <f t="shared" si="9"/>
        <v>0</v>
      </c>
    </row>
    <row r="25" spans="1:22" ht="19.5" customHeight="1">
      <c r="A25" s="212" t="s">
        <v>17</v>
      </c>
      <c r="B25" s="214">
        <f>SUM([1]PROMEDIO!B25)</f>
        <v>516</v>
      </c>
      <c r="C25" s="214">
        <f>SUM([1]PROMEDIO!C25)</f>
        <v>3</v>
      </c>
      <c r="D25" s="214">
        <f t="shared" si="10"/>
        <v>490.86666666666667</v>
      </c>
      <c r="E25" s="214">
        <f>[1]RESUMEN!F24/[1]RESUMEN!$AO$49</f>
        <v>1.2</v>
      </c>
      <c r="F25" s="214">
        <f>[1]RESUMEN!I24/[1]RESUMEN!$AO$49</f>
        <v>489.66666666666669</v>
      </c>
      <c r="G25" s="214">
        <f>[1]RESUMEN!J24/[1]RESUMEN!$AO$49</f>
        <v>238.33333333333334</v>
      </c>
      <c r="H25" s="215">
        <f t="shared" si="3"/>
        <v>48.672566371681413</v>
      </c>
      <c r="I25" s="214">
        <f>[1]RESUMEN!L24/[1]RESUMEN!$AO$49</f>
        <v>247.46666666666667</v>
      </c>
      <c r="J25" s="215">
        <f t="shared" si="4"/>
        <v>50.53778080326753</v>
      </c>
      <c r="K25" s="214">
        <f>[1]RESUMEN!M24/[1]RESUMEN!$AO$49</f>
        <v>3.8666666666666667</v>
      </c>
      <c r="L25" s="215">
        <f t="shared" si="5"/>
        <v>0.78965282505105516</v>
      </c>
      <c r="M25" s="214">
        <f>[1]RESUMEN!O24/[1]RESUMEN!$AO$49</f>
        <v>0</v>
      </c>
      <c r="N25" s="215">
        <f t="shared" si="6"/>
        <v>0</v>
      </c>
      <c r="O25" s="214">
        <f>[1]RESUMEN!P24/[1]RESUMEN!$AO$49</f>
        <v>0</v>
      </c>
      <c r="P25" s="215">
        <f t="shared" si="7"/>
        <v>0</v>
      </c>
      <c r="Q25" s="214">
        <f>[1]RESUMEN!S24/[1]RESUMEN!$AO$49</f>
        <v>0</v>
      </c>
      <c r="R25" s="215">
        <f t="shared" si="8"/>
        <v>0</v>
      </c>
      <c r="S25" s="214">
        <f>[1]RESUMEN!T24/[1]RESUMEN!$AO$49</f>
        <v>0</v>
      </c>
      <c r="T25" s="216">
        <f t="shared" si="9"/>
        <v>0</v>
      </c>
    </row>
    <row r="26" spans="1:22" ht="19.5" customHeight="1">
      <c r="A26" s="276" t="s">
        <v>316</v>
      </c>
      <c r="B26" s="214">
        <f>SUM([1]PROMEDIO!B26)</f>
        <v>529</v>
      </c>
      <c r="C26" s="214">
        <f>SUM([1]PROMEDIO!C26)</f>
        <v>27</v>
      </c>
      <c r="D26" s="214">
        <f t="shared" si="10"/>
        <v>476.93333333333334</v>
      </c>
      <c r="E26" s="214">
        <f>[1]RESUMEN!F25/[1]RESUMEN!$AO$49</f>
        <v>0</v>
      </c>
      <c r="F26" s="214">
        <f>[1]RESUMEN!I25/[1]RESUMEN!$AO$49</f>
        <v>476.93333333333334</v>
      </c>
      <c r="G26" s="214">
        <f>[1]RESUMEN!J25/[1]RESUMEN!$AO$49</f>
        <v>3.8</v>
      </c>
      <c r="H26" s="215">
        <f t="shared" si="3"/>
        <v>0.79675705898797877</v>
      </c>
      <c r="I26" s="214">
        <f>[1]RESUMEN!L25/[1]RESUMEN!$AO$49</f>
        <v>13.933333333333334</v>
      </c>
      <c r="J26" s="215">
        <f t="shared" si="4"/>
        <v>2.9214425496225891</v>
      </c>
      <c r="K26" s="214">
        <f>[1]RESUMEN!M25/[1]RESUMEN!$AO$49</f>
        <v>459.2</v>
      </c>
      <c r="L26" s="215">
        <f t="shared" si="5"/>
        <v>96.281800391389424</v>
      </c>
      <c r="M26" s="214">
        <f>[1]RESUMEN!O25/[1]RESUMEN!$AO$49</f>
        <v>0</v>
      </c>
      <c r="N26" s="215">
        <f t="shared" si="6"/>
        <v>0</v>
      </c>
      <c r="O26" s="214">
        <f>[1]RESUMEN!P25/[1]RESUMEN!$AO$49</f>
        <v>0</v>
      </c>
      <c r="P26" s="215">
        <f t="shared" si="7"/>
        <v>0</v>
      </c>
      <c r="Q26" s="214">
        <f>[1]RESUMEN!S25/[1]RESUMEN!$AO$49</f>
        <v>0</v>
      </c>
      <c r="R26" s="215">
        <f t="shared" si="8"/>
        <v>0</v>
      </c>
      <c r="S26" s="214">
        <f>[1]RESUMEN!T25/[1]RESUMEN!$AO$49</f>
        <v>0</v>
      </c>
      <c r="T26" s="216">
        <f t="shared" si="9"/>
        <v>0</v>
      </c>
    </row>
    <row r="27" spans="1:22" ht="19.5" customHeight="1">
      <c r="A27" s="277" t="s">
        <v>207</v>
      </c>
      <c r="B27" s="214">
        <f>SUM([1]PROMEDIO!B27)</f>
        <v>476</v>
      </c>
      <c r="C27" s="214">
        <f>SUM([1]PROMEDIO!C27)</f>
        <v>46</v>
      </c>
      <c r="D27" s="214">
        <f t="shared" si="10"/>
        <v>352.86666666666667</v>
      </c>
      <c r="E27" s="214">
        <f>[1]RESUMEN!F26/[1]RESUMEN!$AO$49</f>
        <v>82.533333333333331</v>
      </c>
      <c r="F27" s="214">
        <f>[1]RESUMEN!I26/[1]RESUMEN!$AO$49</f>
        <v>270.33333333333331</v>
      </c>
      <c r="G27" s="214">
        <f>[1]RESUMEN!J26/[1]RESUMEN!$AO$49</f>
        <v>99.8</v>
      </c>
      <c r="H27" s="215">
        <f t="shared" si="3"/>
        <v>36.917385943279903</v>
      </c>
      <c r="I27" s="214">
        <f>[1]RESUMEN!L26/[1]RESUMEN!$AO$49</f>
        <v>87.2</v>
      </c>
      <c r="J27" s="215">
        <f t="shared" si="4"/>
        <v>32.256473489519117</v>
      </c>
      <c r="K27" s="214">
        <f>[1]RESUMEN!M26/[1]RESUMEN!$AO$49</f>
        <v>68.266666666666666</v>
      </c>
      <c r="L27" s="215">
        <f t="shared" si="5"/>
        <v>25.252774352651048</v>
      </c>
      <c r="M27" s="214">
        <f>[1]RESUMEN!O26/[1]RESUMEN!$AO$49</f>
        <v>0</v>
      </c>
      <c r="N27" s="215">
        <f t="shared" si="6"/>
        <v>0</v>
      </c>
      <c r="O27" s="214">
        <f>[1]RESUMEN!P26/[1]RESUMEN!$AO$49</f>
        <v>0.93333333333333335</v>
      </c>
      <c r="P27" s="215">
        <f t="shared" si="7"/>
        <v>0.34525277435265106</v>
      </c>
      <c r="Q27" s="214">
        <f>[1]RESUMEN!S26/[1]RESUMEN!$AO$49</f>
        <v>12.066666666666666</v>
      </c>
      <c r="R27" s="215">
        <f t="shared" si="8"/>
        <v>4.4636251541307033</v>
      </c>
      <c r="S27" s="214">
        <f>[1]RESUMEN!T26/[1]RESUMEN!$AO$49</f>
        <v>2.0666666666666669</v>
      </c>
      <c r="T27" s="216">
        <f t="shared" si="9"/>
        <v>0.76448828606658459</v>
      </c>
    </row>
    <row r="28" spans="1:22" ht="19.5" customHeight="1" thickBot="1">
      <c r="A28" s="731" t="s">
        <v>314</v>
      </c>
      <c r="B28" s="217">
        <f>SUM([1]PROMEDIO!B28)</f>
        <v>26</v>
      </c>
      <c r="C28" s="217">
        <f>SUM([1]PROMEDIO!C28)</f>
        <v>0</v>
      </c>
      <c r="D28" s="217">
        <f t="shared" si="10"/>
        <v>9</v>
      </c>
      <c r="E28" s="217">
        <f>[1]RESUMEN!F27/[1]RESUMEN!$AO$49</f>
        <v>0</v>
      </c>
      <c r="F28" s="217">
        <f>[1]RESUMEN!I27/[1]RESUMEN!$AO$49</f>
        <v>9</v>
      </c>
      <c r="G28" s="217">
        <f>[1]RESUMEN!J27/[1]RESUMEN!$AO$49</f>
        <v>9</v>
      </c>
      <c r="H28" s="218">
        <f t="shared" si="3"/>
        <v>100</v>
      </c>
      <c r="I28" s="217">
        <f>[1]RESUMEN!L27/[1]RESUMEN!$AO$49</f>
        <v>0</v>
      </c>
      <c r="J28" s="218">
        <f t="shared" si="4"/>
        <v>0</v>
      </c>
      <c r="K28" s="217">
        <f>[1]RESUMEN!M27/[1]RESUMEN!$AO$49</f>
        <v>0</v>
      </c>
      <c r="L28" s="218">
        <f t="shared" si="5"/>
        <v>0</v>
      </c>
      <c r="M28" s="217">
        <f>[1]RESUMEN!O27/[1]RESUMEN!$AO$49</f>
        <v>0</v>
      </c>
      <c r="N28" s="218">
        <f t="shared" si="6"/>
        <v>0</v>
      </c>
      <c r="O28" s="217">
        <f>[1]RESUMEN!P27/[1]RESUMEN!$AO$49</f>
        <v>0</v>
      </c>
      <c r="P28" s="218">
        <f t="shared" si="7"/>
        <v>0</v>
      </c>
      <c r="Q28" s="217">
        <f>[1]RESUMEN!S27/[1]RESUMEN!$AO$49</f>
        <v>0</v>
      </c>
      <c r="R28" s="218">
        <f t="shared" si="8"/>
        <v>0</v>
      </c>
      <c r="S28" s="217">
        <f>[1]RESUMEN!T27/[1]RESUMEN!$AO$49</f>
        <v>0</v>
      </c>
      <c r="T28" s="219">
        <f t="shared" si="9"/>
        <v>0</v>
      </c>
    </row>
    <row r="29" spans="1:22" s="7" customFormat="1" ht="19.5" customHeight="1" thickBot="1">
      <c r="A29" s="732" t="s">
        <v>18</v>
      </c>
      <c r="B29" s="733">
        <f>SUM(B30:B49)</f>
        <v>7012</v>
      </c>
      <c r="C29" s="733">
        <f t="shared" ref="C29:S29" si="11">SUM(C30:C49)</f>
        <v>470</v>
      </c>
      <c r="D29" s="733">
        <f t="shared" si="11"/>
        <v>5849.666666666667</v>
      </c>
      <c r="E29" s="733">
        <f t="shared" si="11"/>
        <v>1074.7333333333333</v>
      </c>
      <c r="F29" s="733">
        <f>SUM(F30:F49)</f>
        <v>4774.9333333333343</v>
      </c>
      <c r="G29" s="733">
        <f t="shared" si="11"/>
        <v>1586.0666666666664</v>
      </c>
      <c r="H29" s="734">
        <f>G29/F29*100</f>
        <v>33.21651960236791</v>
      </c>
      <c r="I29" s="733">
        <f t="shared" si="11"/>
        <v>1965.9999999999998</v>
      </c>
      <c r="J29" s="734">
        <f>I29/F29*100</f>
        <v>41.173349715179256</v>
      </c>
      <c r="K29" s="733">
        <f t="shared" si="11"/>
        <v>829.46666666666681</v>
      </c>
      <c r="L29" s="734">
        <f>K29/F29*100</f>
        <v>17.371272199262815</v>
      </c>
      <c r="M29" s="733">
        <f t="shared" si="11"/>
        <v>5.0666666666666664</v>
      </c>
      <c r="N29" s="734">
        <f>M29/F29*100</f>
        <v>0.10610968390483634</v>
      </c>
      <c r="O29" s="733">
        <f t="shared" si="11"/>
        <v>139.13333333333333</v>
      </c>
      <c r="P29" s="734">
        <f>O29/F29*100</f>
        <v>2.9138277672288613</v>
      </c>
      <c r="Q29" s="733">
        <f t="shared" si="11"/>
        <v>147.26666666666668</v>
      </c>
      <c r="R29" s="734">
        <f>Q29/F29*100</f>
        <v>3.0841617334971514</v>
      </c>
      <c r="S29" s="733">
        <f t="shared" si="11"/>
        <v>101.93333333333334</v>
      </c>
      <c r="T29" s="735">
        <f>S29/F29*100</f>
        <v>2.1347592985591421</v>
      </c>
      <c r="V29" s="230"/>
    </row>
    <row r="30" spans="1:22" ht="18.75" customHeight="1">
      <c r="A30" s="209" t="s">
        <v>19</v>
      </c>
      <c r="B30" s="214">
        <f>SUM([1]PROMEDIO!B30)</f>
        <v>534</v>
      </c>
      <c r="C30" s="214">
        <f>SUM([1]PROMEDIO!C30)</f>
        <v>14</v>
      </c>
      <c r="D30" s="214">
        <f t="shared" ref="D30:D49" si="12">SUM(E30:F30)</f>
        <v>462.8</v>
      </c>
      <c r="E30" s="214">
        <f>[1]RESUMEN!F29/[1]RESUMEN!$AO$49</f>
        <v>0</v>
      </c>
      <c r="F30" s="214">
        <f>[1]RESUMEN!I29/[1]RESUMEN!$AO$49</f>
        <v>462.8</v>
      </c>
      <c r="G30" s="214">
        <f>[1]RESUMEN!J29/[1]RESUMEN!$AO$49</f>
        <v>66.266666666666666</v>
      </c>
      <c r="H30" s="215">
        <f t="shared" ref="H30:H49" si="13">G30/F30*100</f>
        <v>14.31864016133679</v>
      </c>
      <c r="I30" s="214">
        <f>[1]RESUMEN!L29/[1]RESUMEN!$AO$49</f>
        <v>390.53333333333336</v>
      </c>
      <c r="J30" s="215">
        <f t="shared" ref="J30:J49" si="14">I30/F30*100</f>
        <v>84.384903486027085</v>
      </c>
      <c r="K30" s="214">
        <f>[1]RESUMEN!M29/[1]RESUMEN!$AO$49</f>
        <v>6</v>
      </c>
      <c r="L30" s="215">
        <f t="shared" ref="L30:L49" si="15">K30/F30*100</f>
        <v>1.2964563526361279</v>
      </c>
      <c r="M30" s="214">
        <f>[1]RESUMEN!O29/[1]RESUMEN!$AO$49</f>
        <v>0</v>
      </c>
      <c r="N30" s="215">
        <f t="shared" ref="N30:N49" si="16">M30/F30*100</f>
        <v>0</v>
      </c>
      <c r="O30" s="214">
        <f>[1]RESUMEN!P29/[1]RESUMEN!$AO$49</f>
        <v>0</v>
      </c>
      <c r="P30" s="215">
        <f t="shared" ref="P30:P49" si="17">O30/F30*100</f>
        <v>0</v>
      </c>
      <c r="Q30" s="214">
        <f>[1]RESUMEN!S29/[1]RESUMEN!$AO$49</f>
        <v>0</v>
      </c>
      <c r="R30" s="215">
        <f t="shared" ref="R30:R49" si="18">Q30/F30*100</f>
        <v>0</v>
      </c>
      <c r="S30" s="214">
        <f>[1]RESUMEN!T29/[1]RESUMEN!$AO$49</f>
        <v>0</v>
      </c>
      <c r="T30" s="216">
        <f t="shared" ref="T30:T49" si="19">S30/F30*100</f>
        <v>0</v>
      </c>
    </row>
    <row r="31" spans="1:22" ht="18.75" customHeight="1">
      <c r="A31" s="211" t="s">
        <v>20</v>
      </c>
      <c r="B31" s="214">
        <f>SUM([1]PROMEDIO!B31)</f>
        <v>676</v>
      </c>
      <c r="C31" s="214">
        <f>SUM([1]PROMEDIO!C31)</f>
        <v>4</v>
      </c>
      <c r="D31" s="214">
        <f t="shared" si="12"/>
        <v>572.40000000000009</v>
      </c>
      <c r="E31" s="214">
        <f>[1]RESUMEN!F30/[1]RESUMEN!$AO$49</f>
        <v>367.53333333333336</v>
      </c>
      <c r="F31" s="214">
        <f>[1]RESUMEN!I30/[1]RESUMEN!$AO$49</f>
        <v>204.86666666666667</v>
      </c>
      <c r="G31" s="214">
        <f>[1]RESUMEN!J30/[1]RESUMEN!$AO$49</f>
        <v>32</v>
      </c>
      <c r="H31" s="215">
        <f t="shared" si="13"/>
        <v>15.619915392124959</v>
      </c>
      <c r="I31" s="214">
        <f>[1]RESUMEN!L30/[1]RESUMEN!$AO$49</f>
        <v>29.466666666666665</v>
      </c>
      <c r="J31" s="215">
        <f t="shared" si="14"/>
        <v>14.383338756915066</v>
      </c>
      <c r="K31" s="214">
        <f>[1]RESUMEN!M30/[1]RESUMEN!$AO$49</f>
        <v>51.2</v>
      </c>
      <c r="L31" s="215">
        <f t="shared" si="15"/>
        <v>24.991864627399934</v>
      </c>
      <c r="M31" s="214">
        <f>[1]RESUMEN!O30/[1]RESUMEN!$AO$49</f>
        <v>0</v>
      </c>
      <c r="N31" s="215">
        <f t="shared" si="16"/>
        <v>0</v>
      </c>
      <c r="O31" s="214">
        <f>[1]RESUMEN!P30/[1]RESUMEN!$AO$49</f>
        <v>23</v>
      </c>
      <c r="P31" s="215">
        <f t="shared" si="17"/>
        <v>11.226814188089813</v>
      </c>
      <c r="Q31" s="214">
        <f>[1]RESUMEN!S30/[1]RESUMEN!$AO$49</f>
        <v>41.2</v>
      </c>
      <c r="R31" s="215">
        <f t="shared" si="18"/>
        <v>20.110641067360884</v>
      </c>
      <c r="S31" s="214">
        <f>[1]RESUMEN!T30/[1]RESUMEN!$AO$49</f>
        <v>28</v>
      </c>
      <c r="T31" s="216">
        <f t="shared" si="19"/>
        <v>13.66742596810934</v>
      </c>
    </row>
    <row r="32" spans="1:22" ht="18.75" customHeight="1">
      <c r="A32" s="211" t="s">
        <v>21</v>
      </c>
      <c r="B32" s="214">
        <f>SUM([1]PROMEDIO!B32)</f>
        <v>280</v>
      </c>
      <c r="C32" s="214">
        <f>SUM([1]PROMEDIO!C32)</f>
        <v>0</v>
      </c>
      <c r="D32" s="214">
        <f t="shared" si="12"/>
        <v>271.06666666666666</v>
      </c>
      <c r="E32" s="214">
        <f>[1]RESUMEN!F31/[1]RESUMEN!$AO$49</f>
        <v>0</v>
      </c>
      <c r="F32" s="214">
        <f>[1]RESUMEN!I31/[1]RESUMEN!$AO$49</f>
        <v>271.06666666666666</v>
      </c>
      <c r="G32" s="214">
        <f>[1]RESUMEN!J31/[1]RESUMEN!$AO$49</f>
        <v>180.93333333333334</v>
      </c>
      <c r="H32" s="215">
        <f t="shared" si="13"/>
        <v>66.748647319232674</v>
      </c>
      <c r="I32" s="214">
        <f>[1]RESUMEN!L31/[1]RESUMEN!$AO$49</f>
        <v>90.13333333333334</v>
      </c>
      <c r="J32" s="215">
        <f t="shared" si="14"/>
        <v>33.25135268076734</v>
      </c>
      <c r="K32" s="214">
        <f>[1]RESUMEN!M31/[1]RESUMEN!$AO$49</f>
        <v>0</v>
      </c>
      <c r="L32" s="215">
        <f t="shared" si="15"/>
        <v>0</v>
      </c>
      <c r="M32" s="214">
        <f>[1]RESUMEN!O31/[1]RESUMEN!$AO$49</f>
        <v>0</v>
      </c>
      <c r="N32" s="215">
        <f t="shared" si="16"/>
        <v>0</v>
      </c>
      <c r="O32" s="214">
        <f>[1]RESUMEN!P31/[1]RESUMEN!$AO$49</f>
        <v>0</v>
      </c>
      <c r="P32" s="215">
        <f t="shared" si="17"/>
        <v>0</v>
      </c>
      <c r="Q32" s="214">
        <f>[1]RESUMEN!S31/[1]RESUMEN!$AO$49</f>
        <v>0</v>
      </c>
      <c r="R32" s="215">
        <f t="shared" si="18"/>
        <v>0</v>
      </c>
      <c r="S32" s="214">
        <f>[1]RESUMEN!T31/[1]RESUMEN!$AO$49</f>
        <v>0</v>
      </c>
      <c r="T32" s="216">
        <f t="shared" si="19"/>
        <v>0</v>
      </c>
    </row>
    <row r="33" spans="1:20" ht="18.75" customHeight="1">
      <c r="A33" s="211" t="s">
        <v>22</v>
      </c>
      <c r="B33" s="214">
        <f>SUM([1]PROMEDIO!B33)</f>
        <v>224</v>
      </c>
      <c r="C33" s="214">
        <f>SUM([1]PROMEDIO!C33)</f>
        <v>2</v>
      </c>
      <c r="D33" s="214">
        <f t="shared" si="12"/>
        <v>207.93333333333334</v>
      </c>
      <c r="E33" s="214">
        <f>[1]RESUMEN!F32/[1]RESUMEN!$AO$49</f>
        <v>0</v>
      </c>
      <c r="F33" s="214">
        <f>[1]RESUMEN!I32/[1]RESUMEN!$AO$49</f>
        <v>207.93333333333334</v>
      </c>
      <c r="G33" s="214">
        <f>[1]RESUMEN!J32/[1]RESUMEN!$AO$49</f>
        <v>207.93333333333334</v>
      </c>
      <c r="H33" s="215">
        <f t="shared" si="13"/>
        <v>100</v>
      </c>
      <c r="I33" s="214">
        <f>[1]RESUMEN!L32/[1]RESUMEN!$AO$49</f>
        <v>0</v>
      </c>
      <c r="J33" s="215">
        <f t="shared" si="14"/>
        <v>0</v>
      </c>
      <c r="K33" s="214">
        <f>[1]RESUMEN!M32/[1]RESUMEN!$AO$49</f>
        <v>0</v>
      </c>
      <c r="L33" s="215">
        <f t="shared" si="15"/>
        <v>0</v>
      </c>
      <c r="M33" s="214">
        <f>[1]RESUMEN!O32/[1]RESUMEN!$AO$49</f>
        <v>0</v>
      </c>
      <c r="N33" s="215">
        <f t="shared" si="16"/>
        <v>0</v>
      </c>
      <c r="O33" s="214">
        <f>[1]RESUMEN!P32/[1]RESUMEN!$AO$49</f>
        <v>0</v>
      </c>
      <c r="P33" s="215">
        <f t="shared" si="17"/>
        <v>0</v>
      </c>
      <c r="Q33" s="214">
        <f>[1]RESUMEN!S32/[1]RESUMEN!$AO$49</f>
        <v>0</v>
      </c>
      <c r="R33" s="215">
        <f t="shared" si="18"/>
        <v>0</v>
      </c>
      <c r="S33" s="214">
        <f>[1]RESUMEN!T32/[1]RESUMEN!$AO$49</f>
        <v>0</v>
      </c>
      <c r="T33" s="216">
        <f t="shared" si="19"/>
        <v>0</v>
      </c>
    </row>
    <row r="34" spans="1:20" ht="18.75" customHeight="1">
      <c r="A34" s="210" t="s">
        <v>208</v>
      </c>
      <c r="B34" s="214">
        <f>SUM([1]PROMEDIO!B34)</f>
        <v>192</v>
      </c>
      <c r="C34" s="214">
        <f>SUM([1]PROMEDIO!C34)</f>
        <v>0</v>
      </c>
      <c r="D34" s="214">
        <f t="shared" si="12"/>
        <v>189.06666666666666</v>
      </c>
      <c r="E34" s="214">
        <f>[1]RESUMEN!F33/[1]RESUMEN!$AO$49</f>
        <v>0</v>
      </c>
      <c r="F34" s="214">
        <f>[1]RESUMEN!I33/[1]RESUMEN!$AO$49</f>
        <v>189.06666666666666</v>
      </c>
      <c r="G34" s="214">
        <f>[1]RESUMEN!J33/[1]RESUMEN!$AO$49</f>
        <v>189.06666666666666</v>
      </c>
      <c r="H34" s="215">
        <f t="shared" si="13"/>
        <v>100</v>
      </c>
      <c r="I34" s="214">
        <f>[1]RESUMEN!L33/[1]RESUMEN!$AO$49</f>
        <v>0</v>
      </c>
      <c r="J34" s="215">
        <f t="shared" si="14"/>
        <v>0</v>
      </c>
      <c r="K34" s="214">
        <f>[1]RESUMEN!M33/[1]RESUMEN!$AO$49</f>
        <v>0</v>
      </c>
      <c r="L34" s="215">
        <f t="shared" si="15"/>
        <v>0</v>
      </c>
      <c r="M34" s="214">
        <f>[1]RESUMEN!O33/[1]RESUMEN!$AO$49</f>
        <v>0</v>
      </c>
      <c r="N34" s="215">
        <f t="shared" si="16"/>
        <v>0</v>
      </c>
      <c r="O34" s="214">
        <f>[1]RESUMEN!P33/[1]RESUMEN!$AO$49</f>
        <v>0</v>
      </c>
      <c r="P34" s="215">
        <f t="shared" si="17"/>
        <v>0</v>
      </c>
      <c r="Q34" s="214">
        <f>[1]RESUMEN!S33/[1]RESUMEN!$AO$49</f>
        <v>0</v>
      </c>
      <c r="R34" s="215">
        <f t="shared" si="18"/>
        <v>0</v>
      </c>
      <c r="S34" s="214">
        <f>[1]RESUMEN!T33/[1]RESUMEN!$AO$49</f>
        <v>0</v>
      </c>
      <c r="T34" s="216">
        <f t="shared" si="19"/>
        <v>0</v>
      </c>
    </row>
    <row r="35" spans="1:20" ht="18.75" customHeight="1">
      <c r="A35" s="210" t="s">
        <v>319</v>
      </c>
      <c r="B35" s="214">
        <f>SUM([1]PROMEDIO!B35)</f>
        <v>528</v>
      </c>
      <c r="C35" s="214">
        <f>SUM([1]PROMEDIO!C35)</f>
        <v>14</v>
      </c>
      <c r="D35" s="214">
        <f t="shared" si="12"/>
        <v>466.6</v>
      </c>
      <c r="E35" s="214">
        <f>[1]RESUMEN!F34/[1]RESUMEN!$AO$49</f>
        <v>75.400000000000006</v>
      </c>
      <c r="F35" s="214">
        <f>[1]RESUMEN!I34/[1]RESUMEN!$AO$49</f>
        <v>391.2</v>
      </c>
      <c r="G35" s="214">
        <f>[1]RESUMEN!J34/[1]RESUMEN!$AO$49</f>
        <v>90</v>
      </c>
      <c r="H35" s="215">
        <f t="shared" si="13"/>
        <v>23.006134969325153</v>
      </c>
      <c r="I35" s="214">
        <f>[1]RESUMEN!L34/[1]RESUMEN!$AO$49</f>
        <v>222.73333333333332</v>
      </c>
      <c r="J35" s="215">
        <f t="shared" si="14"/>
        <v>56.935923653715058</v>
      </c>
      <c r="K35" s="214">
        <f>[1]RESUMEN!M34/[1]RESUMEN!$AO$49</f>
        <v>76.400000000000006</v>
      </c>
      <c r="L35" s="215">
        <f t="shared" si="15"/>
        <v>19.529652351738243</v>
      </c>
      <c r="M35" s="214">
        <f>[1]RESUMEN!O34/[1]RESUMEN!$AO$49</f>
        <v>0</v>
      </c>
      <c r="N35" s="215">
        <f t="shared" si="16"/>
        <v>0</v>
      </c>
      <c r="O35" s="214">
        <f>[1]RESUMEN!P34/[1]RESUMEN!$AO$49</f>
        <v>0</v>
      </c>
      <c r="P35" s="215">
        <f t="shared" si="17"/>
        <v>0</v>
      </c>
      <c r="Q35" s="214">
        <f>[1]RESUMEN!S34/[1]RESUMEN!$AO$49</f>
        <v>2.0666666666666669</v>
      </c>
      <c r="R35" s="215">
        <f t="shared" si="18"/>
        <v>0.52828902522154064</v>
      </c>
      <c r="S35" s="214">
        <f>[1]RESUMEN!T34/[1]RESUMEN!$AO$49</f>
        <v>0</v>
      </c>
      <c r="T35" s="216">
        <f t="shared" si="19"/>
        <v>0</v>
      </c>
    </row>
    <row r="36" spans="1:20" ht="18.75" customHeight="1">
      <c r="A36" s="211" t="s">
        <v>23</v>
      </c>
      <c r="B36" s="214">
        <f>SUM([1]PROMEDIO!B36)</f>
        <v>246</v>
      </c>
      <c r="C36" s="214">
        <f>SUM([1]PROMEDIO!C36)</f>
        <v>0</v>
      </c>
      <c r="D36" s="214">
        <f t="shared" si="12"/>
        <v>231.66666666666666</v>
      </c>
      <c r="E36" s="214">
        <f>[1]RESUMEN!F35/[1]RESUMEN!$AO$49</f>
        <v>205.73333333333332</v>
      </c>
      <c r="F36" s="214">
        <f>[1]RESUMEN!I35/[1]RESUMEN!$AO$49</f>
        <v>25.933333333333334</v>
      </c>
      <c r="G36" s="214">
        <f>[1]RESUMEN!J35/[1]RESUMEN!$AO$49</f>
        <v>1.4</v>
      </c>
      <c r="H36" s="215">
        <f t="shared" si="13"/>
        <v>5.3984575835475574</v>
      </c>
      <c r="I36" s="214">
        <f>[1]RESUMEN!L35/[1]RESUMEN!$AO$49</f>
        <v>3.8666666666666667</v>
      </c>
      <c r="J36" s="215">
        <f t="shared" si="14"/>
        <v>14.910025706940875</v>
      </c>
      <c r="K36" s="214">
        <f>[1]RESUMEN!M35/[1]RESUMEN!$AO$49</f>
        <v>0</v>
      </c>
      <c r="L36" s="215">
        <f t="shared" si="15"/>
        <v>0</v>
      </c>
      <c r="M36" s="214">
        <f>[1]RESUMEN!O35/[1]RESUMEN!$AO$49</f>
        <v>0</v>
      </c>
      <c r="N36" s="215">
        <f t="shared" si="16"/>
        <v>0</v>
      </c>
      <c r="O36" s="214">
        <f>[1]RESUMEN!P35/[1]RESUMEN!$AO$49</f>
        <v>7</v>
      </c>
      <c r="P36" s="215">
        <f t="shared" si="17"/>
        <v>26.992287917737791</v>
      </c>
      <c r="Q36" s="214">
        <f>[1]RESUMEN!S35/[1]RESUMEN!$AO$49</f>
        <v>13.666666666666666</v>
      </c>
      <c r="R36" s="215">
        <f t="shared" si="18"/>
        <v>52.699228791773777</v>
      </c>
      <c r="S36" s="214">
        <f>[1]RESUMEN!T35/[1]RESUMEN!$AO$49</f>
        <v>0</v>
      </c>
      <c r="T36" s="216">
        <f t="shared" si="19"/>
        <v>0</v>
      </c>
    </row>
    <row r="37" spans="1:20" ht="18.75" customHeight="1">
      <c r="A37" s="213" t="s">
        <v>24</v>
      </c>
      <c r="B37" s="214">
        <f>SUM([1]PROMEDIO!B37)</f>
        <v>56</v>
      </c>
      <c r="C37" s="214">
        <f>SUM([1]PROMEDIO!C37)</f>
        <v>0</v>
      </c>
      <c r="D37" s="214">
        <f t="shared" si="12"/>
        <v>36.533333333333331</v>
      </c>
      <c r="E37" s="214">
        <f>[1]RESUMEN!F36/[1]RESUMEN!$AO$49</f>
        <v>0</v>
      </c>
      <c r="F37" s="214">
        <f>[1]RESUMEN!I36/[1]RESUMEN!$AO$49</f>
        <v>36.533333333333331</v>
      </c>
      <c r="G37" s="214">
        <f>[1]RESUMEN!J36/[1]RESUMEN!$AO$49</f>
        <v>10.933333333333334</v>
      </c>
      <c r="H37" s="215">
        <f t="shared" si="13"/>
        <v>29.927007299270077</v>
      </c>
      <c r="I37" s="214">
        <f>[1]RESUMEN!L36/[1]RESUMEN!$AO$49</f>
        <v>0</v>
      </c>
      <c r="J37" s="215">
        <f t="shared" si="14"/>
        <v>0</v>
      </c>
      <c r="K37" s="214">
        <f>[1]RESUMEN!M36/[1]RESUMEN!$AO$49</f>
        <v>0</v>
      </c>
      <c r="L37" s="215">
        <f t="shared" si="15"/>
        <v>0</v>
      </c>
      <c r="M37" s="214">
        <f>[1]RESUMEN!O36/[1]RESUMEN!$AO$49</f>
        <v>0</v>
      </c>
      <c r="N37" s="215">
        <f t="shared" si="16"/>
        <v>0</v>
      </c>
      <c r="O37" s="214">
        <f>[1]RESUMEN!P36/[1]RESUMEN!$AO$49</f>
        <v>0</v>
      </c>
      <c r="P37" s="215">
        <f t="shared" si="17"/>
        <v>0</v>
      </c>
      <c r="Q37" s="214">
        <f>[1]RESUMEN!S36/[1]RESUMEN!$AO$49</f>
        <v>0</v>
      </c>
      <c r="R37" s="215">
        <f t="shared" si="18"/>
        <v>0</v>
      </c>
      <c r="S37" s="214">
        <f>[1]RESUMEN!T36/[1]RESUMEN!$AO$49</f>
        <v>25.6</v>
      </c>
      <c r="T37" s="216">
        <f t="shared" si="19"/>
        <v>70.072992700729927</v>
      </c>
    </row>
    <row r="38" spans="1:20" ht="18.75" customHeight="1">
      <c r="A38" s="210" t="s">
        <v>209</v>
      </c>
      <c r="B38" s="214">
        <f>SUM([1]PROMEDIO!B38)</f>
        <v>420</v>
      </c>
      <c r="C38" s="214">
        <f>SUM([1]PROMEDIO!C38)</f>
        <v>2</v>
      </c>
      <c r="D38" s="214">
        <f t="shared" si="12"/>
        <v>379.33333333333331</v>
      </c>
      <c r="E38" s="214">
        <f>[1]RESUMEN!F37/[1]RESUMEN!$AO$49</f>
        <v>2.2666666666666666</v>
      </c>
      <c r="F38" s="214">
        <f>[1]RESUMEN!I37/[1]RESUMEN!$AO$49</f>
        <v>377.06666666666666</v>
      </c>
      <c r="G38" s="214">
        <f>[1]RESUMEN!J37/[1]RESUMEN!$AO$49</f>
        <v>0</v>
      </c>
      <c r="H38" s="215">
        <f t="shared" si="13"/>
        <v>0</v>
      </c>
      <c r="I38" s="214">
        <f>[1]RESUMEN!L37/[1]RESUMEN!$AO$49</f>
        <v>3.1333333333333333</v>
      </c>
      <c r="J38" s="215">
        <f t="shared" si="14"/>
        <v>0.83097595473833108</v>
      </c>
      <c r="K38" s="214">
        <f>[1]RESUMEN!M37/[1]RESUMEN!$AO$49</f>
        <v>372.86666666666667</v>
      </c>
      <c r="L38" s="215">
        <f t="shared" si="15"/>
        <v>98.886138613861391</v>
      </c>
      <c r="M38" s="214">
        <f>[1]RESUMEN!O37/[1]RESUMEN!$AO$49</f>
        <v>0</v>
      </c>
      <c r="N38" s="215">
        <f t="shared" si="16"/>
        <v>0</v>
      </c>
      <c r="O38" s="214">
        <f>[1]RESUMEN!P37/[1]RESUMEN!$AO$49</f>
        <v>0</v>
      </c>
      <c r="P38" s="215">
        <f t="shared" si="17"/>
        <v>0</v>
      </c>
      <c r="Q38" s="214">
        <f>[1]RESUMEN!S37/[1]RESUMEN!$AO$49</f>
        <v>1.0666666666666667</v>
      </c>
      <c r="R38" s="215">
        <f t="shared" si="18"/>
        <v>0.28288543140028288</v>
      </c>
      <c r="S38" s="214">
        <f>[1]RESUMEN!T37/[1]RESUMEN!$AO$49</f>
        <v>0</v>
      </c>
      <c r="T38" s="216">
        <f t="shared" si="19"/>
        <v>0</v>
      </c>
    </row>
    <row r="39" spans="1:20" ht="18.75" customHeight="1">
      <c r="A39" s="210" t="s">
        <v>210</v>
      </c>
      <c r="B39" s="214">
        <f>SUM([1]PROMEDIO!B39)</f>
        <v>831</v>
      </c>
      <c r="C39" s="214">
        <f>SUM([1]PROMEDIO!C39)</f>
        <v>254</v>
      </c>
      <c r="D39" s="214">
        <f t="shared" si="12"/>
        <v>545.5333333333333</v>
      </c>
      <c r="E39" s="214">
        <f>[1]RESUMEN!F38/[1]RESUMEN!$AO$49</f>
        <v>0</v>
      </c>
      <c r="F39" s="214">
        <f>[1]RESUMEN!I38/[1]RESUMEN!$AO$49</f>
        <v>545.5333333333333</v>
      </c>
      <c r="G39" s="214">
        <f>[1]RESUMEN!J38/[1]RESUMEN!$AO$49</f>
        <v>8.1333333333333329</v>
      </c>
      <c r="H39" s="215">
        <f t="shared" si="13"/>
        <v>1.4908957595014054</v>
      </c>
      <c r="I39" s="214">
        <f>[1]RESUMEN!L38/[1]RESUMEN!$AO$49</f>
        <v>335.26666666666665</v>
      </c>
      <c r="J39" s="215">
        <f t="shared" si="14"/>
        <v>61.456678479775142</v>
      </c>
      <c r="K39" s="214">
        <f>[1]RESUMEN!M38/[1]RESUMEN!$AO$49</f>
        <v>202.13333333333333</v>
      </c>
      <c r="L39" s="215">
        <f t="shared" si="15"/>
        <v>37.052425760723452</v>
      </c>
      <c r="M39" s="214">
        <f>[1]RESUMEN!O38/[1]RESUMEN!$AO$49</f>
        <v>0</v>
      </c>
      <c r="N39" s="215">
        <f t="shared" si="16"/>
        <v>0</v>
      </c>
      <c r="O39" s="214">
        <f>[1]RESUMEN!P38/[1]RESUMEN!$AO$49</f>
        <v>0</v>
      </c>
      <c r="P39" s="215">
        <f t="shared" si="17"/>
        <v>0</v>
      </c>
      <c r="Q39" s="214">
        <f>[1]RESUMEN!S38/[1]RESUMEN!$AO$49</f>
        <v>0</v>
      </c>
      <c r="R39" s="215">
        <f t="shared" si="18"/>
        <v>0</v>
      </c>
      <c r="S39" s="214">
        <f>[1]RESUMEN!T38/[1]RESUMEN!$AO$49</f>
        <v>0</v>
      </c>
      <c r="T39" s="216">
        <f t="shared" si="19"/>
        <v>0</v>
      </c>
    </row>
    <row r="40" spans="1:20" ht="18.75" customHeight="1">
      <c r="A40" s="210" t="s">
        <v>326</v>
      </c>
      <c r="B40" s="214">
        <f>SUM([1]PROMEDIO!B40)</f>
        <v>486</v>
      </c>
      <c r="C40" s="214">
        <f>SUM([1]PROMEDIO!C40)</f>
        <v>6</v>
      </c>
      <c r="D40" s="214">
        <f t="shared" si="12"/>
        <v>363.66666666666669</v>
      </c>
      <c r="E40" s="214">
        <f>[1]RESUMEN!F39/[1]RESUMEN!$AO$49</f>
        <v>14.533333333333333</v>
      </c>
      <c r="F40" s="214">
        <f>[1]RESUMEN!I39/[1]RESUMEN!$AO$49</f>
        <v>349.13333333333333</v>
      </c>
      <c r="G40" s="214">
        <f>[1]RESUMEN!J39/[1]RESUMEN!$AO$49</f>
        <v>63.666666666666664</v>
      </c>
      <c r="H40" s="215">
        <f t="shared" si="13"/>
        <v>18.235631086499904</v>
      </c>
      <c r="I40" s="214">
        <f>[1]RESUMEN!L39/[1]RESUMEN!$AO$49</f>
        <v>269.60000000000002</v>
      </c>
      <c r="J40" s="215">
        <f t="shared" si="14"/>
        <v>77.219782318121062</v>
      </c>
      <c r="K40" s="214">
        <f>[1]RESUMEN!M39/[1]RESUMEN!$AO$49</f>
        <v>11.866666666666667</v>
      </c>
      <c r="L40" s="215">
        <f t="shared" si="15"/>
        <v>3.3988924957036475</v>
      </c>
      <c r="M40" s="214">
        <f>[1]RESUMEN!O39/[1]RESUMEN!$AO$49</f>
        <v>0</v>
      </c>
      <c r="N40" s="215">
        <f t="shared" si="16"/>
        <v>0</v>
      </c>
      <c r="O40" s="214">
        <f>[1]RESUMEN!P39/[1]RESUMEN!$AO$49</f>
        <v>0</v>
      </c>
      <c r="P40" s="215">
        <f t="shared" si="17"/>
        <v>0</v>
      </c>
      <c r="Q40" s="214">
        <f>[1]RESUMEN!S39/[1]RESUMEN!$AO$49</f>
        <v>3.4666666666666668</v>
      </c>
      <c r="R40" s="215">
        <f t="shared" si="18"/>
        <v>0.99293488638533511</v>
      </c>
      <c r="S40" s="214">
        <f>[1]RESUMEN!T39/[1]RESUMEN!$AO$49</f>
        <v>0.53333333333333333</v>
      </c>
      <c r="T40" s="216">
        <f t="shared" si="19"/>
        <v>0.15275921329005157</v>
      </c>
    </row>
    <row r="41" spans="1:20" ht="18.75" customHeight="1">
      <c r="A41" s="211" t="s">
        <v>25</v>
      </c>
      <c r="B41" s="214">
        <f>SUM([1]PROMEDIO!B41)</f>
        <v>50</v>
      </c>
      <c r="C41" s="214">
        <f>SUM([1]PROMEDIO!C41)</f>
        <v>0</v>
      </c>
      <c r="D41" s="214">
        <f t="shared" si="12"/>
        <v>24.6</v>
      </c>
      <c r="E41" s="214">
        <f>[1]RESUMEN!F40/[1]RESUMEN!$AO$49</f>
        <v>0</v>
      </c>
      <c r="F41" s="214">
        <f>[1]RESUMEN!I40/[1]RESUMEN!$AO$49</f>
        <v>24.6</v>
      </c>
      <c r="G41" s="214">
        <f>[1]RESUMEN!J40/[1]RESUMEN!$AO$49</f>
        <v>24.6</v>
      </c>
      <c r="H41" s="215">
        <f t="shared" si="13"/>
        <v>100</v>
      </c>
      <c r="I41" s="214">
        <f>[1]RESUMEN!L40/[1]RESUMEN!$AO$49</f>
        <v>0</v>
      </c>
      <c r="J41" s="215">
        <f t="shared" si="14"/>
        <v>0</v>
      </c>
      <c r="K41" s="214">
        <f>[1]RESUMEN!M40/[1]RESUMEN!$AO$49</f>
        <v>0</v>
      </c>
      <c r="L41" s="215">
        <f t="shared" si="15"/>
        <v>0</v>
      </c>
      <c r="M41" s="214">
        <f>[1]RESUMEN!O40/[1]RESUMEN!$AO$49</f>
        <v>0</v>
      </c>
      <c r="N41" s="215">
        <f t="shared" si="16"/>
        <v>0</v>
      </c>
      <c r="O41" s="214">
        <f>[1]RESUMEN!P40/[1]RESUMEN!$AO$49</f>
        <v>0</v>
      </c>
      <c r="P41" s="215">
        <f t="shared" si="17"/>
        <v>0</v>
      </c>
      <c r="Q41" s="214">
        <f>[1]RESUMEN!S40/[1]RESUMEN!$AO$49</f>
        <v>0</v>
      </c>
      <c r="R41" s="215">
        <f t="shared" si="18"/>
        <v>0</v>
      </c>
      <c r="S41" s="214">
        <f>[1]RESUMEN!T40/[1]RESUMEN!$AO$49</f>
        <v>0</v>
      </c>
      <c r="T41" s="216">
        <f t="shared" si="19"/>
        <v>0</v>
      </c>
    </row>
    <row r="42" spans="1:20" ht="18.75" customHeight="1">
      <c r="A42" s="210" t="s">
        <v>212</v>
      </c>
      <c r="B42" s="214">
        <f>SUM([1]PROMEDIO!B42)</f>
        <v>546</v>
      </c>
      <c r="C42" s="214">
        <f>SUM([1]PROMEDIO!C42)</f>
        <v>0</v>
      </c>
      <c r="D42" s="214">
        <f t="shared" si="12"/>
        <v>523.06666666666672</v>
      </c>
      <c r="E42" s="214">
        <f>[1]RESUMEN!F41/[1]RESUMEN!$AO$49</f>
        <v>0</v>
      </c>
      <c r="F42" s="214">
        <f>[1]RESUMEN!I41/[1]RESUMEN!$AO$49</f>
        <v>523.06666666666672</v>
      </c>
      <c r="G42" s="214">
        <f>[1]RESUMEN!J41/[1]RESUMEN!$AO$49</f>
        <v>1.8666666666666667</v>
      </c>
      <c r="H42" s="215">
        <f t="shared" si="13"/>
        <v>0.35686974254397141</v>
      </c>
      <c r="I42" s="214">
        <f>[1]RESUMEN!L41/[1]RESUMEN!$AO$49</f>
        <v>467.46666666666664</v>
      </c>
      <c r="J42" s="215">
        <f t="shared" si="14"/>
        <v>89.370379811368835</v>
      </c>
      <c r="K42" s="214">
        <f>[1]RESUMEN!M41/[1]RESUMEN!$AO$49</f>
        <v>53.733333333333334</v>
      </c>
      <c r="L42" s="215">
        <f t="shared" si="15"/>
        <v>10.272750446087176</v>
      </c>
      <c r="M42" s="214">
        <f>[1]RESUMEN!O41/[1]RESUMEN!$AO$49</f>
        <v>0</v>
      </c>
      <c r="N42" s="215">
        <f t="shared" si="16"/>
        <v>0</v>
      </c>
      <c r="O42" s="214">
        <f>[1]RESUMEN!P41/[1]RESUMEN!$AO$49</f>
        <v>0</v>
      </c>
      <c r="P42" s="215">
        <f t="shared" si="17"/>
        <v>0</v>
      </c>
      <c r="Q42" s="214">
        <f>[1]RESUMEN!S41/[1]RESUMEN!$AO$49</f>
        <v>0</v>
      </c>
      <c r="R42" s="215">
        <f t="shared" si="18"/>
        <v>0</v>
      </c>
      <c r="S42" s="214">
        <f>[1]RESUMEN!T41/[1]RESUMEN!$AO$49</f>
        <v>0</v>
      </c>
      <c r="T42" s="216">
        <f t="shared" si="19"/>
        <v>0</v>
      </c>
    </row>
    <row r="43" spans="1:20" ht="18.75" customHeight="1">
      <c r="A43" s="211" t="s">
        <v>26</v>
      </c>
      <c r="B43" s="214">
        <f>SUM([1]PROMEDIO!B43)</f>
        <v>152</v>
      </c>
      <c r="C43" s="214">
        <f>SUM([1]PROMEDIO!C43)</f>
        <v>0</v>
      </c>
      <c r="D43" s="214">
        <f t="shared" si="12"/>
        <v>115.8</v>
      </c>
      <c r="E43" s="214">
        <f>[1]RESUMEN!F42/[1]RESUMEN!$AO$49</f>
        <v>0</v>
      </c>
      <c r="F43" s="214">
        <f>[1]RESUMEN!I42/[1]RESUMEN!$AO$49</f>
        <v>115.8</v>
      </c>
      <c r="G43" s="214">
        <f>[1]RESUMEN!J42/[1]RESUMEN!$AO$49</f>
        <v>115.8</v>
      </c>
      <c r="H43" s="215">
        <f t="shared" si="13"/>
        <v>100</v>
      </c>
      <c r="I43" s="214">
        <f>[1]RESUMEN!L42/[1]RESUMEN!$AO$49</f>
        <v>0</v>
      </c>
      <c r="J43" s="215">
        <f t="shared" si="14"/>
        <v>0</v>
      </c>
      <c r="K43" s="214">
        <f>[1]RESUMEN!M42/[1]RESUMEN!$AO$49</f>
        <v>0</v>
      </c>
      <c r="L43" s="215">
        <f t="shared" si="15"/>
        <v>0</v>
      </c>
      <c r="M43" s="214">
        <f>[1]RESUMEN!O42/[1]RESUMEN!$AO$49</f>
        <v>0</v>
      </c>
      <c r="N43" s="215">
        <f t="shared" si="16"/>
        <v>0</v>
      </c>
      <c r="O43" s="214">
        <f>[1]RESUMEN!P42/[1]RESUMEN!$AO$49</f>
        <v>0</v>
      </c>
      <c r="P43" s="215">
        <f t="shared" si="17"/>
        <v>0</v>
      </c>
      <c r="Q43" s="214">
        <f>[1]RESUMEN!S42/[1]RESUMEN!$AO$49</f>
        <v>0</v>
      </c>
      <c r="R43" s="215">
        <f t="shared" si="18"/>
        <v>0</v>
      </c>
      <c r="S43" s="214">
        <f>[1]RESUMEN!T42/[1]RESUMEN!$AO$49</f>
        <v>0</v>
      </c>
      <c r="T43" s="216">
        <f t="shared" si="19"/>
        <v>0</v>
      </c>
    </row>
    <row r="44" spans="1:20" ht="18.75" customHeight="1">
      <c r="A44" s="210" t="s">
        <v>213</v>
      </c>
      <c r="B44" s="214">
        <f>SUM([1]PROMEDIO!B44)</f>
        <v>908</v>
      </c>
      <c r="C44" s="214">
        <f>SUM([1]PROMEDIO!C44)</f>
        <v>76</v>
      </c>
      <c r="D44" s="214">
        <f t="shared" si="12"/>
        <v>761.06666666666672</v>
      </c>
      <c r="E44" s="214">
        <f>[1]RESUMEN!F43/[1]RESUMEN!$AO$49</f>
        <v>199</v>
      </c>
      <c r="F44" s="214">
        <f>[1]RESUMEN!I43/[1]RESUMEN!$AO$49</f>
        <v>562.06666666666672</v>
      </c>
      <c r="G44" s="214">
        <f>[1]RESUMEN!J43/[1]RESUMEN!$AO$49</f>
        <v>217.06666666666666</v>
      </c>
      <c r="H44" s="215">
        <f t="shared" si="13"/>
        <v>38.619380856363414</v>
      </c>
      <c r="I44" s="214">
        <f>[1]RESUMEN!L43/[1]RESUMEN!$AO$49</f>
        <v>153.26666666666668</v>
      </c>
      <c r="J44" s="215">
        <f t="shared" si="14"/>
        <v>27.26841418574309</v>
      </c>
      <c r="K44" s="214">
        <f>[1]RESUMEN!M43/[1]RESUMEN!$AO$49</f>
        <v>55.2</v>
      </c>
      <c r="L44" s="215">
        <f t="shared" si="15"/>
        <v>9.8208990629818533</v>
      </c>
      <c r="M44" s="214">
        <f>[1]RESUMEN!O43/[1]RESUMEN!$AO$49</f>
        <v>0</v>
      </c>
      <c r="N44" s="215">
        <f t="shared" si="16"/>
        <v>0</v>
      </c>
      <c r="O44" s="214">
        <f>[1]RESUMEN!P43/[1]RESUMEN!$AO$49</f>
        <v>71.86666666666666</v>
      </c>
      <c r="P44" s="215">
        <f t="shared" si="17"/>
        <v>12.786146364606807</v>
      </c>
      <c r="Q44" s="214">
        <f>[1]RESUMEN!S43/[1]RESUMEN!$AO$49</f>
        <v>36.466666666666669</v>
      </c>
      <c r="R44" s="215">
        <f t="shared" si="18"/>
        <v>6.4879610959554022</v>
      </c>
      <c r="S44" s="214">
        <f>[1]RESUMEN!T43/[1]RESUMEN!$AO$49</f>
        <v>28.2</v>
      </c>
      <c r="T44" s="216">
        <f t="shared" si="19"/>
        <v>5.0171984343494245</v>
      </c>
    </row>
    <row r="45" spans="1:20" ht="18.75" customHeight="1">
      <c r="A45" s="210" t="s">
        <v>214</v>
      </c>
      <c r="B45" s="214">
        <f>SUM([1]PROMEDIO!B45)</f>
        <v>75</v>
      </c>
      <c r="C45" s="214">
        <f>SUM([1]PROMEDIO!C45)</f>
        <v>0</v>
      </c>
      <c r="D45" s="214">
        <f t="shared" si="12"/>
        <v>46.866666666666667</v>
      </c>
      <c r="E45" s="214">
        <f>[1]RESUMEN!F44/[1]RESUMEN!$AO$49</f>
        <v>0</v>
      </c>
      <c r="F45" s="214">
        <f>[1]RESUMEN!I44/[1]RESUMEN!$AO$49</f>
        <v>46.866666666666667</v>
      </c>
      <c r="G45" s="214">
        <f>[1]RESUMEN!J44/[1]RESUMEN!$AO$49</f>
        <v>46.866666666666667</v>
      </c>
      <c r="H45" s="215">
        <f t="shared" si="13"/>
        <v>100</v>
      </c>
      <c r="I45" s="214">
        <f>[1]RESUMEN!L44/[1]RESUMEN!$AO$49</f>
        <v>0</v>
      </c>
      <c r="J45" s="215">
        <f t="shared" si="14"/>
        <v>0</v>
      </c>
      <c r="K45" s="214">
        <f>[1]RESUMEN!M44/[1]RESUMEN!$AO$49</f>
        <v>0</v>
      </c>
      <c r="L45" s="215">
        <f t="shared" si="15"/>
        <v>0</v>
      </c>
      <c r="M45" s="214">
        <f>[1]RESUMEN!O44/[1]RESUMEN!$AO$49</f>
        <v>0</v>
      </c>
      <c r="N45" s="215">
        <f t="shared" si="16"/>
        <v>0</v>
      </c>
      <c r="O45" s="214">
        <f>[1]RESUMEN!P44/[1]RESUMEN!$AO$49</f>
        <v>0</v>
      </c>
      <c r="P45" s="215">
        <f t="shared" si="17"/>
        <v>0</v>
      </c>
      <c r="Q45" s="214">
        <f>[1]RESUMEN!S44/[1]RESUMEN!$AO$49</f>
        <v>0</v>
      </c>
      <c r="R45" s="215">
        <f t="shared" si="18"/>
        <v>0</v>
      </c>
      <c r="S45" s="214">
        <f>[1]RESUMEN!T44/[1]RESUMEN!$AO$49</f>
        <v>0</v>
      </c>
      <c r="T45" s="216">
        <f t="shared" si="19"/>
        <v>0</v>
      </c>
    </row>
    <row r="46" spans="1:20" ht="18.75" customHeight="1">
      <c r="A46" s="210" t="s">
        <v>223</v>
      </c>
      <c r="B46" s="214">
        <f>SUM([1]PROMEDIO!B46)</f>
        <v>0</v>
      </c>
      <c r="C46" s="214">
        <f>SUM([1]PROMEDIO!C46)</f>
        <v>0</v>
      </c>
      <c r="D46" s="214">
        <f t="shared" si="12"/>
        <v>0</v>
      </c>
      <c r="E46" s="214">
        <f>[1]RESUMEN!F45/[1]RESUMEN!$AO$49</f>
        <v>0</v>
      </c>
      <c r="F46" s="214">
        <f>[1]RESUMEN!I45/[1]RESUMEN!$AO$49</f>
        <v>0</v>
      </c>
      <c r="G46" s="214">
        <f>[1]RESUMEN!J45/[1]RESUMEN!$AO$49</f>
        <v>0</v>
      </c>
      <c r="H46" s="215">
        <v>0</v>
      </c>
      <c r="I46" s="214">
        <f>[1]RESUMEN!L45/[1]RESUMEN!$AO$49</f>
        <v>0</v>
      </c>
      <c r="J46" s="215">
        <v>0</v>
      </c>
      <c r="K46" s="214">
        <f>[1]RESUMEN!M45/[1]RESUMEN!$AO$49</f>
        <v>0</v>
      </c>
      <c r="L46" s="215">
        <v>0</v>
      </c>
      <c r="M46" s="214">
        <f>[1]RESUMEN!O45/[1]RESUMEN!$AO$49</f>
        <v>0</v>
      </c>
      <c r="N46" s="215">
        <v>0</v>
      </c>
      <c r="O46" s="214">
        <f>[1]RESUMEN!P45/[1]RESUMEN!$AO$49</f>
        <v>0</v>
      </c>
      <c r="P46" s="215">
        <v>0</v>
      </c>
      <c r="Q46" s="214">
        <f>[1]RESUMEN!S45/[1]RESUMEN!$AO$49</f>
        <v>0</v>
      </c>
      <c r="R46" s="215">
        <v>0</v>
      </c>
      <c r="S46" s="214">
        <f>[1]RESUMEN!T45/[1]RESUMEN!$AO$49</f>
        <v>0</v>
      </c>
      <c r="T46" s="216">
        <v>0</v>
      </c>
    </row>
    <row r="47" spans="1:20" ht="18.75" customHeight="1">
      <c r="A47" s="211" t="s">
        <v>27</v>
      </c>
      <c r="B47" s="214">
        <f>SUM([1]PROMEDIO!B47)</f>
        <v>400</v>
      </c>
      <c r="C47" s="214">
        <f>SUM([1]PROMEDIO!C47)</f>
        <v>50</v>
      </c>
      <c r="D47" s="214">
        <f t="shared" si="12"/>
        <v>322.73333333333335</v>
      </c>
      <c r="E47" s="214">
        <f>[1]RESUMEN!F46/[1]RESUMEN!$AO$49</f>
        <v>0</v>
      </c>
      <c r="F47" s="214">
        <f>[1]RESUMEN!I46/[1]RESUMEN!$AO$49</f>
        <v>322.73333333333335</v>
      </c>
      <c r="G47" s="214">
        <f>[1]RESUMEN!J46/[1]RESUMEN!$AO$49</f>
        <v>322.73333333333335</v>
      </c>
      <c r="H47" s="215">
        <f t="shared" si="13"/>
        <v>100</v>
      </c>
      <c r="I47" s="214">
        <f>[1]RESUMEN!L46/[1]RESUMEN!$AO$49</f>
        <v>0</v>
      </c>
      <c r="J47" s="215">
        <f t="shared" si="14"/>
        <v>0</v>
      </c>
      <c r="K47" s="214">
        <f>[1]RESUMEN!M46/[1]RESUMEN!$AO$49</f>
        <v>0</v>
      </c>
      <c r="L47" s="215">
        <f t="shared" si="15"/>
        <v>0</v>
      </c>
      <c r="M47" s="214">
        <f>[1]RESUMEN!O46/[1]RESUMEN!$AO$49</f>
        <v>0</v>
      </c>
      <c r="N47" s="215">
        <f t="shared" si="16"/>
        <v>0</v>
      </c>
      <c r="O47" s="214">
        <f>[1]RESUMEN!P46/[1]RESUMEN!$AO$49</f>
        <v>0</v>
      </c>
      <c r="P47" s="215">
        <f t="shared" si="17"/>
        <v>0</v>
      </c>
      <c r="Q47" s="214">
        <f>[1]RESUMEN!S46/[1]RESUMEN!$AO$49</f>
        <v>0</v>
      </c>
      <c r="R47" s="215">
        <f t="shared" si="18"/>
        <v>0</v>
      </c>
      <c r="S47" s="214">
        <f>[1]RESUMEN!T46/[1]RESUMEN!$AO$49</f>
        <v>0</v>
      </c>
      <c r="T47" s="216">
        <f t="shared" si="19"/>
        <v>0</v>
      </c>
    </row>
    <row r="48" spans="1:20" ht="18.75" customHeight="1">
      <c r="A48" s="211" t="s">
        <v>28</v>
      </c>
      <c r="B48" s="214">
        <f>SUM([1]PROMEDIO!B48)</f>
        <v>384</v>
      </c>
      <c r="C48" s="214">
        <f>SUM([1]PROMEDIO!C48)</f>
        <v>48</v>
      </c>
      <c r="D48" s="214">
        <f t="shared" si="12"/>
        <v>307.8</v>
      </c>
      <c r="E48" s="214">
        <f>[1]RESUMEN!F47/[1]RESUMEN!$AO$49</f>
        <v>210.26666666666668</v>
      </c>
      <c r="F48" s="214">
        <f>[1]RESUMEN!I47/[1]RESUMEN!$AO$49</f>
        <v>97.533333333333331</v>
      </c>
      <c r="G48" s="214">
        <f>[1]RESUMEN!J47/[1]RESUMEN!$AO$49</f>
        <v>5.2666666666666666</v>
      </c>
      <c r="H48" s="215">
        <f t="shared" si="13"/>
        <v>5.3998632946001361</v>
      </c>
      <c r="I48" s="214">
        <f>[1]RESUMEN!L47/[1]RESUMEN!$AO$49</f>
        <v>0.53333333333333333</v>
      </c>
      <c r="J48" s="215">
        <f t="shared" si="14"/>
        <v>0.54682159945317843</v>
      </c>
      <c r="K48" s="214">
        <f>[1]RESUMEN!M47/[1]RESUMEN!$AO$49</f>
        <v>6.6666666666666666E-2</v>
      </c>
      <c r="L48" s="215">
        <f t="shared" si="15"/>
        <v>6.8352699931647304E-2</v>
      </c>
      <c r="M48" s="214">
        <f>[1]RESUMEN!O47/[1]RESUMEN!$AO$49</f>
        <v>5.0666666666666664</v>
      </c>
      <c r="N48" s="215">
        <f t="shared" si="16"/>
        <v>5.1948051948051948</v>
      </c>
      <c r="O48" s="214">
        <f>[1]RESUMEN!P47/[1]RESUMEN!$AO$49</f>
        <v>37.266666666666666</v>
      </c>
      <c r="P48" s="215">
        <f t="shared" si="17"/>
        <v>38.209159261790845</v>
      </c>
      <c r="Q48" s="214">
        <f>[1]RESUMEN!S47/[1]RESUMEN!$AO$49</f>
        <v>49.333333333333336</v>
      </c>
      <c r="R48" s="215">
        <f t="shared" si="18"/>
        <v>50.580997949419007</v>
      </c>
      <c r="S48" s="214">
        <f>[1]RESUMEN!T47/[1]RESUMEN!$AO$49</f>
        <v>0</v>
      </c>
      <c r="T48" s="216">
        <f t="shared" si="19"/>
        <v>0</v>
      </c>
    </row>
    <row r="49" spans="1:20" ht="18.75" customHeight="1" thickBot="1">
      <c r="A49" s="278" t="s">
        <v>215</v>
      </c>
      <c r="B49" s="279">
        <f>SUM([1]PROMEDIO!B49)</f>
        <v>24</v>
      </c>
      <c r="C49" s="279">
        <f>SUM([1]PROMEDIO!C49)</f>
        <v>0</v>
      </c>
      <c r="D49" s="279">
        <f t="shared" si="12"/>
        <v>21.133333333333333</v>
      </c>
      <c r="E49" s="279">
        <f>[1]RESUMEN!F48/[1]RESUMEN!$AO$49</f>
        <v>0</v>
      </c>
      <c r="F49" s="279">
        <f>[1]RESUMEN!I48/[1]RESUMEN!$AO$49</f>
        <v>21.133333333333333</v>
      </c>
      <c r="G49" s="279">
        <f>[1]RESUMEN!J48/[1]RESUMEN!$AO$49</f>
        <v>1.5333333333333334</v>
      </c>
      <c r="H49" s="281">
        <f t="shared" si="13"/>
        <v>7.2555205047318623</v>
      </c>
      <c r="I49" s="279">
        <f>[1]RESUMEN!L48/[1]RESUMEN!$AO$49</f>
        <v>0</v>
      </c>
      <c r="J49" s="281">
        <f t="shared" si="14"/>
        <v>0</v>
      </c>
      <c r="K49" s="279">
        <f>[1]RESUMEN!M48/[1]RESUMEN!$AO$49</f>
        <v>0</v>
      </c>
      <c r="L49" s="281">
        <f t="shared" si="15"/>
        <v>0</v>
      </c>
      <c r="M49" s="279">
        <f>[1]RESUMEN!O48/[1]RESUMEN!$AO$49</f>
        <v>0</v>
      </c>
      <c r="N49" s="281">
        <f t="shared" si="16"/>
        <v>0</v>
      </c>
      <c r="O49" s="279">
        <f>[1]RESUMEN!P48/[1]RESUMEN!$AO$49</f>
        <v>0</v>
      </c>
      <c r="P49" s="281">
        <f t="shared" si="17"/>
        <v>0</v>
      </c>
      <c r="Q49" s="279">
        <f>[1]RESUMEN!S48/[1]RESUMEN!$AO$49</f>
        <v>0</v>
      </c>
      <c r="R49" s="281">
        <f t="shared" si="18"/>
        <v>0</v>
      </c>
      <c r="S49" s="279">
        <f>[1]RESUMEN!T48/[1]RESUMEN!$AO$49</f>
        <v>19.600000000000001</v>
      </c>
      <c r="T49" s="282">
        <f t="shared" si="19"/>
        <v>92.744479495268152</v>
      </c>
    </row>
    <row r="50" spans="1:20" ht="15.75" customHeight="1">
      <c r="A50" s="11" t="s">
        <v>216</v>
      </c>
      <c r="C50" s="12" t="s">
        <v>39</v>
      </c>
      <c r="D50" s="8"/>
      <c r="E50" s="8"/>
      <c r="F50" s="8"/>
    </row>
    <row r="51" spans="1:20" ht="15.75" customHeight="1">
      <c r="A51" s="11" t="s">
        <v>29</v>
      </c>
      <c r="C51" s="13" t="s">
        <v>40</v>
      </c>
      <c r="D51" s="288"/>
      <c r="E51" s="288"/>
      <c r="F51" s="288"/>
      <c r="G51" s="287"/>
      <c r="H51" s="287"/>
      <c r="I51" s="287"/>
      <c r="J51" s="287"/>
      <c r="K51" s="287"/>
      <c r="L51" s="287"/>
      <c r="M51" s="287"/>
      <c r="N51" s="287"/>
      <c r="O51" s="287"/>
      <c r="P51" s="287"/>
      <c r="Q51" s="287"/>
      <c r="R51" s="287"/>
      <c r="S51" s="287"/>
      <c r="T51" s="287"/>
    </row>
    <row r="52" spans="1:20" ht="15.75" customHeight="1">
      <c r="A52" s="14" t="s">
        <v>217</v>
      </c>
      <c r="C52" s="13" t="s">
        <v>41</v>
      </c>
      <c r="D52" s="8"/>
      <c r="E52" s="8"/>
      <c r="F52" s="8"/>
    </row>
    <row r="53" spans="1:20">
      <c r="B53" s="6"/>
    </row>
    <row r="54" spans="1:20">
      <c r="A54" s="231"/>
    </row>
    <row r="55" spans="1:20">
      <c r="A55" s="231"/>
    </row>
  </sheetData>
  <mergeCells count="7">
    <mergeCell ref="S6:S8"/>
    <mergeCell ref="M5:R5"/>
    <mergeCell ref="A6:A8"/>
    <mergeCell ref="C6:C8"/>
    <mergeCell ref="M6:M8"/>
    <mergeCell ref="O6:O8"/>
    <mergeCell ref="Q6:Q8"/>
  </mergeCells>
  <printOptions horizontalCentered="1"/>
  <pageMargins left="0.25" right="0.25" top="0.35" bottom="0.25" header="0.19" footer="0.17"/>
  <pageSetup scale="70" orientation="portrait" r:id="rId1"/>
  <headerFooter>
    <oddHeader>&amp;C&amp;"-,Bold"DEPARTAMENTO DE CORRECCION Y REHABILITACION</oddHeader>
    <oddFooter>&amp;L&amp;8Fuente: Informe de Recuento Diario,
Oficina de Control de Población&amp;R&amp;8OFICINA DE DESARROLLO PROGRAMATICO</oddFooter>
  </headerFooter>
</worksheet>
</file>

<file path=xl/worksheets/sheet8.xml><?xml version="1.0" encoding="utf-8"?>
<worksheet xmlns="http://schemas.openxmlformats.org/spreadsheetml/2006/main" xmlns:r="http://schemas.openxmlformats.org/officeDocument/2006/relationships">
  <dimension ref="A2:P43"/>
  <sheetViews>
    <sheetView workbookViewId="0">
      <selection activeCell="M7" sqref="M7"/>
    </sheetView>
  </sheetViews>
  <sheetFormatPr defaultRowHeight="15"/>
  <cols>
    <col min="14" max="14" width="24.28515625" customWidth="1"/>
  </cols>
  <sheetData>
    <row r="2" spans="1:16">
      <c r="A2" s="769" t="s">
        <v>42</v>
      </c>
      <c r="B2" s="769"/>
      <c r="C2" s="769"/>
      <c r="D2" s="769"/>
      <c r="E2" s="769"/>
      <c r="F2" s="769"/>
      <c r="G2" s="769"/>
      <c r="H2" s="769"/>
      <c r="I2" s="769"/>
      <c r="J2" s="769"/>
      <c r="K2" s="769"/>
    </row>
    <row r="3" spans="1:16">
      <c r="A3" s="769" t="s">
        <v>43</v>
      </c>
      <c r="B3" s="769"/>
      <c r="C3" s="769"/>
      <c r="D3" s="769"/>
      <c r="E3" s="769"/>
      <c r="F3" s="769"/>
      <c r="G3" s="769"/>
      <c r="H3" s="769"/>
      <c r="I3" s="769"/>
      <c r="J3" s="769"/>
      <c r="K3" s="769"/>
    </row>
    <row r="4" spans="1:16">
      <c r="A4" s="769" t="s">
        <v>44</v>
      </c>
      <c r="B4" s="769"/>
      <c r="C4" s="769"/>
      <c r="D4" s="769"/>
      <c r="E4" s="769"/>
      <c r="F4" s="769"/>
      <c r="G4" s="769"/>
      <c r="H4" s="769"/>
      <c r="I4" s="769"/>
      <c r="J4" s="769"/>
      <c r="K4" s="769"/>
      <c r="N4" t="s">
        <v>240</v>
      </c>
    </row>
    <row r="5" spans="1:16">
      <c r="A5" s="15" t="s">
        <v>742</v>
      </c>
      <c r="B5" s="16"/>
      <c r="C5" s="16"/>
      <c r="D5" s="16"/>
      <c r="E5" s="16"/>
      <c r="F5" s="16"/>
      <c r="G5" s="16"/>
      <c r="H5" s="16"/>
      <c r="I5" s="16"/>
      <c r="J5" s="16"/>
      <c r="K5" s="16"/>
      <c r="N5" t="s">
        <v>241</v>
      </c>
      <c r="O5" s="17">
        <f>'[1]NIVELES DE CUSTODIA'!O9</f>
        <v>174.93333333333334</v>
      </c>
      <c r="P5" s="18">
        <f t="shared" ref="P5:P11" si="0">SUM(O5/O$12)*100</f>
        <v>1.8080217183096652</v>
      </c>
    </row>
    <row r="6" spans="1:16">
      <c r="N6" t="s">
        <v>242</v>
      </c>
      <c r="O6" s="17">
        <f>'[1]NIVELES DE CUSTODIA'!Q9</f>
        <v>223.06666666666666</v>
      </c>
      <c r="P6" s="18">
        <f t="shared" si="0"/>
        <v>2.3055033039116388</v>
      </c>
    </row>
    <row r="7" spans="1:16" ht="16.5" customHeight="1">
      <c r="N7" t="s">
        <v>243</v>
      </c>
      <c r="O7" s="17">
        <f>'[1]NIVELES DE CUSTODIA'!M9</f>
        <v>5.0666666666666664</v>
      </c>
      <c r="P7" s="18">
        <f t="shared" si="0"/>
        <v>5.2366482694944566E-2</v>
      </c>
    </row>
    <row r="8" spans="1:16" ht="16.5" customHeight="1">
      <c r="N8" t="s">
        <v>244</v>
      </c>
      <c r="O8" s="17">
        <f>'[1]NIVELES DE CUSTODIA'!S9</f>
        <v>256</v>
      </c>
      <c r="P8" s="18">
        <f t="shared" si="0"/>
        <v>2.6458854414287782</v>
      </c>
    </row>
    <row r="9" spans="1:16" ht="16.5" customHeight="1">
      <c r="N9" t="s">
        <v>245</v>
      </c>
      <c r="O9" s="17">
        <f>'[1]NIVELES DE CUSTODIA'!K9</f>
        <v>1971.2666666666669</v>
      </c>
      <c r="P9" s="18">
        <f t="shared" si="0"/>
        <v>20.374006931668635</v>
      </c>
    </row>
    <row r="10" spans="1:16" ht="16.5" customHeight="1">
      <c r="N10" t="s">
        <v>246</v>
      </c>
      <c r="O10" s="17">
        <f>'[1]NIVELES DE CUSTODIA'!G9</f>
        <v>3579.5999999999995</v>
      </c>
      <c r="P10" s="18">
        <f t="shared" si="0"/>
        <v>36.996920023978333</v>
      </c>
    </row>
    <row r="11" spans="1:16" ht="16.5" customHeight="1">
      <c r="N11" t="s">
        <v>247</v>
      </c>
      <c r="O11" s="17">
        <f>'[1]NIVELES DE CUSTODIA'!I9</f>
        <v>3465.4666666666667</v>
      </c>
      <c r="P11" s="18">
        <f t="shared" si="0"/>
        <v>35.817296098008008</v>
      </c>
    </row>
    <row r="12" spans="1:16" ht="16.5" customHeight="1">
      <c r="N12" t="s">
        <v>248</v>
      </c>
      <c r="O12" s="17">
        <f>SUM(O5:O11)</f>
        <v>9675.4</v>
      </c>
    </row>
    <row r="13" spans="1:16" ht="16.5" customHeight="1"/>
    <row r="14" spans="1:16" ht="16.5" customHeight="1">
      <c r="N14" t="s">
        <v>249</v>
      </c>
    </row>
    <row r="15" spans="1:16" ht="16.5" customHeight="1">
      <c r="N15" t="s">
        <v>241</v>
      </c>
      <c r="O15" s="17">
        <f>'[1]NIVELES DE CUSTODIA'!O10</f>
        <v>35.799999999999997</v>
      </c>
      <c r="P15" s="18">
        <f>SUM(O15/O$22)*100</f>
        <v>0.73054266940563473</v>
      </c>
    </row>
    <row r="16" spans="1:16" ht="16.5" customHeight="1">
      <c r="N16" t="s">
        <v>242</v>
      </c>
      <c r="O16" s="17">
        <f>'[1]NIVELES DE CUSTODIA'!Q10</f>
        <v>75.8</v>
      </c>
      <c r="P16" s="18">
        <f t="shared" ref="P16:P21" si="1">SUM(O16/O$22)*100</f>
        <v>1.5467914620376289</v>
      </c>
    </row>
    <row r="17" spans="14:16" ht="16.5" customHeight="1">
      <c r="N17" t="s">
        <v>243</v>
      </c>
      <c r="O17" s="17">
        <f>'[1]NIVELES DE CUSTODIA'!M10</f>
        <v>0</v>
      </c>
      <c r="P17" s="18">
        <f t="shared" si="1"/>
        <v>0</v>
      </c>
    </row>
    <row r="18" spans="14:16" ht="16.5" customHeight="1">
      <c r="N18" t="s">
        <v>244</v>
      </c>
      <c r="O18" s="17">
        <f>'[1]NIVELES DE CUSTODIA'!S10</f>
        <v>154.06666666666666</v>
      </c>
      <c r="P18" s="18">
        <f t="shared" si="1"/>
        <v>3.1439182662875638</v>
      </c>
    </row>
    <row r="19" spans="14:16" ht="16.5" customHeight="1">
      <c r="N19" t="s">
        <v>245</v>
      </c>
      <c r="O19" s="17">
        <f>'[1]NIVELES DE CUSTODIA'!K10</f>
        <v>1141.8</v>
      </c>
      <c r="P19" s="18">
        <f t="shared" si="1"/>
        <v>23.299821785680273</v>
      </c>
    </row>
    <row r="20" spans="14:16" ht="16.5" customHeight="1">
      <c r="N20" t="s">
        <v>246</v>
      </c>
      <c r="O20" s="17">
        <f>'[1]NIVELES DE CUSTODIA'!G10</f>
        <v>1993.5333333333333</v>
      </c>
      <c r="P20" s="18">
        <f t="shared" si="1"/>
        <v>40.680479410124207</v>
      </c>
    </row>
    <row r="21" spans="14:16" ht="16.5" customHeight="1">
      <c r="N21" t="s">
        <v>247</v>
      </c>
      <c r="O21" s="17">
        <f>'[1]NIVELES DE CUSTODIA'!I10</f>
        <v>1499.4666666666669</v>
      </c>
      <c r="P21" s="18">
        <f t="shared" si="1"/>
        <v>30.598446406464692</v>
      </c>
    </row>
    <row r="22" spans="14:16" ht="16.5" customHeight="1">
      <c r="N22" t="s">
        <v>250</v>
      </c>
      <c r="O22" s="17">
        <f>SUM(O15:O21)</f>
        <v>4900.4666666666672</v>
      </c>
      <c r="P22" s="18"/>
    </row>
    <row r="23" spans="14:16" ht="16.5" customHeight="1"/>
    <row r="24" spans="14:16" ht="16.5" customHeight="1">
      <c r="N24" t="s">
        <v>45</v>
      </c>
    </row>
    <row r="25" spans="14:16">
      <c r="N25" t="s">
        <v>241</v>
      </c>
      <c r="O25" s="17">
        <f>'[1]NIVELES DE CUSTODIA'!O29</f>
        <v>139.13333333333333</v>
      </c>
      <c r="P25" s="18">
        <f>SUM(O25/O$32)*100</f>
        <v>2.9138277672288617</v>
      </c>
    </row>
    <row r="26" spans="14:16">
      <c r="N26" t="s">
        <v>242</v>
      </c>
      <c r="O26" s="17">
        <f>'[1]NIVELES DE CUSTODIA'!Q29</f>
        <v>147.26666666666668</v>
      </c>
      <c r="P26" s="18">
        <f t="shared" ref="P26:P31" si="2">SUM(O26/O$32)*100</f>
        <v>3.0841617334971523</v>
      </c>
    </row>
    <row r="27" spans="14:16">
      <c r="N27" t="s">
        <v>243</v>
      </c>
      <c r="O27" s="17">
        <f>'[1]NIVELES DE CUSTODIA'!M29</f>
        <v>5.0666666666666664</v>
      </c>
      <c r="P27" s="18">
        <f t="shared" si="2"/>
        <v>0.10610968390483637</v>
      </c>
    </row>
    <row r="28" spans="14:16">
      <c r="N28" t="s">
        <v>244</v>
      </c>
      <c r="O28" s="17">
        <f>'[1]NIVELES DE CUSTODIA'!S29</f>
        <v>101.93333333333334</v>
      </c>
      <c r="P28" s="18">
        <f t="shared" si="2"/>
        <v>2.1347592985591421</v>
      </c>
    </row>
    <row r="29" spans="14:16" ht="19.5" customHeight="1">
      <c r="N29" t="s">
        <v>245</v>
      </c>
      <c r="O29" s="17">
        <f>'[1]NIVELES DE CUSTODIA'!K29</f>
        <v>829.46666666666681</v>
      </c>
      <c r="P29" s="18">
        <f t="shared" si="2"/>
        <v>17.371272199262819</v>
      </c>
    </row>
    <row r="30" spans="14:16" ht="19.5" customHeight="1">
      <c r="N30" t="s">
        <v>246</v>
      </c>
      <c r="O30" s="17">
        <f>'[1]NIVELES DE CUSTODIA'!G29</f>
        <v>1586.0666666666664</v>
      </c>
      <c r="P30" s="18">
        <f t="shared" si="2"/>
        <v>33.216519602367917</v>
      </c>
    </row>
    <row r="31" spans="14:16" ht="19.5" customHeight="1">
      <c r="N31" t="s">
        <v>247</v>
      </c>
      <c r="O31" s="17">
        <f>'[1]NIVELES DE CUSTODIA'!I29</f>
        <v>1965.9999999999998</v>
      </c>
      <c r="P31" s="18">
        <f t="shared" si="2"/>
        <v>41.173349715179263</v>
      </c>
    </row>
    <row r="32" spans="14:16" ht="19.5" customHeight="1">
      <c r="N32" t="s">
        <v>250</v>
      </c>
      <c r="O32" s="17">
        <f>SUM(O25:O31)</f>
        <v>4774.9333333333334</v>
      </c>
    </row>
    <row r="33" spans="13:15" ht="19.5" customHeight="1"/>
    <row r="34" spans="13:15" ht="19.5" customHeight="1">
      <c r="O34" s="17">
        <f>SUM(O22,O32)</f>
        <v>9675.4000000000015</v>
      </c>
    </row>
    <row r="35" spans="13:15" ht="19.5" customHeight="1"/>
    <row r="36" spans="13:15" ht="19.5" customHeight="1"/>
    <row r="37" spans="13:15" ht="19.5" customHeight="1"/>
    <row r="38" spans="13:15" ht="19.5" customHeight="1"/>
    <row r="39" spans="13:15" ht="19.5" customHeight="1"/>
    <row r="40" spans="13:15" ht="19.5" customHeight="1"/>
    <row r="41" spans="13:15" ht="19.5" customHeight="1"/>
    <row r="42" spans="13:15" ht="19.5" customHeight="1">
      <c r="M42" s="223" t="s">
        <v>197</v>
      </c>
    </row>
    <row r="43" spans="13:15" ht="19.5" customHeight="1"/>
  </sheetData>
  <mergeCells count="3">
    <mergeCell ref="A2:K2"/>
    <mergeCell ref="A3:K3"/>
    <mergeCell ref="A4:K4"/>
  </mergeCells>
  <printOptions horizontalCentered="1"/>
  <pageMargins left="0.25" right="0.25" top="0.56000000000000005" bottom="0.75" header="0.3" footer="0.3"/>
  <pageSetup scale="95" orientation="portrait" r:id="rId1"/>
  <headerFooter>
    <oddHeader>&amp;C&amp;"-,Bold"DEPARTAMENTO DE CORRECCION Y REHABILITACION</oddHeader>
    <oddFooter>&amp;R&amp;8OFICINA DE DESARROLLO PROGRAMATICO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DEFINICION</vt:lpstr>
      <vt:lpstr>CONTACTO</vt:lpstr>
      <vt:lpstr>PROMEDIO</vt:lpstr>
      <vt:lpstr>TABLA PROMEDIO</vt:lpstr>
      <vt:lpstr>FUGAS</vt:lpstr>
      <vt:lpstr>MUERTES</vt:lpstr>
      <vt:lpstr>NIVELES DE CUSTODIA</vt:lpstr>
      <vt:lpstr>TABLA DE NIVELES DE CST.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zgonzalez</dc:creator>
  <cp:lastModifiedBy>francisco.pesante</cp:lastModifiedBy>
  <cp:lastPrinted>2012-02-03T12:56:59Z</cp:lastPrinted>
  <dcterms:created xsi:type="dcterms:W3CDTF">2009-09-11T17:26:49Z</dcterms:created>
  <dcterms:modified xsi:type="dcterms:W3CDTF">2012-02-13T16:01:33Z</dcterms:modified>
</cp:coreProperties>
</file>