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3256" windowHeight="12528"/>
  </bookViews>
  <sheets>
    <sheet name="SUMMARY DASHBOARD" sheetId="12" r:id="rId1"/>
    <sheet name="REG+OCC BY CLASS SEPT 2014" sheetId="1" r:id="rId2"/>
    <sheet name="REG+OCC BY CLASS FY 2014-2015" sheetId="2" r:id="rId3"/>
    <sheet name="REG+OCC BY CLASS CY 2013-2014" sheetId="3" r:id="rId4"/>
    <sheet name="REG+OCC BY REGION SEPT 2014" sheetId="4" r:id="rId5"/>
    <sheet name="REG+OCC BY REGION FY 2014-2015" sheetId="5" r:id="rId6"/>
    <sheet name="REG+OCC BY REGION CY 2013-2014" sheetId="6" r:id="rId7"/>
    <sheet name="ARR$ SEPTEMBER 2014" sheetId="7" r:id="rId8"/>
    <sheet name="ARR$ BY REGION FY 14-15" sheetId="8" r:id="rId9"/>
    <sheet name="ARR$ BY AREA FY 14-15" sheetId="9" r:id="rId10"/>
    <sheet name="ARR$ BY REGION CY 2014" sheetId="10" r:id="rId11"/>
    <sheet name="ARR$ BY AREA CY 2014" sheetId="11" r:id="rId12"/>
    <sheet name="CONTACTO" sheetId="13" r:id="rId13"/>
    <sheet name="GLOSSARY" sheetId="14" r:id="rId14"/>
  </sheets>
  <definedNames>
    <definedName name="_xlnm.Print_Area" localSheetId="11">'ARR$ BY AREA CY 2014'!$A$1:$O$39</definedName>
    <definedName name="_xlnm.Print_Area" localSheetId="9">'ARR$ BY AREA FY 14-15'!$A$1:$O$39</definedName>
    <definedName name="_xlnm.Print_Area" localSheetId="10">'ARR$ BY REGION CY 2014'!$A$1:$O$69</definedName>
    <definedName name="_xlnm.Print_Area" localSheetId="8">'ARR$ BY REGION FY 14-15'!$A$1:$O$69</definedName>
    <definedName name="_xlnm.Print_Area" localSheetId="1">'REG+OCC BY CLASS SEPT 2014'!$A$1:$W$30</definedName>
    <definedName name="_xlnm.Print_Area" localSheetId="0">'SUMMARY DASHBOARD'!$A$1:$L$49</definedName>
  </definedNames>
  <calcPr calcId="145621"/>
</workbook>
</file>

<file path=xl/calcChain.xml><?xml version="1.0" encoding="utf-8"?>
<calcChain xmlns="http://schemas.openxmlformats.org/spreadsheetml/2006/main">
  <c r="F56" i="12" l="1"/>
  <c r="E56" i="12"/>
  <c r="F55" i="12"/>
  <c r="E55" i="12"/>
  <c r="F54" i="12"/>
  <c r="E54" i="12"/>
  <c r="G21" i="12"/>
  <c r="F21" i="12"/>
  <c r="E21" i="12"/>
  <c r="G20" i="12"/>
  <c r="F20" i="12"/>
  <c r="E20" i="12"/>
  <c r="G16" i="12"/>
  <c r="F16" i="12"/>
  <c r="E16" i="12"/>
  <c r="G15" i="12"/>
  <c r="F15" i="12"/>
  <c r="E15" i="12"/>
  <c r="G11" i="12"/>
  <c r="F11" i="12"/>
  <c r="E11" i="12"/>
  <c r="G8" i="12"/>
  <c r="F8" i="12"/>
  <c r="E8" i="12"/>
  <c r="V47" i="6" l="1"/>
  <c r="I47" i="6"/>
  <c r="T47" i="6"/>
  <c r="J47" i="6"/>
  <c r="G47" i="6"/>
  <c r="J46" i="6"/>
  <c r="T46" i="6"/>
  <c r="G46" i="6"/>
  <c r="D46" i="6"/>
  <c r="T45" i="6"/>
  <c r="J45" i="6"/>
  <c r="G45" i="6"/>
  <c r="T44" i="6"/>
  <c r="G44" i="6"/>
  <c r="D44" i="6"/>
  <c r="V35" i="6"/>
  <c r="T35" i="6"/>
  <c r="S35" i="6"/>
  <c r="Q35" i="6"/>
  <c r="P35" i="6"/>
  <c r="J35" i="6"/>
  <c r="I35" i="6"/>
  <c r="G35" i="6"/>
  <c r="F35" i="6"/>
  <c r="W34" i="6"/>
  <c r="T34" i="6"/>
  <c r="S34" i="6"/>
  <c r="Q34" i="6"/>
  <c r="P34" i="6"/>
  <c r="J34" i="6"/>
  <c r="I34" i="6"/>
  <c r="G34" i="6"/>
  <c r="F34" i="6"/>
  <c r="W33" i="6"/>
  <c r="V33" i="6"/>
  <c r="S33" i="6"/>
  <c r="J33" i="6"/>
  <c r="I33" i="6"/>
  <c r="F33" i="6"/>
  <c r="V35" i="5"/>
  <c r="I35" i="5"/>
  <c r="V47" i="5"/>
  <c r="I47" i="5"/>
  <c r="Q34" i="5"/>
  <c r="T47" i="5"/>
  <c r="J47" i="5"/>
  <c r="G47" i="5"/>
  <c r="J46" i="5"/>
  <c r="T46" i="5"/>
  <c r="G46" i="5"/>
  <c r="D46" i="5"/>
  <c r="T45" i="5"/>
  <c r="P45" i="5"/>
  <c r="G45" i="5"/>
  <c r="J45" i="5"/>
  <c r="T44" i="5"/>
  <c r="G44" i="5"/>
  <c r="D44" i="5"/>
  <c r="T35" i="5"/>
  <c r="S35" i="5"/>
  <c r="Q35" i="5"/>
  <c r="P35" i="5"/>
  <c r="J35" i="5"/>
  <c r="G35" i="5"/>
  <c r="F35" i="5"/>
  <c r="W34" i="5"/>
  <c r="T34" i="5"/>
  <c r="S34" i="5"/>
  <c r="P34" i="5"/>
  <c r="J34" i="5"/>
  <c r="I34" i="5"/>
  <c r="G34" i="5"/>
  <c r="F34" i="5"/>
  <c r="W33" i="5"/>
  <c r="V33" i="5"/>
  <c r="S33" i="5"/>
  <c r="Q33" i="5"/>
  <c r="J33" i="5"/>
  <c r="J37" i="5" s="1"/>
  <c r="I33" i="5"/>
  <c r="F33" i="5"/>
  <c r="T47" i="4"/>
  <c r="G47" i="4"/>
  <c r="J47" i="4"/>
  <c r="T46" i="4"/>
  <c r="J46" i="4"/>
  <c r="G46" i="4"/>
  <c r="T45" i="4"/>
  <c r="J45" i="4"/>
  <c r="G45" i="4"/>
  <c r="S44" i="4"/>
  <c r="J44" i="4"/>
  <c r="F44" i="4"/>
  <c r="T44" i="4"/>
  <c r="G44" i="4"/>
  <c r="D44" i="4"/>
  <c r="T35" i="4"/>
  <c r="Q35" i="4"/>
  <c r="P35" i="4"/>
  <c r="I35" i="4"/>
  <c r="G35" i="4"/>
  <c r="W34" i="4"/>
  <c r="T34" i="4"/>
  <c r="S34" i="4"/>
  <c r="U34" i="4" s="1"/>
  <c r="Q34" i="4"/>
  <c r="P34" i="4"/>
  <c r="J34" i="4"/>
  <c r="I34" i="4"/>
  <c r="K34" i="4" s="1"/>
  <c r="G34" i="4"/>
  <c r="F34" i="4"/>
  <c r="W33" i="4"/>
  <c r="V33" i="4"/>
  <c r="T33" i="4"/>
  <c r="S33" i="4"/>
  <c r="Q33" i="4"/>
  <c r="P33" i="4"/>
  <c r="J33" i="4"/>
  <c r="I33" i="4"/>
  <c r="G33" i="4"/>
  <c r="F33" i="4"/>
  <c r="H44" i="4" l="1"/>
  <c r="K47" i="6"/>
  <c r="N35" i="4"/>
  <c r="U34" i="5"/>
  <c r="U35" i="5"/>
  <c r="N34" i="5"/>
  <c r="H34" i="5"/>
  <c r="N35" i="5"/>
  <c r="H35" i="6"/>
  <c r="J37" i="6"/>
  <c r="K34" i="6"/>
  <c r="G43" i="6"/>
  <c r="G49" i="6" s="1"/>
  <c r="X33" i="6"/>
  <c r="M34" i="6"/>
  <c r="R34" i="6"/>
  <c r="W44" i="6"/>
  <c r="Z44" i="6" s="1"/>
  <c r="Q43" i="6"/>
  <c r="S45" i="6"/>
  <c r="U45" i="6" s="1"/>
  <c r="W45" i="6"/>
  <c r="V45" i="6"/>
  <c r="Q46" i="6"/>
  <c r="N46" i="6" s="1"/>
  <c r="F47" i="6"/>
  <c r="H47" i="6" s="1"/>
  <c r="I37" i="6"/>
  <c r="K33" i="6"/>
  <c r="P43" i="6"/>
  <c r="T43" i="6"/>
  <c r="T49" i="6" s="1"/>
  <c r="V44" i="6"/>
  <c r="F45" i="6"/>
  <c r="H45" i="6" s="1"/>
  <c r="Q45" i="6"/>
  <c r="N45" i="6" s="1"/>
  <c r="P46" i="6"/>
  <c r="C47" i="6"/>
  <c r="Y47" i="6" s="1"/>
  <c r="S47" i="6"/>
  <c r="U47" i="6" s="1"/>
  <c r="H34" i="6"/>
  <c r="U34" i="6"/>
  <c r="U35" i="6"/>
  <c r="K35" i="6"/>
  <c r="N35" i="6"/>
  <c r="S37" i="6"/>
  <c r="M35" i="6"/>
  <c r="O35" i="6" s="1"/>
  <c r="R35" i="6"/>
  <c r="Q44" i="6"/>
  <c r="N44" i="6" s="1"/>
  <c r="P45" i="6"/>
  <c r="I45" i="6"/>
  <c r="K45" i="6" s="1"/>
  <c r="Q47" i="6"/>
  <c r="N47" i="6" s="1"/>
  <c r="N34" i="6"/>
  <c r="D45" i="6"/>
  <c r="I44" i="6"/>
  <c r="P47" i="6"/>
  <c r="F37" i="6"/>
  <c r="D35" i="6"/>
  <c r="D47" i="6"/>
  <c r="Q33" i="6"/>
  <c r="V34" i="6"/>
  <c r="W35" i="6"/>
  <c r="Z35" i="6" s="1"/>
  <c r="G33" i="6"/>
  <c r="G37" i="6" s="1"/>
  <c r="P33" i="6"/>
  <c r="T33" i="6"/>
  <c r="T37" i="6" s="1"/>
  <c r="F46" i="6"/>
  <c r="H46" i="6" s="1"/>
  <c r="S46" i="6"/>
  <c r="U46" i="6" s="1"/>
  <c r="W46" i="6"/>
  <c r="Z46" i="6" s="1"/>
  <c r="J44" i="6"/>
  <c r="P44" i="6"/>
  <c r="D34" i="6"/>
  <c r="Z34" i="6" s="1"/>
  <c r="Q37" i="5"/>
  <c r="P43" i="5"/>
  <c r="F45" i="5"/>
  <c r="H45" i="5" s="1"/>
  <c r="W45" i="5"/>
  <c r="S37" i="5"/>
  <c r="R35" i="5"/>
  <c r="M35" i="5"/>
  <c r="O35" i="5" s="1"/>
  <c r="I44" i="5"/>
  <c r="W44" i="5"/>
  <c r="Z44" i="5" s="1"/>
  <c r="Q45" i="5"/>
  <c r="N45" i="5" s="1"/>
  <c r="I45" i="5"/>
  <c r="K45" i="5" s="1"/>
  <c r="V45" i="5"/>
  <c r="S47" i="5"/>
  <c r="U47" i="5" s="1"/>
  <c r="G43" i="5"/>
  <c r="G49" i="5" s="1"/>
  <c r="X33" i="5"/>
  <c r="M34" i="5"/>
  <c r="R34" i="5"/>
  <c r="R45" i="5"/>
  <c r="Q46" i="5"/>
  <c r="N46" i="5" s="1"/>
  <c r="K34" i="5"/>
  <c r="H35" i="5"/>
  <c r="K47" i="5"/>
  <c r="X35" i="5"/>
  <c r="V44" i="5"/>
  <c r="P46" i="5"/>
  <c r="P47" i="5"/>
  <c r="K35" i="5"/>
  <c r="F37" i="5"/>
  <c r="I37" i="5"/>
  <c r="K37" i="5" s="1"/>
  <c r="K33" i="5"/>
  <c r="T43" i="5"/>
  <c r="T49" i="5" s="1"/>
  <c r="Q44" i="5"/>
  <c r="N44" i="5" s="1"/>
  <c r="S45" i="5"/>
  <c r="U45" i="5" s="1"/>
  <c r="F47" i="5"/>
  <c r="H47" i="5" s="1"/>
  <c r="G33" i="5"/>
  <c r="G37" i="5" s="1"/>
  <c r="W46" i="5"/>
  <c r="Z46" i="5" s="1"/>
  <c r="D35" i="5"/>
  <c r="D47" i="5"/>
  <c r="V34" i="5"/>
  <c r="W35" i="5"/>
  <c r="W37" i="5" s="1"/>
  <c r="Q43" i="5"/>
  <c r="T33" i="5"/>
  <c r="T37" i="5" s="1"/>
  <c r="F46" i="5"/>
  <c r="H46" i="5" s="1"/>
  <c r="S46" i="5"/>
  <c r="U46" i="5" s="1"/>
  <c r="J44" i="5"/>
  <c r="P44" i="5"/>
  <c r="P33" i="5"/>
  <c r="H33" i="4"/>
  <c r="R33" i="4"/>
  <c r="P37" i="4"/>
  <c r="M33" i="4"/>
  <c r="R35" i="4"/>
  <c r="S45" i="4"/>
  <c r="U45" i="4" s="1"/>
  <c r="P46" i="4"/>
  <c r="U33" i="4"/>
  <c r="F43" i="4"/>
  <c r="I45" i="4"/>
  <c r="K45" i="4" s="1"/>
  <c r="W45" i="4"/>
  <c r="S46" i="4"/>
  <c r="U46" i="4" s="1"/>
  <c r="D33" i="4"/>
  <c r="C33" i="4"/>
  <c r="Y33" i="4" s="1"/>
  <c r="T37" i="4"/>
  <c r="G37" i="4"/>
  <c r="H34" i="4"/>
  <c r="N34" i="4"/>
  <c r="U44" i="4"/>
  <c r="Q37" i="4"/>
  <c r="N33" i="4"/>
  <c r="X33" i="4"/>
  <c r="M34" i="4"/>
  <c r="O34" i="4" s="1"/>
  <c r="R34" i="4"/>
  <c r="W44" i="4"/>
  <c r="Z44" i="4" s="1"/>
  <c r="P45" i="4"/>
  <c r="V45" i="4"/>
  <c r="Q45" i="4"/>
  <c r="N45" i="4" s="1"/>
  <c r="W46" i="4"/>
  <c r="F47" i="4"/>
  <c r="H47" i="4" s="1"/>
  <c r="S47" i="4"/>
  <c r="U47" i="4" s="1"/>
  <c r="W47" i="4"/>
  <c r="F45" i="4"/>
  <c r="H45" i="4" s="1"/>
  <c r="I46" i="4"/>
  <c r="K46" i="4" s="1"/>
  <c r="V46" i="4"/>
  <c r="I47" i="4"/>
  <c r="K47" i="4" s="1"/>
  <c r="V47" i="4"/>
  <c r="D47" i="4"/>
  <c r="I37" i="4"/>
  <c r="K33" i="4"/>
  <c r="P44" i="4"/>
  <c r="Q46" i="4"/>
  <c r="N46" i="4" s="1"/>
  <c r="P47" i="4"/>
  <c r="V34" i="4"/>
  <c r="V37" i="4" s="1"/>
  <c r="F35" i="4"/>
  <c r="H35" i="4" s="1"/>
  <c r="J35" i="4"/>
  <c r="K35" i="4" s="1"/>
  <c r="S35" i="4"/>
  <c r="U35" i="4" s="1"/>
  <c r="W35" i="4"/>
  <c r="V35" i="4"/>
  <c r="N37" i="4" l="1"/>
  <c r="M35" i="4"/>
  <c r="O35" i="4" s="1"/>
  <c r="J37" i="4"/>
  <c r="K37" i="4" s="1"/>
  <c r="H37" i="5"/>
  <c r="O34" i="5"/>
  <c r="Z35" i="5"/>
  <c r="K37" i="6"/>
  <c r="Z45" i="6"/>
  <c r="K44" i="6"/>
  <c r="J43" i="6"/>
  <c r="J49" i="6" s="1"/>
  <c r="R44" i="6"/>
  <c r="F44" i="6"/>
  <c r="H44" i="6" s="1"/>
  <c r="R47" i="6"/>
  <c r="M47" i="6"/>
  <c r="O47" i="6" s="1"/>
  <c r="S43" i="6"/>
  <c r="C33" i="6"/>
  <c r="I46" i="6"/>
  <c r="K46" i="6" s="1"/>
  <c r="I43" i="6"/>
  <c r="C34" i="6"/>
  <c r="E34" i="6" s="1"/>
  <c r="M46" i="6"/>
  <c r="O46" i="6" s="1"/>
  <c r="R46" i="6"/>
  <c r="X44" i="6"/>
  <c r="X45" i="6"/>
  <c r="D33" i="6"/>
  <c r="U33" i="6"/>
  <c r="W43" i="6"/>
  <c r="V46" i="6"/>
  <c r="S44" i="6"/>
  <c r="U44" i="6" s="1"/>
  <c r="Q37" i="6"/>
  <c r="N37" i="6" s="1"/>
  <c r="N33" i="6"/>
  <c r="W47" i="6"/>
  <c r="V43" i="6"/>
  <c r="M45" i="6"/>
  <c r="O45" i="6" s="1"/>
  <c r="R45" i="6"/>
  <c r="H37" i="6"/>
  <c r="X35" i="6"/>
  <c r="E47" i="6"/>
  <c r="O34" i="6"/>
  <c r="F43" i="6"/>
  <c r="R33" i="6"/>
  <c r="P37" i="6"/>
  <c r="M33" i="6"/>
  <c r="X34" i="6"/>
  <c r="Y34" i="6"/>
  <c r="R43" i="6"/>
  <c r="P49" i="6"/>
  <c r="M43" i="6"/>
  <c r="N43" i="6"/>
  <c r="Q49" i="6"/>
  <c r="N49" i="6" s="1"/>
  <c r="H33" i="6"/>
  <c r="W37" i="6"/>
  <c r="V37" i="6"/>
  <c r="U37" i="6"/>
  <c r="C35" i="6"/>
  <c r="F43" i="5"/>
  <c r="R44" i="5"/>
  <c r="V46" i="5"/>
  <c r="X34" i="5"/>
  <c r="J43" i="5"/>
  <c r="J49" i="5" s="1"/>
  <c r="D34" i="5"/>
  <c r="Z34" i="5" s="1"/>
  <c r="R33" i="5"/>
  <c r="P37" i="5"/>
  <c r="M33" i="5"/>
  <c r="Q47" i="5"/>
  <c r="N47" i="5" s="1"/>
  <c r="W47" i="5"/>
  <c r="I43" i="5"/>
  <c r="U33" i="5"/>
  <c r="C35" i="5"/>
  <c r="M45" i="5"/>
  <c r="O45" i="5" s="1"/>
  <c r="N37" i="5"/>
  <c r="S43" i="5"/>
  <c r="C33" i="5"/>
  <c r="F44" i="5"/>
  <c r="H44" i="5" s="1"/>
  <c r="N43" i="5"/>
  <c r="Q49" i="5"/>
  <c r="N49" i="5" s="1"/>
  <c r="C34" i="5"/>
  <c r="M46" i="5"/>
  <c r="O46" i="5" s="1"/>
  <c r="R46" i="5"/>
  <c r="X44" i="5"/>
  <c r="D33" i="5"/>
  <c r="N33" i="5"/>
  <c r="W43" i="5"/>
  <c r="I46" i="5"/>
  <c r="K46" i="5" s="1"/>
  <c r="V43" i="5"/>
  <c r="C46" i="5"/>
  <c r="E46" i="5" s="1"/>
  <c r="C47" i="5"/>
  <c r="X45" i="5"/>
  <c r="U37" i="5"/>
  <c r="S44" i="5"/>
  <c r="U44" i="5" s="1"/>
  <c r="R47" i="5"/>
  <c r="M47" i="5"/>
  <c r="O47" i="5" s="1"/>
  <c r="R43" i="5"/>
  <c r="P49" i="5"/>
  <c r="M43" i="5"/>
  <c r="O43" i="5" s="1"/>
  <c r="H33" i="5"/>
  <c r="V37" i="5"/>
  <c r="K44" i="5"/>
  <c r="I44" i="4"/>
  <c r="K44" i="4" s="1"/>
  <c r="X46" i="4"/>
  <c r="S43" i="4"/>
  <c r="C34" i="4"/>
  <c r="W43" i="4"/>
  <c r="G43" i="4"/>
  <c r="G49" i="4" s="1"/>
  <c r="F46" i="4"/>
  <c r="H46" i="4" s="1"/>
  <c r="D43" i="4"/>
  <c r="I43" i="4"/>
  <c r="E33" i="4"/>
  <c r="C46" i="4"/>
  <c r="Y46" i="4" s="1"/>
  <c r="M46" i="4"/>
  <c r="O46" i="4" s="1"/>
  <c r="R46" i="4"/>
  <c r="R37" i="4"/>
  <c r="Q47" i="4"/>
  <c r="N47" i="4" s="1"/>
  <c r="P43" i="4"/>
  <c r="Q43" i="4"/>
  <c r="C35" i="4"/>
  <c r="Y35" i="4" s="1"/>
  <c r="V43" i="4"/>
  <c r="M44" i="4"/>
  <c r="C44" i="4"/>
  <c r="E44" i="4" s="1"/>
  <c r="D34" i="4"/>
  <c r="Z34" i="4" s="1"/>
  <c r="W37" i="4"/>
  <c r="D35" i="4"/>
  <c r="Z35" i="4" s="1"/>
  <c r="Z47" i="4"/>
  <c r="S37" i="4"/>
  <c r="U37" i="4" s="1"/>
  <c r="O33" i="4"/>
  <c r="F37" i="4"/>
  <c r="H37" i="4" s="1"/>
  <c r="X35" i="4"/>
  <c r="X34" i="4"/>
  <c r="J43" i="4"/>
  <c r="J49" i="4" s="1"/>
  <c r="R47" i="4"/>
  <c r="M47" i="4"/>
  <c r="O47" i="4" s="1"/>
  <c r="V44" i="4"/>
  <c r="C43" i="4"/>
  <c r="Q44" i="4"/>
  <c r="N44" i="4" s="1"/>
  <c r="X45" i="4"/>
  <c r="M45" i="4"/>
  <c r="O45" i="4" s="1"/>
  <c r="R45" i="4"/>
  <c r="Z33" i="4"/>
  <c r="T43" i="4"/>
  <c r="T49" i="4" s="1"/>
  <c r="X47" i="4"/>
  <c r="O33" i="6" l="1"/>
  <c r="E34" i="4"/>
  <c r="O43" i="6"/>
  <c r="E35" i="6"/>
  <c r="Y35" i="6"/>
  <c r="C46" i="6"/>
  <c r="E46" i="6" s="1"/>
  <c r="X43" i="6"/>
  <c r="V49" i="6"/>
  <c r="X46" i="6"/>
  <c r="W49" i="6"/>
  <c r="C43" i="6"/>
  <c r="Y43" i="6" s="1"/>
  <c r="X37" i="6"/>
  <c r="M37" i="6"/>
  <c r="O37" i="6" s="1"/>
  <c r="R37" i="6"/>
  <c r="F49" i="6"/>
  <c r="H49" i="6" s="1"/>
  <c r="H43" i="6"/>
  <c r="C45" i="6"/>
  <c r="D37" i="6"/>
  <c r="Z37" i="6" s="1"/>
  <c r="Z33" i="6"/>
  <c r="K43" i="6"/>
  <c r="I49" i="6"/>
  <c r="K49" i="6" s="1"/>
  <c r="E33" i="6"/>
  <c r="C37" i="6"/>
  <c r="Y37" i="6" s="1"/>
  <c r="Y33" i="6"/>
  <c r="S49" i="6"/>
  <c r="U49" i="6" s="1"/>
  <c r="U43" i="6"/>
  <c r="D43" i="6"/>
  <c r="D49" i="6" s="1"/>
  <c r="R49" i="6"/>
  <c r="Z47" i="6"/>
  <c r="X47" i="6"/>
  <c r="C44" i="6"/>
  <c r="M44" i="6"/>
  <c r="O44" i="6" s="1"/>
  <c r="E47" i="5"/>
  <c r="Y47" i="5"/>
  <c r="X37" i="5"/>
  <c r="W49" i="5"/>
  <c r="D37" i="5"/>
  <c r="Z37" i="5" s="1"/>
  <c r="Z33" i="5"/>
  <c r="D45" i="5"/>
  <c r="Z45" i="5" s="1"/>
  <c r="C45" i="5"/>
  <c r="D43" i="5"/>
  <c r="D49" i="5" s="1"/>
  <c r="F49" i="5"/>
  <c r="H49" i="5" s="1"/>
  <c r="H43" i="5"/>
  <c r="R49" i="5"/>
  <c r="V49" i="5"/>
  <c r="X43" i="5"/>
  <c r="C43" i="5"/>
  <c r="Z47" i="5"/>
  <c r="X47" i="5"/>
  <c r="Y46" i="5"/>
  <c r="X46" i="5"/>
  <c r="C44" i="5"/>
  <c r="E34" i="5"/>
  <c r="Y34" i="5"/>
  <c r="E33" i="5"/>
  <c r="C37" i="5"/>
  <c r="Y37" i="5" s="1"/>
  <c r="Y33" i="5"/>
  <c r="M37" i="5"/>
  <c r="O37" i="5" s="1"/>
  <c r="R37" i="5"/>
  <c r="S49" i="5"/>
  <c r="U49" i="5" s="1"/>
  <c r="U43" i="5"/>
  <c r="E35" i="5"/>
  <c r="Y35" i="5"/>
  <c r="I49" i="5"/>
  <c r="K49" i="5" s="1"/>
  <c r="K43" i="5"/>
  <c r="O33" i="5"/>
  <c r="M44" i="5"/>
  <c r="O44" i="5" s="1"/>
  <c r="N43" i="4"/>
  <c r="Q49" i="4"/>
  <c r="N49" i="4" s="1"/>
  <c r="R43" i="4"/>
  <c r="P49" i="4"/>
  <c r="M43" i="4"/>
  <c r="W49" i="4"/>
  <c r="Z43" i="4"/>
  <c r="E43" i="4"/>
  <c r="X44" i="4"/>
  <c r="Y44" i="4"/>
  <c r="D45" i="4"/>
  <c r="Z45" i="4" s="1"/>
  <c r="K43" i="4"/>
  <c r="I49" i="4"/>
  <c r="K49" i="4" s="1"/>
  <c r="F49" i="4"/>
  <c r="H49" i="4" s="1"/>
  <c r="O44" i="4"/>
  <c r="D37" i="4"/>
  <c r="Z37" i="4" s="1"/>
  <c r="Y34" i="4"/>
  <c r="H43" i="4"/>
  <c r="R44" i="4"/>
  <c r="C37" i="4"/>
  <c r="C45" i="4"/>
  <c r="D46" i="4"/>
  <c r="Z46" i="4" s="1"/>
  <c r="E35" i="4"/>
  <c r="M37" i="4"/>
  <c r="O37" i="4" s="1"/>
  <c r="X37" i="4"/>
  <c r="C47" i="4"/>
  <c r="S49" i="4"/>
  <c r="U49" i="4" s="1"/>
  <c r="U43" i="4"/>
  <c r="E46" i="4"/>
  <c r="X43" i="4"/>
  <c r="V49" i="4"/>
  <c r="Y43" i="4"/>
  <c r="Y46" i="6" l="1"/>
  <c r="Z49" i="6"/>
  <c r="O43" i="4"/>
  <c r="M49" i="5"/>
  <c r="O49" i="5" s="1"/>
  <c r="Z43" i="5"/>
  <c r="X49" i="6"/>
  <c r="E44" i="6"/>
  <c r="Y44" i="6"/>
  <c r="E45" i="6"/>
  <c r="Y45" i="6"/>
  <c r="E43" i="6"/>
  <c r="C49" i="6"/>
  <c r="E49" i="6" s="1"/>
  <c r="M49" i="6"/>
  <c r="O49" i="6" s="1"/>
  <c r="E37" i="6"/>
  <c r="Z43" i="6"/>
  <c r="E44" i="5"/>
  <c r="Y44" i="5"/>
  <c r="E45" i="5"/>
  <c r="Y45" i="5"/>
  <c r="E43" i="5"/>
  <c r="C49" i="5"/>
  <c r="E49" i="5" s="1"/>
  <c r="X49" i="5"/>
  <c r="E37" i="5"/>
  <c r="Y43" i="5"/>
  <c r="Z49" i="5"/>
  <c r="E37" i="4"/>
  <c r="Y37" i="4"/>
  <c r="M49" i="4"/>
  <c r="O49" i="4" s="1"/>
  <c r="R49" i="4"/>
  <c r="X49" i="4"/>
  <c r="E47" i="4"/>
  <c r="Y47" i="4"/>
  <c r="E45" i="4"/>
  <c r="Y45" i="4"/>
  <c r="D49" i="4"/>
  <c r="Z49" i="4" s="1"/>
  <c r="C49" i="4"/>
  <c r="Y49" i="6" l="1"/>
  <c r="E49" i="4"/>
  <c r="Y49" i="5"/>
  <c r="Y49" i="4"/>
</calcChain>
</file>

<file path=xl/sharedStrings.xml><?xml version="1.0" encoding="utf-8"?>
<sst xmlns="http://schemas.openxmlformats.org/spreadsheetml/2006/main" count="1048" uniqueCount="201">
  <si>
    <t xml:space="preserve">TOTAL </t>
  </si>
  <si>
    <t>%</t>
  </si>
  <si>
    <t>NON</t>
  </si>
  <si>
    <t xml:space="preserve">CHANGE IN </t>
  </si>
  <si>
    <t>ROOM NIGHTS</t>
  </si>
  <si>
    <t>AVERAGE</t>
  </si>
  <si>
    <t>SEPTEMBER</t>
  </si>
  <si>
    <t>REGISTRATIONS</t>
  </si>
  <si>
    <t>CHANGE</t>
  </si>
  <si>
    <t>RESIDENTS</t>
  </si>
  <si>
    <t>OCCUPANCY</t>
  </si>
  <si>
    <t>OCCUPIED</t>
  </si>
  <si>
    <t>AVAILABLE</t>
  </si>
  <si>
    <t>GUEST</t>
  </si>
  <si>
    <t>LENGTH OF STAY</t>
  </si>
  <si>
    <t>2014/2013</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</si>
  <si>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</si>
  <si>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</si>
  <si>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</si>
  <si>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</si>
  <si>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</si>
  <si>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</si>
  <si>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</si>
  <si>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</si>
  <si>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</si>
  <si>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2013-REVISED</t>
  </si>
  <si>
    <t>FISCAL-2014-2015</t>
  </si>
  <si>
    <t>ROOMS NIGHT</t>
  </si>
  <si>
    <t>AS OF</t>
  </si>
  <si>
    <t>SEPTEMBER 2014</t>
  </si>
  <si>
    <t xml:space="preserve"> ALL HOTELS</t>
  </si>
  <si>
    <t xml:space="preserve">     METROPOLITAN TOTAL</t>
  </si>
  <si>
    <t xml:space="preserve">     NON-METRO AREA TOTAL</t>
  </si>
  <si>
    <t xml:space="preserve"> PARADORES</t>
  </si>
  <si>
    <t xml:space="preserve">     TOURIST HOTELS</t>
  </si>
  <si>
    <t xml:space="preserve">     COMMERCIAL HOTELS</t>
  </si>
  <si>
    <t>CALENDAR YEAR 2014</t>
  </si>
  <si>
    <t>(AS OF SEPTEMBER)</t>
  </si>
  <si>
    <t>REGISTRATIONS AND OCCUPANCY RATE</t>
  </si>
  <si>
    <t>FOR THE MONTH OF SEPTEMBER 2014</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</si>
  <si>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</si>
  <si>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</si>
  <si>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</si>
  <si>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</si>
  <si>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</si>
  <si>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</si>
  <si>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</si>
  <si>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</si>
  <si>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</si>
  <si>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</si>
  <si>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</si>
  <si>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</si>
  <si>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14/13</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</si>
  <si>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</si>
  <si>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</si>
  <si>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</si>
  <si>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</si>
  <si>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</si>
  <si>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</si>
  <si>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</si>
  <si>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</si>
  <si>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</si>
  <si>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</si>
  <si>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</si>
  <si>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</si>
  <si>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SEPTEMBER 2014</t>
  </si>
  <si>
    <t>BY REGION AS OF SEPTEMBER 2014</t>
  </si>
  <si>
    <t>1/ Metropolitan Region includes the following municipalities: Bayamón, Cataño, Guaynabo, San Juan and Carolina.</t>
  </si>
  <si>
    <t>2/ Includes Paradores.</t>
  </si>
  <si>
    <t>FISCAL YEAR 2014-2015</t>
  </si>
  <si>
    <t xml:space="preserve"> AS OF SEPTEMBER 2014</t>
  </si>
  <si>
    <t>BY REGION - SEPTEMBER 2014</t>
  </si>
  <si>
    <t>Classification by</t>
  </si>
  <si>
    <t>Average Room Rate $</t>
  </si>
  <si>
    <t>CHANGE %</t>
  </si>
  <si>
    <t>Number of Rooms</t>
  </si>
  <si>
    <t>September 2014</t>
  </si>
  <si>
    <t>September 2013</t>
  </si>
  <si>
    <t>Metropolitan</t>
  </si>
  <si>
    <t>Grand Total</t>
  </si>
  <si>
    <t>BY AREA - SEPTEMBER 2014</t>
  </si>
  <si>
    <t>Area</t>
  </si>
  <si>
    <t>Metro</t>
  </si>
  <si>
    <t>Non Metro</t>
  </si>
  <si>
    <t>PARADORES - SEPTEMBER 2014</t>
  </si>
  <si>
    <t>FISCAL YEAR 2014-2015 P</t>
  </si>
  <si>
    <t>Class By Num of Rooms</t>
  </si>
  <si>
    <t>2014 Jul</t>
  </si>
  <si>
    <t>2014 Aug</t>
  </si>
  <si>
    <t>2014 Sep</t>
  </si>
  <si>
    <t>2014 Oct</t>
  </si>
  <si>
    <t>2014 Nov</t>
  </si>
  <si>
    <t>2014 Dec</t>
  </si>
  <si>
    <t>2015 Jan</t>
  </si>
  <si>
    <t>2015 Feb</t>
  </si>
  <si>
    <t>2015 Mar</t>
  </si>
  <si>
    <t>2015 Apr</t>
  </si>
  <si>
    <t>2015 May</t>
  </si>
  <si>
    <t>2015 Jun</t>
  </si>
  <si>
    <t>ARR $</t>
  </si>
  <si>
    <t>FISCAL YEAR 2013-2014 R</t>
  </si>
  <si>
    <t>2013 Jul</t>
  </si>
  <si>
    <t>2013 Aug</t>
  </si>
  <si>
    <t>2013 Sep</t>
  </si>
  <si>
    <t>2013 Oct</t>
  </si>
  <si>
    <t>2013 Nov</t>
  </si>
  <si>
    <t>2013 Dec</t>
  </si>
  <si>
    <t>2014 Jan</t>
  </si>
  <si>
    <t>2014 Feb</t>
  </si>
  <si>
    <t>2014 Mar</t>
  </si>
  <si>
    <t>2014 Apr</t>
  </si>
  <si>
    <t>2014 May</t>
  </si>
  <si>
    <t>2014 Jun</t>
  </si>
  <si>
    <t>PERCENTAGE CHANGE:  FISCAL YEAR 2014-2015 vs 2013-2014</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</si>
  <si>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</si>
  <si>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</si>
  <si>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</si>
  <si>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</si>
  <si>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</si>
  <si>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</si>
  <si>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</si>
  <si>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</si>
  <si>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</si>
  <si>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</si>
  <si>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</si>
  <si>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</si>
  <si>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</si>
  <si>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</si>
  <si>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</si>
  <si>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</si>
  <si>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</si>
  <si>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</si>
  <si>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</si>
  <si>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</si>
  <si>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</si>
  <si>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</si>
  <si>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</si>
  <si>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</si>
  <si>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2014 P</t>
  </si>
  <si>
    <t>CALENDAR YEAR 2013 R</t>
  </si>
  <si>
    <t>2013 Jan</t>
  </si>
  <si>
    <t>2013 Feb</t>
  </si>
  <si>
    <t>2013 Mar</t>
  </si>
  <si>
    <t>2013 Apr</t>
  </si>
  <si>
    <t>2013 May</t>
  </si>
  <si>
    <t>2013 Jun</t>
  </si>
  <si>
    <t>PERCENTAGE CHANGE:  CALENDAR YEAR 2014 vs 2013</t>
  </si>
  <si>
    <t>ADR $</t>
  </si>
  <si>
    <t>Jul</t>
  </si>
  <si>
    <t>PRTC MONTHLY STATISTICS REPORT</t>
  </si>
  <si>
    <t>REGISTRATION AND OCCUPANCY SURVEY DATA FOR ENDORSED LODGINGS*</t>
  </si>
  <si>
    <t>Occupancy %</t>
  </si>
  <si>
    <t>ARR$</t>
  </si>
  <si>
    <t>CALENDAR YEAR 2014 VS. 2013</t>
  </si>
  <si>
    <t>Rooms Occupied</t>
  </si>
  <si>
    <t>Rooms Available</t>
  </si>
  <si>
    <t>* Sample includes 107 endorsed hotels and paradors representing over 12,500 rooms and over 95% of endorsed universe.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</si>
  <si>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</si>
  <si>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</si>
  <si>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</si>
  <si>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</si>
  <si>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</si>
  <si>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</si>
  <si>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</si>
  <si>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</si>
  <si>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</si>
  <si>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</si>
  <si>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</si>
  <si>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</si>
  <si>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</si>
  <si>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</si>
  <si>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</si>
  <si>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</si>
  <si>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</si>
  <si>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</si>
  <si>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</si>
  <si>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</si>
  <si>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</si>
  <si>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</si>
  <si>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</si>
  <si>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</si>
  <si>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</si>
  <si>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</si>
  <si>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</si>
  <si>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</si>
  <si>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</si>
  <si>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</si>
  <si>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</si>
  <si>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</si>
  <si>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</si>
  <si>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</si>
  <si>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</si>
  <si>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</si>
  <si>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</si>
  <si>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</si>
  <si>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</si>
  <si>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</si>
  <si>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</si>
  <si>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</si>
  <si>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05 de diciembre de 2014</t>
  </si>
  <si>
    <r>
      <t xml:space="preserve">For the month of September 2014, total registrations presents a rise of 3.9%, from 141,249 in 2013 to 146,732 in 2014.  Non-residents registrations exceeded last year by 9.7% while residents fell behind -4.0%.  The occupancy percentage remained almost even with 2013 ending at 54.8%.  Total rooms occupied and available increased by 1.3% and 1.7% respectively.  The Average Room Rate (ARR$) for the month jumped 2.2% with a selling rate of $120.75 in 2014 vs. $118.17 in 2013.  As for Paradores, the occupancy rate for September 2014 </t>
    </r>
    <r>
      <rPr>
        <sz val="9"/>
        <color theme="1"/>
        <rFont val="Arial Black"/>
        <family val="2"/>
      </rPr>
      <t>indicate a</t>
    </r>
    <r>
      <rPr>
        <sz val="9"/>
        <rFont val="Arial Black"/>
        <family val="2"/>
      </rPr>
      <t xml:space="preserve"> 3.8 points increase when compared with last year 2013.  Total registrations for Paradores ended with a drop of -5.4% from 7,072 in 2013 to 6,688 in 2014. This reduction in demand for Paradores is mainly due to the exclusion of 4 lodgings of the survey sample. Average Room Rate (ARR$) for Paradores surpassed 2013 by 17.6% for a total gain of $15.01.                                                                                                         Calendar Year 2014 shows no significant change on occupancy rate closing at 71.3%.  Total registrations ended with a 4.2% advance, from 1,867,568 in 2013 to 1,945,885 in 2014.  Non-residents and Residents registrations outmatch previous year by 6.0% and 0.9% respectively.  Room demand ended positive with a 1.9% rise, meanwhile, room supply also increased 2.0% when compared to calendar year 2013.  The (ARR$) for calendar period 2014 turned out 14.0% ahead of 2013, closing at $150.91 vs. $132.37 for a total gain of $18.54.</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</si>
</sst>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8">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45">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49" fontId="36" fillId="2" borderId="63" xfId="3" applyNumberFormat="1" applyFont="1" applyFill="1" applyBorder="1" applyAlignment="1">
      <alignment horizontal="center" wrapText="1"/>
    </xf>
    <xf numFmtId="49" fontId="36" fillId="2" borderId="73" xfId="3" applyNumberFormat="1"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6" fillId="19" borderId="117" xfId="3" applyFont="1" applyFill="1" applyBorder="1" applyAlignment="1">
      <alignment horizontal="center" vertical="center" wrapText="1"/>
    </xf>
    <xf numFmtId="49" fontId="46" fillId="19" borderId="117" xfId="3" applyNumberFormat="1" applyFont="1" applyFill="1" applyBorder="1" applyAlignment="1">
      <alignment horizontal="center" vertical="center" wrapText="1"/>
    </xf>
    <xf numFmtId="0" fontId="13" fillId="17" borderId="139" xfId="4" applyFill="1" applyBorder="1"/>
    <xf numFmtId="0" fontId="47" fillId="17" borderId="139" xfId="4" applyFont="1" applyFill="1" applyBorder="1"/>
    <xf numFmtId="0" fontId="13" fillId="17" borderId="140"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2"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24" xfId="5" applyNumberFormat="1" applyFont="1" applyFill="1" applyBorder="1" applyAlignment="1">
      <alignment horizontal="center" vertical="center" wrapText="1"/>
    </xf>
    <xf numFmtId="1" fontId="2" fillId="17" borderId="11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2"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1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1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2"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17" borderId="28" xfId="4" applyFont="1" applyFill="1" applyBorder="1" applyAlignment="1">
      <alignment horizontal="center" vertical="center" wrapText="1"/>
    </xf>
    <xf numFmtId="166" fontId="32" fillId="17" borderId="70" xfId="6" applyNumberFormat="1" applyFont="1" applyFill="1" applyBorder="1" applyAlignment="1">
      <alignment horizontal="center" vertical="center" wrapText="1"/>
    </xf>
    <xf numFmtId="0" fontId="54" fillId="17" borderId="70"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73" xfId="4"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2"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32" fillId="17" borderId="117" xfId="4" applyNumberFormat="1" applyFont="1" applyFill="1" applyBorder="1" applyAlignment="1">
      <alignment horizontal="center" vertical="center" wrapText="1"/>
    </xf>
    <xf numFmtId="166" fontId="2" fillId="17" borderId="117" xfId="6" applyNumberFormat="1" applyFont="1" applyFill="1" applyBorder="1" applyAlignment="1" applyProtection="1">
      <alignment horizontal="center" vertical="center" wrapText="1"/>
    </xf>
    <xf numFmtId="0" fontId="13" fillId="17" borderId="0" xfId="4" applyFill="1" applyBorder="1" applyAlignment="1"/>
    <xf numFmtId="8" fontId="49" fillId="0" borderId="0" xfId="4" applyNumberFormat="1" applyFont="1"/>
    <xf numFmtId="0" fontId="2" fillId="17" borderId="11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38" fontId="32" fillId="17" borderId="117" xfId="4" applyNumberFormat="1" applyFont="1" applyFill="1" applyBorder="1" applyAlignment="1">
      <alignment horizontal="center" vertical="center" wrapText="1"/>
    </xf>
    <xf numFmtId="0" fontId="13" fillId="17" borderId="0" xfId="4" applyFill="1" applyBorder="1" applyAlignment="1">
      <alignment horizontal="left" vertical="center"/>
    </xf>
    <xf numFmtId="0" fontId="56" fillId="17" borderId="0" xfId="4" applyFont="1" applyFill="1" applyBorder="1" applyAlignment="1"/>
    <xf numFmtId="0" fontId="58" fillId="17" borderId="0" xfId="4" applyFont="1" applyFill="1" applyBorder="1" applyAlignment="1">
      <alignment horizontal="center" vertical="center" wrapText="1"/>
    </xf>
    <xf numFmtId="0" fontId="13" fillId="17" borderId="0" xfId="4" applyFill="1" applyBorder="1" applyAlignment="1">
      <alignment horizontal="center"/>
    </xf>
    <xf numFmtId="3" fontId="49" fillId="0" borderId="0" xfId="4" applyNumberFormat="1" applyFont="1"/>
    <xf numFmtId="0" fontId="61" fillId="17" borderId="141" xfId="4" applyFont="1" applyFill="1" applyBorder="1"/>
    <xf numFmtId="0" fontId="61" fillId="17" borderId="0" xfId="4" applyFont="1" applyFill="1" applyBorder="1"/>
    <xf numFmtId="0" fontId="61" fillId="17" borderId="142" xfId="4" applyFont="1" applyFill="1" applyBorder="1"/>
    <xf numFmtId="0" fontId="13" fillId="17" borderId="141" xfId="4" applyFill="1" applyBorder="1"/>
    <xf numFmtId="0" fontId="13" fillId="17" borderId="141" xfId="4" applyFill="1" applyBorder="1" applyAlignment="1"/>
    <xf numFmtId="0" fontId="13" fillId="17" borderId="142" xfId="4" applyFill="1" applyBorder="1" applyAlignment="1"/>
    <xf numFmtId="0" fontId="49" fillId="0" borderId="0" xfId="4" applyFont="1" applyFill="1"/>
    <xf numFmtId="0" fontId="13" fillId="0" borderId="0" xfId="4" applyFill="1"/>
    <xf numFmtId="0" fontId="13" fillId="17" borderId="147" xfId="4" applyFill="1" applyBorder="1"/>
    <xf numFmtId="0" fontId="13" fillId="17" borderId="148" xfId="4" applyFill="1" applyBorder="1"/>
    <xf numFmtId="0" fontId="49" fillId="17" borderId="147" xfId="4" applyFont="1" applyFill="1" applyBorder="1"/>
    <xf numFmtId="0" fontId="49" fillId="17" borderId="0" xfId="4" applyFont="1" applyFill="1" applyBorder="1"/>
    <xf numFmtId="0" fontId="49" fillId="17" borderId="148" xfId="4" applyFont="1" applyFill="1" applyBorder="1"/>
    <xf numFmtId="0" fontId="49" fillId="17" borderId="152" xfId="4" applyFont="1" applyFill="1" applyBorder="1"/>
    <xf numFmtId="0" fontId="49" fillId="17" borderId="153" xfId="4" applyFont="1" applyFill="1" applyBorder="1"/>
    <xf numFmtId="0" fontId="49" fillId="17" borderId="154" xfId="4" applyFont="1" applyFill="1" applyBorder="1"/>
    <xf numFmtId="0" fontId="62" fillId="0" borderId="0" xfId="4" applyFont="1"/>
    <xf numFmtId="37" fontId="62" fillId="0" borderId="0" xfId="4" applyNumberFormat="1" applyFont="1"/>
    <xf numFmtId="0" fontId="61" fillId="0" borderId="0" xfId="4" applyFont="1"/>
    <xf numFmtId="0" fontId="63" fillId="25" borderId="0" xfId="4" applyFont="1" applyFill="1"/>
    <xf numFmtId="0" fontId="13" fillId="25" borderId="0" xfId="4" applyFill="1"/>
    <xf numFmtId="0" fontId="13" fillId="25" borderId="0" xfId="4" applyFill="1" applyAlignment="1">
      <alignment horizontal="left"/>
    </xf>
    <xf numFmtId="0" fontId="65" fillId="25" borderId="117" xfId="4" applyFont="1" applyFill="1" applyBorder="1" applyAlignment="1">
      <alignment wrapText="1"/>
    </xf>
    <xf numFmtId="0" fontId="64" fillId="25" borderId="155"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24"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24"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7"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32" fillId="0" borderId="0" xfId="0" applyNumberFormat="1" applyFont="1"/>
    <xf numFmtId="8" fontId="13" fillId="0" borderId="0" xfId="3" applyNumberFormat="1"/>
    <xf numFmtId="0" fontId="13" fillId="17" borderId="0" xfId="4" applyFill="1" applyBorder="1" applyAlignment="1"/>
    <xf numFmtId="0" fontId="13" fillId="17" borderId="0" xfId="3" applyFill="1" applyBorder="1" applyAlignment="1"/>
    <xf numFmtId="0" fontId="13" fillId="17" borderId="142" xfId="3" applyFill="1" applyBorder="1" applyAlignment="1"/>
    <xf numFmtId="0" fontId="13" fillId="17" borderId="138" xfId="4" applyFill="1" applyBorder="1" applyAlignment="1"/>
    <xf numFmtId="0" fontId="13" fillId="17" borderId="141"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5"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7"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56" fillId="17" borderId="0" xfId="4" applyFont="1" applyFill="1" applyBorder="1" applyAlignment="1"/>
    <xf numFmtId="0" fontId="59" fillId="17" borderId="143" xfId="4" applyFont="1" applyFill="1" applyBorder="1" applyAlignment="1">
      <alignment horizontal="center" vertical="center" wrapText="1"/>
    </xf>
    <xf numFmtId="0" fontId="13" fillId="0" borderId="144" xfId="3" applyBorder="1" applyAlignment="1">
      <alignment wrapText="1"/>
    </xf>
    <xf numFmtId="0" fontId="13" fillId="0" borderId="145" xfId="3" applyBorder="1" applyAlignment="1">
      <alignment wrapText="1"/>
    </xf>
    <xf numFmtId="0" fontId="13" fillId="0" borderId="9" xfId="3" applyBorder="1" applyAlignment="1">
      <alignment wrapText="1"/>
    </xf>
    <xf numFmtId="0" fontId="13" fillId="0" borderId="0" xfId="3" applyBorder="1" applyAlignment="1">
      <alignment wrapText="1"/>
    </xf>
    <xf numFmtId="0" fontId="13" fillId="0" borderId="146" xfId="3" applyBorder="1" applyAlignment="1">
      <alignment wrapText="1"/>
    </xf>
    <xf numFmtId="0" fontId="13" fillId="0" borderId="9" xfId="3" applyBorder="1" applyAlignment="1"/>
    <xf numFmtId="0" fontId="13" fillId="0" borderId="0" xfId="3" applyBorder="1" applyAlignment="1"/>
    <xf numFmtId="0" fontId="13" fillId="0" borderId="146" xfId="3" applyBorder="1" applyAlignment="1"/>
    <xf numFmtId="0" fontId="13" fillId="0" borderId="149" xfId="3" applyBorder="1" applyAlignment="1"/>
    <xf numFmtId="0" fontId="13" fillId="0" borderId="150" xfId="3" applyBorder="1" applyAlignment="1"/>
    <xf numFmtId="0" fontId="13" fillId="0" borderId="151" xfId="3" applyBorder="1" applyAlignment="1"/>
    <xf numFmtId="0" fontId="10" fillId="8" borderId="68" xfId="0" applyFont="1" applyFill="1" applyBorder="1" applyAlignment="1">
      <alignment horizontal="center"/>
    </xf>
    <xf numFmtId="0" fontId="10" fillId="8" borderId="69"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28" fillId="0" borderId="0" xfId="0" applyFont="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30" fillId="0" borderId="35" xfId="0"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28" fillId="0" borderId="0" xfId="3" applyFont="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30" fillId="0" borderId="35" xfId="3" applyFont="1" applyBorder="1" applyAlignment="1">
      <alignment horizontal="center" vertical="center"/>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7" fillId="17" borderId="87"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40" fillId="2" borderId="109" xfId="3" applyFont="1" applyFill="1" applyBorder="1" applyAlignment="1">
      <alignment horizontal="left"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0" borderId="109" xfId="3" applyFont="1" applyFill="1" applyBorder="1" applyAlignment="1">
      <alignment horizontal="left" vertical="center" wrapText="1"/>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40" fillId="2" borderId="129" xfId="3" applyFont="1" applyFill="1" applyBorder="1" applyAlignment="1">
      <alignment horizontal="left" vertical="center" wrapText="1"/>
    </xf>
    <xf numFmtId="0" fontId="39" fillId="2" borderId="124" xfId="3"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24"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24"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24" xfId="4" applyFont="1" applyFill="1" applyBorder="1" applyAlignment="1"/>
    <xf numFmtId="0" fontId="64" fillId="25" borderId="69" xfId="4" applyFont="1" applyFill="1" applyBorder="1" applyAlignment="1"/>
    <xf numFmtId="0" fontId="64" fillId="25" borderId="124" xfId="4" applyFont="1" applyFill="1" applyBorder="1" applyAlignment="1">
      <alignment wrapText="1"/>
    </xf>
    <xf numFmtId="0" fontId="64" fillId="25" borderId="69" xfId="4" applyFont="1" applyFill="1" applyBorder="1" applyAlignment="1">
      <alignment wrapText="1"/>
    </xf>
    <xf numFmtId="0" fontId="68" fillId="25" borderId="124"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24"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64" fillId="25" borderId="124" xfId="4" applyFont="1" applyFill="1" applyBorder="1" applyAlignment="1">
      <alignment horizontal="center" wrapText="1"/>
    </xf>
    <xf numFmtId="0" fontId="64" fillId="25" borderId="69" xfId="4" applyFont="1" applyFill="1" applyBorder="1" applyAlignment="1">
      <alignment horizontal="center" wrapText="1"/>
    </xf>
    <xf numFmtId="0" fontId="64" fillId="25" borderId="124"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6"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b="1" i="0" u="none" strike="noStrike" baseline="0">
                <a:solidFill>
                  <a:srgbClr val="FFFFFF"/>
                </a:solidFill>
                <a:latin typeface="Calibri"/>
                <a:ea typeface="Calibri"/>
                <a:cs typeface="Calibri"/>
              </a:defRPr>
            </a:pPr>
            <a:r>
              <a:rPr lang="en-US"/>
              <a:t>Occupancy % September 2014</a:t>
            </a:r>
          </a:p>
        </c:rich>
      </c:tx>
      <c:layout>
        <c:manualLayout>
          <c:xMode val="edge"/>
          <c:yMode val="edge"/>
          <c:x val="0.23518023854613207"/>
          <c:y val="4.530759461518941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127"/>
          <c:w val="0.73575068100714569"/>
          <c:h val="0.63125609298839214"/>
        </c:manualLayout>
      </c:layout>
      <c:bar3DChart>
        <c:barDir val="col"/>
        <c:grouping val="clustered"/>
        <c:varyColors val="0"/>
        <c:ser>
          <c:idx val="0"/>
          <c:order val="0"/>
          <c:tx>
            <c:strRef>
              <c:f>'SUMMARY DASHBOARD'!$D$8</c:f>
              <c:strCache>
                <c:ptCount val="1"/>
                <c:pt idx="0">
                  <c:v>Occupancy %</c:v>
                </c:pt>
              </c:strCache>
            </c:strRef>
          </c:tx>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showLeaderLines val="0"/>
          </c:dLbls>
          <c:cat>
            <c:numRef>
              <c:f>'SUMMARY DASHBOARD'!$E$7:$F$7</c:f>
              <c:numCache>
                <c:formatCode>0</c:formatCode>
                <c:ptCount val="2"/>
                <c:pt idx="0">
                  <c:v>2014</c:v>
                </c:pt>
                <c:pt idx="1">
                  <c:v>2013</c:v>
                </c:pt>
              </c:numCache>
            </c:numRef>
          </c:cat>
          <c:val>
            <c:numRef>
              <c:f>'SUMMARY DASHBOARD'!$E$8:$F$8</c:f>
              <c:numCache>
                <c:formatCode>0.0%</c:formatCode>
                <c:ptCount val="2"/>
                <c:pt idx="0">
                  <c:v>0.54820532753848517</c:v>
                </c:pt>
                <c:pt idx="1">
                  <c:v>0.55035677338921452</c:v>
                </c:pt>
              </c:numCache>
            </c:numRef>
          </c:val>
        </c:ser>
        <c:dLbls>
          <c:showLegendKey val="0"/>
          <c:showVal val="0"/>
          <c:showCatName val="0"/>
          <c:showSerName val="0"/>
          <c:showPercent val="0"/>
          <c:showBubbleSize val="0"/>
        </c:dLbls>
        <c:gapWidth val="150"/>
        <c:shape val="box"/>
        <c:axId val="82233344"/>
        <c:axId val="126137408"/>
        <c:axId val="0"/>
      </c:bar3DChart>
      <c:dateAx>
        <c:axId val="82233344"/>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126137408"/>
        <c:crosses val="autoZero"/>
        <c:auto val="0"/>
        <c:lblOffset val="100"/>
        <c:baseTimeUnit val="days"/>
      </c:dateAx>
      <c:valAx>
        <c:axId val="126137408"/>
        <c:scaling>
          <c:orientation val="minMax"/>
          <c:max val="0.70000000000000029"/>
          <c:min val="0.30000000000000032"/>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82233344"/>
        <c:crosses val="autoZero"/>
        <c:crossBetween val="between"/>
      </c:valAx>
      <c:spPr>
        <a:noFill/>
        <a:ln w="25400">
          <a:noFill/>
        </a:ln>
      </c:spPr>
    </c:plotArea>
    <c:plotVisOnly val="1"/>
    <c:dispBlanksAs val="gap"/>
    <c:showDLblsOverMax val="0"/>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1332" l="0.70000000000000062" r="0.70000000000000062" t="0.7500000000000133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200" baseline="0"/>
              <a:t>Average Room Rate (ARR$)</a:t>
            </a:r>
          </a:p>
          <a:p>
            <a:pPr>
              <a:defRPr/>
            </a:pPr>
            <a:r>
              <a:rPr lang="en-US" sz="1200" baseline="0"/>
              <a:t>September 2014</a:t>
            </a:r>
          </a:p>
        </c:rich>
      </c:tx>
      <c:layout>
        <c:manualLayout>
          <c:xMode val="edge"/>
          <c:yMode val="edge"/>
          <c:x val="0.22546408971605841"/>
          <c:y val="1.2789764965409728E-2"/>
        </c:manualLayout>
      </c:layout>
      <c:overlay val="0"/>
    </c:title>
    <c:autoTitleDeleted val="0"/>
    <c:view3D>
      <c:rotX val="20"/>
      <c:rotY val="40"/>
      <c:rAngAx val="1"/>
    </c:view3D>
    <c:floor>
      <c:thickness val="0"/>
    </c:floor>
    <c:sideWall>
      <c:thickness val="0"/>
    </c:sideWall>
    <c:backWall>
      <c:thickness val="0"/>
    </c:backWall>
    <c:plotArea>
      <c:layout>
        <c:manualLayout>
          <c:layoutTarget val="inner"/>
          <c:xMode val="edge"/>
          <c:yMode val="edge"/>
          <c:x val="0.17005655556587621"/>
          <c:y val="0.22527227837978467"/>
          <c:w val="0.66819393731661014"/>
          <c:h val="0.59437450018828886"/>
        </c:manualLayout>
      </c:layout>
      <c:bar3DChart>
        <c:barDir val="bar"/>
        <c:grouping val="clustered"/>
        <c:varyColors val="0"/>
        <c:ser>
          <c:idx val="0"/>
          <c:order val="0"/>
          <c:tx>
            <c:strRef>
              <c:f>'SUMMARY DASHBOARD'!$D$11</c:f>
              <c:strCache>
                <c:ptCount val="1"/>
                <c:pt idx="0">
                  <c:v>ARR$</c:v>
                </c:pt>
              </c:strCache>
            </c:strRef>
          </c:tx>
          <c:invertIfNegative val="0"/>
          <c:dLbls>
            <c:dLbl>
              <c:idx val="0"/>
              <c:layout>
                <c:manualLayout>
                  <c:x val="5.4336468129572511E-2"/>
                  <c:y val="-2.0151138830239609E-2"/>
                </c:manualLayout>
              </c:layout>
              <c:showLegendKey val="0"/>
              <c:showVal val="1"/>
              <c:showCatName val="0"/>
              <c:showSerName val="0"/>
              <c:showPercent val="0"/>
              <c:showBubbleSize val="0"/>
            </c:dLbl>
            <c:dLbl>
              <c:idx val="1"/>
              <c:layout>
                <c:manualLayout>
                  <c:x val="5.0156739811913105E-2"/>
                  <c:y val="0"/>
                </c:manualLayout>
              </c:layout>
              <c:showLegendKey val="0"/>
              <c:showVal val="1"/>
              <c:showCatName val="0"/>
              <c:showSerName val="0"/>
              <c:showPercent val="0"/>
              <c:showBubbleSize val="0"/>
            </c:dLbl>
            <c:txPr>
              <a:bodyPr/>
              <a:lstStyle/>
              <a:p>
                <a:pPr>
                  <a:defRPr b="1"/>
                </a:pPr>
                <a:endParaRPr lang="es-ES"/>
              </a:p>
            </c:txPr>
            <c:showLegendKey val="0"/>
            <c:showVal val="1"/>
            <c:showCatName val="0"/>
            <c:showSerName val="0"/>
            <c:showPercent val="0"/>
            <c:showBubbleSize val="0"/>
            <c:showLeaderLines val="0"/>
          </c:dLbls>
          <c:cat>
            <c:numRef>
              <c:f>'SUMMARY DASHBOARD'!$E$10:$F$10</c:f>
              <c:numCache>
                <c:formatCode>0</c:formatCode>
                <c:ptCount val="2"/>
                <c:pt idx="0">
                  <c:v>2014</c:v>
                </c:pt>
                <c:pt idx="1">
                  <c:v>2013</c:v>
                </c:pt>
              </c:numCache>
            </c:numRef>
          </c:cat>
          <c:val>
            <c:numRef>
              <c:f>'SUMMARY DASHBOARD'!$E$11:$F$11</c:f>
              <c:numCache>
                <c:formatCode>"$"#,##0.00_);[Red]\("$"#,##0.00\)</c:formatCode>
                <c:ptCount val="2"/>
                <c:pt idx="0">
                  <c:v>120.74924528301891</c:v>
                </c:pt>
                <c:pt idx="1">
                  <c:v>118.16692307692301</c:v>
                </c:pt>
              </c:numCache>
            </c:numRef>
          </c:val>
        </c:ser>
        <c:dLbls>
          <c:showLegendKey val="0"/>
          <c:showVal val="0"/>
          <c:showCatName val="0"/>
          <c:showSerName val="0"/>
          <c:showPercent val="0"/>
          <c:showBubbleSize val="0"/>
        </c:dLbls>
        <c:gapWidth val="150"/>
        <c:shape val="box"/>
        <c:axId val="82243584"/>
        <c:axId val="126139712"/>
        <c:axId val="0"/>
      </c:bar3DChart>
      <c:catAx>
        <c:axId val="82243584"/>
        <c:scaling>
          <c:orientation val="minMax"/>
        </c:scaling>
        <c:delete val="0"/>
        <c:axPos val="l"/>
        <c:numFmt formatCode="0" sourceLinked="1"/>
        <c:majorTickMark val="out"/>
        <c:minorTickMark val="none"/>
        <c:tickLblPos val="nextTo"/>
        <c:txPr>
          <a:bodyPr/>
          <a:lstStyle/>
          <a:p>
            <a:pPr>
              <a:defRPr b="1" i="0" baseline="0"/>
            </a:pPr>
            <a:endParaRPr lang="es-ES"/>
          </a:p>
        </c:txPr>
        <c:crossAx val="126139712"/>
        <c:crosses val="autoZero"/>
        <c:auto val="1"/>
        <c:lblAlgn val="ctr"/>
        <c:lblOffset val="100"/>
        <c:noMultiLvlLbl val="0"/>
      </c:catAx>
      <c:valAx>
        <c:axId val="126139712"/>
        <c:scaling>
          <c:orientation val="minMax"/>
          <c:max val="155"/>
          <c:min val="100"/>
        </c:scaling>
        <c:delete val="0"/>
        <c:axPos val="b"/>
        <c:majorGridlines>
          <c:spPr>
            <a:ln>
              <a:solidFill>
                <a:srgbClr val="4F81BD"/>
              </a:solidFill>
            </a:ln>
          </c:spPr>
        </c:majorGridlines>
        <c:numFmt formatCode="&quot;$&quot;#,##0.00_);[Red]\(&quot;$&quot;#,##0.00\)" sourceLinked="1"/>
        <c:majorTickMark val="out"/>
        <c:minorTickMark val="none"/>
        <c:tickLblPos val="nextTo"/>
        <c:txPr>
          <a:bodyPr/>
          <a:lstStyle/>
          <a:p>
            <a:pPr>
              <a:defRPr b="1" i="0" baseline="0"/>
            </a:pPr>
            <a:endParaRPr lang="es-ES"/>
          </a:p>
        </c:txPr>
        <c:crossAx val="82243584"/>
        <c:crosses val="autoZero"/>
        <c:crossBetween val="between"/>
        <c:majorUnit val="15"/>
      </c:valAx>
    </c:plotArea>
    <c:legend>
      <c:legendPos val="r"/>
      <c:legendEntry>
        <c:idx val="0"/>
        <c:txPr>
          <a:bodyPr/>
          <a:lstStyle/>
          <a:p>
            <a:pPr>
              <a:defRPr sz="900" b="1" i="0" baseline="0"/>
            </a:pPr>
            <a:endParaRPr lang="es-ES"/>
          </a:p>
        </c:txPr>
      </c:legendEntry>
      <c:layout>
        <c:manualLayout>
          <c:xMode val="edge"/>
          <c:yMode val="edge"/>
          <c:x val="0.81932548400102023"/>
          <c:y val="0.44529838494704638"/>
          <c:w val="0.15395694306540525"/>
          <c:h val="0.1412176359781124"/>
        </c:manualLayout>
      </c:layout>
      <c:overlay val="0"/>
      <c:txPr>
        <a:bodyPr/>
        <a:lstStyle/>
        <a:p>
          <a:pPr>
            <a:defRPr sz="900" baseline="0"/>
          </a:pPr>
          <a:endParaRPr lang="es-ES"/>
        </a:p>
      </c:txPr>
    </c:legend>
    <c:plotVisOnly val="1"/>
    <c:dispBlanksAs val="gap"/>
    <c:showDLblsOverMax val="0"/>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799" l="0.70000000000000062" r="0.70000000000000062" t="0.75000000000000799"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70711774592844656"/>
          <c:h val="0.60614936845836764"/>
        </c:manualLayout>
      </c:layout>
      <c:bar3DChart>
        <c:barDir val="col"/>
        <c:grouping val="clustered"/>
        <c:varyColors val="0"/>
        <c:ser>
          <c:idx val="0"/>
          <c:order val="0"/>
          <c:tx>
            <c:strRef>
              <c:f>'SUMMARY DASHBOARD'!$E$53</c:f>
              <c:strCache>
                <c:ptCount val="1"/>
                <c:pt idx="0">
                  <c:v>2014</c:v>
                </c:pt>
              </c:strCache>
            </c:strRef>
          </c:tx>
          <c:spPr>
            <a:solidFill>
              <a:schemeClr val="accent5">
                <a:lumMod val="75000"/>
              </a:schemeClr>
            </a:solidFill>
          </c:spPr>
          <c:invertIfNegative val="0"/>
          <c:dLbls>
            <c:dLbl>
              <c:idx val="0"/>
              <c:layout>
                <c:manualLayout>
                  <c:x val="1.1256852387122505E-2"/>
                  <c:y val="1.1704853095256144E-2"/>
                </c:manualLayout>
              </c:layout>
              <c:showLegendKey val="0"/>
              <c:showVal val="1"/>
              <c:showCatName val="0"/>
              <c:showSerName val="0"/>
              <c:showPercent val="0"/>
              <c:showBubbleSize val="0"/>
            </c:dLbl>
            <c:dLbl>
              <c:idx val="1"/>
              <c:layout>
                <c:manualLayout>
                  <c:x val="-1.2658227848101266E-2"/>
                  <c:y val="-6.2353873452077489E-3"/>
                </c:manualLayout>
              </c:layout>
              <c:showLegendKey val="0"/>
              <c:showVal val="1"/>
              <c:showCatName val="0"/>
              <c:showSerName val="0"/>
              <c:showPercent val="0"/>
              <c:showBubbleSize val="0"/>
            </c:dLbl>
            <c:dLbl>
              <c:idx val="2"/>
              <c:layout>
                <c:manualLayout>
                  <c:x val="-5.1563174856307709E-4"/>
                  <c:y val="3.4388406696511484E-2"/>
                </c:manualLayout>
              </c:layout>
              <c:showLegendKey val="0"/>
              <c:showVal val="1"/>
              <c:showCatName val="0"/>
              <c:showSerName val="0"/>
              <c:showPercent val="0"/>
              <c:showBubbleSize val="0"/>
            </c:dLbl>
            <c:txPr>
              <a:bodyPr/>
              <a:lstStyle/>
              <a:p>
                <a:pPr>
                  <a:defRPr sz="800" b="1"/>
                </a:pPr>
                <a:endParaRPr lang="es-E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146732</c:v>
                </c:pt>
                <c:pt idx="1">
                  <c:v>89327</c:v>
                </c:pt>
                <c:pt idx="2">
                  <c:v>57405</c:v>
                </c:pt>
              </c:numCache>
            </c:numRef>
          </c:val>
        </c:ser>
        <c:ser>
          <c:idx val="1"/>
          <c:order val="1"/>
          <c:tx>
            <c:strRef>
              <c:f>'SUMMARY DASHBOARD'!$F$53</c:f>
              <c:strCache>
                <c:ptCount val="1"/>
                <c:pt idx="0">
                  <c:v>2013</c:v>
                </c:pt>
              </c:strCache>
            </c:strRef>
          </c:tx>
          <c:spPr>
            <a:solidFill>
              <a:schemeClr val="accent5">
                <a:lumMod val="40000"/>
                <a:lumOff val="60000"/>
              </a:schemeClr>
            </a:solidFill>
          </c:spPr>
          <c:invertIfNegative val="0"/>
          <c:dLbls>
            <c:dLbl>
              <c:idx val="0"/>
              <c:layout>
                <c:manualLayout>
                  <c:x val="8.1223960928934524E-2"/>
                  <c:y val="1.8706162035623211E-2"/>
                </c:manualLayout>
              </c:layout>
              <c:showLegendKey val="0"/>
              <c:showVal val="1"/>
              <c:showCatName val="0"/>
              <c:showSerName val="0"/>
              <c:showPercent val="0"/>
              <c:showBubbleSize val="0"/>
            </c:dLbl>
            <c:dLbl>
              <c:idx val="1"/>
              <c:layout>
                <c:manualLayout>
                  <c:x val="5.6784943021362826E-2"/>
                  <c:y val="-1.2470774690415522E-2"/>
                </c:manualLayout>
              </c:layout>
              <c:showLegendKey val="0"/>
              <c:showVal val="1"/>
              <c:showCatName val="0"/>
              <c:showSerName val="0"/>
              <c:showPercent val="0"/>
              <c:showBubbleSize val="0"/>
            </c:dLbl>
            <c:dLbl>
              <c:idx val="2"/>
              <c:layout>
                <c:manualLayout>
                  <c:x val="6.7595268945812192E-2"/>
                  <c:y val="2.655194863219169E-2"/>
                </c:manualLayout>
              </c:layout>
              <c:showLegendKey val="0"/>
              <c:showVal val="1"/>
              <c:showCatName val="0"/>
              <c:showSerName val="0"/>
              <c:showPercent val="0"/>
              <c:showBubbleSize val="0"/>
            </c:dLbl>
            <c:txPr>
              <a:bodyPr/>
              <a:lstStyle/>
              <a:p>
                <a:pPr>
                  <a:defRPr sz="800" b="1"/>
                </a:pPr>
                <a:endParaRPr lang="es-E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141249</c:v>
                </c:pt>
                <c:pt idx="1">
                  <c:v>81458</c:v>
                </c:pt>
                <c:pt idx="2">
                  <c:v>59791</c:v>
                </c:pt>
              </c:numCache>
            </c:numRef>
          </c:val>
        </c:ser>
        <c:dLbls>
          <c:showLegendKey val="0"/>
          <c:showVal val="0"/>
          <c:showCatName val="0"/>
          <c:showSerName val="0"/>
          <c:showPercent val="0"/>
          <c:showBubbleSize val="0"/>
        </c:dLbls>
        <c:gapWidth val="150"/>
        <c:shape val="box"/>
        <c:axId val="82244096"/>
        <c:axId val="52544640"/>
        <c:axId val="0"/>
      </c:bar3DChart>
      <c:catAx>
        <c:axId val="82244096"/>
        <c:scaling>
          <c:orientation val="minMax"/>
        </c:scaling>
        <c:delete val="0"/>
        <c:axPos val="b"/>
        <c:numFmt formatCode="General" sourceLinked="1"/>
        <c:majorTickMark val="out"/>
        <c:minorTickMark val="none"/>
        <c:tickLblPos val="nextTo"/>
        <c:txPr>
          <a:bodyPr rot="-480000" anchor="b" anchorCtr="1"/>
          <a:lstStyle/>
          <a:p>
            <a:pPr>
              <a:defRPr sz="800" b="1"/>
            </a:pPr>
            <a:endParaRPr lang="es-ES"/>
          </a:p>
        </c:txPr>
        <c:crossAx val="52544640"/>
        <c:crosses val="autoZero"/>
        <c:auto val="1"/>
        <c:lblAlgn val="ctr"/>
        <c:lblOffset val="100"/>
        <c:tickLblSkip val="1"/>
        <c:noMultiLvlLbl val="0"/>
      </c:catAx>
      <c:valAx>
        <c:axId val="52544640"/>
        <c:scaling>
          <c:orientation val="minMax"/>
          <c:max val="300000"/>
        </c:scaling>
        <c:delete val="0"/>
        <c:axPos val="l"/>
        <c:majorGridlines>
          <c:spPr>
            <a:ln>
              <a:solidFill>
                <a:srgbClr val="FC2E4B"/>
              </a:solidFill>
            </a:ln>
          </c:spPr>
        </c:majorGridlines>
        <c:numFmt formatCode="#,##0_);\(#,##0\)" sourceLinked="1"/>
        <c:majorTickMark val="out"/>
        <c:minorTickMark val="none"/>
        <c:tickLblPos val="nextTo"/>
        <c:spPr>
          <a:noFill/>
          <a:ln cap="rnd">
            <a:solidFill>
              <a:srgbClr val="FC2E4B"/>
            </a:solidFill>
          </a:ln>
        </c:spPr>
        <c:txPr>
          <a:bodyPr/>
          <a:lstStyle/>
          <a:p>
            <a:pPr>
              <a:defRPr sz="800" b="1"/>
            </a:pPr>
            <a:endParaRPr lang="es-ES"/>
          </a:p>
        </c:txPr>
        <c:crossAx val="82244096"/>
        <c:crosses val="autoZero"/>
        <c:crossBetween val="between"/>
        <c:majorUnit val="50000"/>
      </c:valAx>
    </c:plotArea>
    <c:legend>
      <c:legendPos val="r"/>
      <c:layout>
        <c:manualLayout>
          <c:xMode val="edge"/>
          <c:yMode val="edge"/>
          <c:x val="0.86895716899740849"/>
          <c:y val="0.38002354845831177"/>
          <c:w val="0.13042483254261991"/>
          <c:h val="0.19523143719184832"/>
        </c:manualLayout>
      </c:layout>
      <c:overlay val="0"/>
      <c:txPr>
        <a:bodyPr/>
        <a:lstStyle/>
        <a:p>
          <a:pPr>
            <a:defRPr sz="800" b="1"/>
          </a:pPr>
          <a:endParaRPr lang="es-ES"/>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5" l="0.70000000000000062" r="0.70000000000000062" t="0.75000000000000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27361053552564"/>
          <c:y val="0.20830468030009144"/>
          <c:w val="0.67512900510078344"/>
          <c:h val="0.64890979353801392"/>
        </c:manualLayout>
      </c:layout>
      <c:barChart>
        <c:barDir val="col"/>
        <c:grouping val="clustered"/>
        <c:varyColors val="0"/>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invertIfNegative val="0"/>
          <c:dLbls>
            <c:txPr>
              <a:bodyPr/>
              <a:lstStyle/>
              <a:p>
                <a:pPr>
                  <a:defRPr sz="800" b="1">
                    <a:solidFill>
                      <a:schemeClr val="bg1"/>
                    </a:solidFill>
                  </a:defRPr>
                </a:pPr>
                <a:endParaRPr lang="es-E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DASHBOARD'!$E$16:$F$16</c:f>
              <c:numCache>
                <c:formatCode>"$"#,##0.00_);[Red]\("$"#,##0.00\)</c:formatCode>
                <c:ptCount val="2"/>
                <c:pt idx="0">
                  <c:v>150.91</c:v>
                </c:pt>
                <c:pt idx="1">
                  <c:v>132.37</c:v>
                </c:pt>
              </c:numCache>
            </c:numRef>
          </c:val>
        </c:ser>
        <c:dLbls>
          <c:showLegendKey val="0"/>
          <c:showVal val="0"/>
          <c:showCatName val="0"/>
          <c:showSerName val="0"/>
          <c:showPercent val="0"/>
          <c:showBubbleSize val="0"/>
        </c:dLbls>
        <c:gapWidth val="150"/>
        <c:axId val="82247168"/>
        <c:axId val="52546944"/>
      </c:barChart>
      <c:lineChart>
        <c:grouping val="standard"/>
        <c:varyColors val="0"/>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029268476856203"/>
                  <c:y val="-6.2877523739394273E-2"/>
                </c:manualLayout>
              </c:layout>
              <c:showLegendKey val="0"/>
              <c:showVal val="1"/>
              <c:showCatName val="0"/>
              <c:showSerName val="0"/>
              <c:showPercent val="0"/>
              <c:showBubbleSize val="0"/>
            </c:dLbl>
            <c:dLbl>
              <c:idx val="1"/>
              <c:layout>
                <c:manualLayout>
                  <c:x val="-4.8865247898110434E-2"/>
                  <c:y val="-6.9135618501511814E-2"/>
                </c:manualLayout>
              </c:layout>
              <c:showLegendKey val="0"/>
              <c:showVal val="1"/>
              <c:showCatName val="0"/>
              <c:showSerName val="0"/>
              <c:showPercent val="0"/>
              <c:showBubbleSize val="0"/>
            </c:dLbl>
            <c:txPr>
              <a:bodyPr/>
              <a:lstStyle/>
              <a:p>
                <a:pPr>
                  <a:defRPr sz="800" b="1">
                    <a:solidFill>
                      <a:schemeClr val="bg1"/>
                    </a:solidFill>
                  </a:defRPr>
                </a:pPr>
                <a:endParaRPr lang="es-E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DASHBOARD'!$E$15:$F$15</c:f>
              <c:numCache>
                <c:formatCode>0.0%</c:formatCode>
                <c:ptCount val="2"/>
                <c:pt idx="0">
                  <c:v>0.71310076131811873</c:v>
                </c:pt>
                <c:pt idx="1">
                  <c:v>0.71416705835923677</c:v>
                </c:pt>
              </c:numCache>
            </c:numRef>
          </c:val>
          <c:smooth val="1"/>
        </c:ser>
        <c:dLbls>
          <c:showLegendKey val="0"/>
          <c:showVal val="0"/>
          <c:showCatName val="0"/>
          <c:showSerName val="0"/>
          <c:showPercent val="0"/>
          <c:showBubbleSize val="0"/>
        </c:dLbls>
        <c:marker val="1"/>
        <c:smooth val="0"/>
        <c:axId val="82245120"/>
        <c:axId val="52546368"/>
      </c:lineChart>
      <c:catAx>
        <c:axId val="82245120"/>
        <c:scaling>
          <c:orientation val="minMax"/>
        </c:scaling>
        <c:delete val="0"/>
        <c:axPos val="b"/>
        <c:numFmt formatCode="0" sourceLinked="1"/>
        <c:majorTickMark val="out"/>
        <c:minorTickMark val="none"/>
        <c:tickLblPos val="none"/>
        <c:txPr>
          <a:bodyPr anchor="t" anchorCtr="0"/>
          <a:lstStyle/>
          <a:p>
            <a:pPr>
              <a:defRPr sz="900" b="1">
                <a:solidFill>
                  <a:schemeClr val="bg1"/>
                </a:solidFill>
              </a:defRPr>
            </a:pPr>
            <a:endParaRPr lang="es-ES"/>
          </a:p>
        </c:txPr>
        <c:crossAx val="52546368"/>
        <c:crosses val="autoZero"/>
        <c:auto val="1"/>
        <c:lblAlgn val="ctr"/>
        <c:lblOffset val="100"/>
        <c:noMultiLvlLbl val="0"/>
      </c:catAx>
      <c:valAx>
        <c:axId val="52546368"/>
        <c:scaling>
          <c:orientation val="minMax"/>
          <c:min val="0.5"/>
        </c:scaling>
        <c:delete val="0"/>
        <c:axPos val="l"/>
        <c:majorGridlines>
          <c:spPr>
            <a:ln>
              <a:solidFill>
                <a:schemeClr val="tx2">
                  <a:lumMod val="60000"/>
                  <a:lumOff val="40000"/>
                </a:schemeClr>
              </a:solidFill>
            </a:ln>
          </c:spPr>
        </c:majorGridlines>
        <c:numFmt formatCode="0.0%" sourceLinked="1"/>
        <c:majorTickMark val="out"/>
        <c:minorTickMark val="none"/>
        <c:tickLblPos val="nextTo"/>
        <c:spPr>
          <a:ln cap="rnd">
            <a:solidFill>
              <a:srgbClr val="1F497D">
                <a:lumMod val="60000"/>
                <a:lumOff val="40000"/>
              </a:srgbClr>
            </a:solidFill>
          </a:ln>
        </c:spPr>
        <c:txPr>
          <a:bodyPr/>
          <a:lstStyle/>
          <a:p>
            <a:pPr>
              <a:defRPr sz="800" b="1">
                <a:solidFill>
                  <a:schemeClr val="bg1"/>
                </a:solidFill>
              </a:defRPr>
            </a:pPr>
            <a:endParaRPr lang="es-ES"/>
          </a:p>
        </c:txPr>
        <c:crossAx val="82245120"/>
        <c:crosses val="autoZero"/>
        <c:crossBetween val="between"/>
      </c:valAx>
      <c:valAx>
        <c:axId val="52546944"/>
        <c:scaling>
          <c:orientation val="minMax"/>
          <c:max val="190"/>
          <c:min val="100"/>
        </c:scaling>
        <c:delete val="0"/>
        <c:axPos val="r"/>
        <c:numFmt formatCode="&quot;$&quot;#,##0.00_);[Red]\(&quot;$&quot;#,##0.00\)" sourceLinked="1"/>
        <c:majorTickMark val="out"/>
        <c:minorTickMark val="none"/>
        <c:tickLblPos val="nextTo"/>
        <c:spPr>
          <a:ln>
            <a:solidFill>
              <a:srgbClr val="4F81BD"/>
            </a:solidFill>
          </a:ln>
        </c:spPr>
        <c:txPr>
          <a:bodyPr/>
          <a:lstStyle/>
          <a:p>
            <a:pPr>
              <a:defRPr sz="800" b="1">
                <a:solidFill>
                  <a:schemeClr val="bg1"/>
                </a:solidFill>
              </a:defRPr>
            </a:pPr>
            <a:endParaRPr lang="es-ES"/>
          </a:p>
        </c:txPr>
        <c:crossAx val="82247168"/>
        <c:crosses val="max"/>
        <c:crossBetween val="between"/>
        <c:majorUnit val="20"/>
      </c:valAx>
      <c:catAx>
        <c:axId val="82247168"/>
        <c:scaling>
          <c:orientation val="minMax"/>
        </c:scaling>
        <c:delete val="1"/>
        <c:axPos val="b"/>
        <c:numFmt formatCode="0" sourceLinked="1"/>
        <c:majorTickMark val="out"/>
        <c:minorTickMark val="none"/>
        <c:tickLblPos val="nextTo"/>
        <c:crossAx val="52546944"/>
        <c:crosses val="autoZero"/>
        <c:auto val="1"/>
        <c:lblAlgn val="ctr"/>
        <c:lblOffset val="100"/>
        <c:noMultiLvlLbl val="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s-E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s-ES"/>
        </a:p>
      </c:txPr>
    </c:legend>
    <c:plotVisOnly val="1"/>
    <c:dispBlanksAs val="gap"/>
    <c:showDLblsOverMax val="0"/>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3" l="0.70000000000000062" r="0.70000000000000062" t="0.75000000000000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287108</xdr:colOff>
      <xdr:row>29</xdr:row>
      <xdr:rowOff>117874</xdr:rowOff>
    </xdr:from>
    <xdr:ext cx="248851" cy="444737"/>
    <xdr:sp macro="" textlink="">
      <xdr:nvSpPr>
        <xdr:cNvPr id="7" name="TextBox 6"/>
        <xdr:cNvSpPr txBox="1"/>
      </xdr:nvSpPr>
      <xdr:spPr>
        <a:xfrm rot="5400000">
          <a:off x="6294690" y="8635917"/>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2014</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0.56782</cdr:x>
      <cdr:y>0.36408</cdr:y>
    </cdr:to>
    <cdr:sp macro="" textlink="">
      <cdr:nvSpPr>
        <cdr:cNvPr id="8" name="TextBox 7"/>
        <cdr:cNvSpPr txBox="1"/>
      </cdr:nvSpPr>
      <cdr:spPr>
        <a:xfrm xmlns:a="http://schemas.openxmlformats.org/drawingml/2006/main">
          <a:off x="1485918" y="476253"/>
          <a:ext cx="228581" cy="238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FFFF00"/>
              </a:solidFill>
            </a:rPr>
            <a:t>-0.2</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FFFF0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21354965" lon="20295856" rev="20573026"/>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0.64156</cdr:x>
      <cdr:y>0.39633</cdr:y>
    </cdr:from>
    <cdr:to>
      <cdr:x>0.71993</cdr:x>
      <cdr:y>0.44671</cdr:y>
    </cdr:to>
    <cdr:sp macro="" textlink="">
      <cdr:nvSpPr>
        <cdr:cNvPr id="3" name="Straight Arrow Connector 2"/>
        <cdr:cNvSpPr/>
      </cdr:nvSpPr>
      <cdr:spPr>
        <a:xfrm xmlns:a="http://schemas.openxmlformats.org/drawingml/2006/main" flipV="1">
          <a:off x="1943245" y="753751"/>
          <a:ext cx="237379" cy="9581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0.5986</cdr:x>
      <cdr:y>0.44326</cdr:y>
    </cdr:from>
    <cdr:to>
      <cdr:x>0.72956</cdr:x>
      <cdr:y>0.5601</cdr:y>
    </cdr:to>
    <cdr:sp macro="" textlink="">
      <cdr:nvSpPr>
        <cdr:cNvPr id="4" name="TextBox 3"/>
        <cdr:cNvSpPr txBox="1"/>
      </cdr:nvSpPr>
      <cdr:spPr>
        <a:xfrm xmlns:a="http://schemas.openxmlformats.org/drawingml/2006/main">
          <a:off x="1813143" y="842996"/>
          <a:ext cx="396671" cy="22220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2.2%</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September 2014</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Calendar</a:t>
          </a:r>
          <a:r>
            <a:rPr lang="en-US" sz="1200" b="1" baseline="0">
              <a:solidFill>
                <a:schemeClr val="bg1"/>
              </a:solidFill>
            </a:rPr>
            <a:t> </a:t>
          </a:r>
          <a:r>
            <a:rPr lang="en-US" sz="1100" b="1">
              <a:solidFill>
                <a:schemeClr val="bg1"/>
              </a:solidFill>
            </a:rPr>
            <a:t>Year 2014 vs. 2013</a:t>
          </a:r>
        </a:p>
      </cdr:txBody>
    </cdr:sp>
  </cdr:relSizeAnchor>
  <cdr:relSizeAnchor xmlns:cdr="http://schemas.openxmlformats.org/drawingml/2006/chartDrawing">
    <cdr:from>
      <cdr:x>0.60693</cdr:x>
      <cdr:y>0.62039</cdr:y>
    </cdr:from>
    <cdr:to>
      <cdr:x>0.68869</cdr:x>
      <cdr:y>0.81682</cdr:y>
    </cdr:to>
    <cdr:sp macro="" textlink="">
      <cdr:nvSpPr>
        <cdr:cNvPr id="3" name="TextBox 2"/>
        <cdr:cNvSpPr txBox="1"/>
      </cdr:nvSpPr>
      <cdr:spPr>
        <a:xfrm xmlns:a="http://schemas.openxmlformats.org/drawingml/2006/main" rot="5400000">
          <a:off x="1753007" y="1361870"/>
          <a:ext cx="406003" cy="24687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5"/>
  <sheetViews>
    <sheetView tabSelected="1" zoomScale="120" zoomScaleNormal="120" workbookViewId="0">
      <selection activeCell="D3" sqref="D3:G3"/>
    </sheetView>
  </sheetViews>
  <sheetFormatPr defaultRowHeight="13.2"/>
  <cols>
    <col min="1" max="1" width="1.88671875" style="855" customWidth="1"/>
    <col min="2" max="2" width="2.6640625" style="855" customWidth="1"/>
    <col min="3" max="11" width="12.44140625" style="855" customWidth="1"/>
    <col min="12" max="12" width="15.33203125" style="855" customWidth="1"/>
    <col min="13" max="18" width="12.44140625" style="855" customWidth="1"/>
    <col min="19" max="256" width="9.109375" style="855"/>
    <col min="257" max="257" width="1.88671875" style="855" customWidth="1"/>
    <col min="258" max="258" width="2.6640625" style="855" customWidth="1"/>
    <col min="259" max="274" width="12.44140625" style="855" customWidth="1"/>
    <col min="275" max="512" width="9.109375" style="855"/>
    <col min="513" max="513" width="1.88671875" style="855" customWidth="1"/>
    <col min="514" max="514" width="2.6640625" style="855" customWidth="1"/>
    <col min="515" max="530" width="12.44140625" style="855" customWidth="1"/>
    <col min="531" max="768" width="9.109375" style="855"/>
    <col min="769" max="769" width="1.88671875" style="855" customWidth="1"/>
    <col min="770" max="770" width="2.6640625" style="855" customWidth="1"/>
    <col min="771" max="786" width="12.44140625" style="855" customWidth="1"/>
    <col min="787" max="1024" width="9.109375" style="855"/>
    <col min="1025" max="1025" width="1.88671875" style="855" customWidth="1"/>
    <col min="1026" max="1026" width="2.6640625" style="855" customWidth="1"/>
    <col min="1027" max="1042" width="12.44140625" style="855" customWidth="1"/>
    <col min="1043" max="1280" width="9.109375" style="855"/>
    <col min="1281" max="1281" width="1.88671875" style="855" customWidth="1"/>
    <col min="1282" max="1282" width="2.6640625" style="855" customWidth="1"/>
    <col min="1283" max="1298" width="12.44140625" style="855" customWidth="1"/>
    <col min="1299" max="1536" width="9.109375" style="855"/>
    <col min="1537" max="1537" width="1.88671875" style="855" customWidth="1"/>
    <col min="1538" max="1538" width="2.6640625" style="855" customWidth="1"/>
    <col min="1539" max="1554" width="12.44140625" style="855" customWidth="1"/>
    <col min="1555" max="1792" width="9.109375" style="855"/>
    <col min="1793" max="1793" width="1.88671875" style="855" customWidth="1"/>
    <col min="1794" max="1794" width="2.6640625" style="855" customWidth="1"/>
    <col min="1795" max="1810" width="12.44140625" style="855" customWidth="1"/>
    <col min="1811" max="2048" width="9.109375" style="855"/>
    <col min="2049" max="2049" width="1.88671875" style="855" customWidth="1"/>
    <col min="2050" max="2050" width="2.6640625" style="855" customWidth="1"/>
    <col min="2051" max="2066" width="12.44140625" style="855" customWidth="1"/>
    <col min="2067" max="2304" width="9.109375" style="855"/>
    <col min="2305" max="2305" width="1.88671875" style="855" customWidth="1"/>
    <col min="2306" max="2306" width="2.6640625" style="855" customWidth="1"/>
    <col min="2307" max="2322" width="12.44140625" style="855" customWidth="1"/>
    <col min="2323" max="2560" width="9.109375" style="855"/>
    <col min="2561" max="2561" width="1.88671875" style="855" customWidth="1"/>
    <col min="2562" max="2562" width="2.6640625" style="855" customWidth="1"/>
    <col min="2563" max="2578" width="12.44140625" style="855" customWidth="1"/>
    <col min="2579" max="2816" width="9.109375" style="855"/>
    <col min="2817" max="2817" width="1.88671875" style="855" customWidth="1"/>
    <col min="2818" max="2818" width="2.6640625" style="855" customWidth="1"/>
    <col min="2819" max="2834" width="12.44140625" style="855" customWidth="1"/>
    <col min="2835" max="3072" width="9.109375" style="855"/>
    <col min="3073" max="3073" width="1.88671875" style="855" customWidth="1"/>
    <col min="3074" max="3074" width="2.6640625" style="855" customWidth="1"/>
    <col min="3075" max="3090" width="12.44140625" style="855" customWidth="1"/>
    <col min="3091" max="3328" width="9.109375" style="855"/>
    <col min="3329" max="3329" width="1.88671875" style="855" customWidth="1"/>
    <col min="3330" max="3330" width="2.6640625" style="855" customWidth="1"/>
    <col min="3331" max="3346" width="12.44140625" style="855" customWidth="1"/>
    <col min="3347" max="3584" width="9.109375" style="855"/>
    <col min="3585" max="3585" width="1.88671875" style="855" customWidth="1"/>
    <col min="3586" max="3586" width="2.6640625" style="855" customWidth="1"/>
    <col min="3587" max="3602" width="12.44140625" style="855" customWidth="1"/>
    <col min="3603" max="3840" width="9.109375" style="855"/>
    <col min="3841" max="3841" width="1.88671875" style="855" customWidth="1"/>
    <col min="3842" max="3842" width="2.6640625" style="855" customWidth="1"/>
    <col min="3843" max="3858" width="12.44140625" style="855" customWidth="1"/>
    <col min="3859" max="4096" width="9.109375" style="855"/>
    <col min="4097" max="4097" width="1.88671875" style="855" customWidth="1"/>
    <col min="4098" max="4098" width="2.6640625" style="855" customWidth="1"/>
    <col min="4099" max="4114" width="12.44140625" style="855" customWidth="1"/>
    <col min="4115" max="4352" width="9.109375" style="855"/>
    <col min="4353" max="4353" width="1.88671875" style="855" customWidth="1"/>
    <col min="4354" max="4354" width="2.6640625" style="855" customWidth="1"/>
    <col min="4355" max="4370" width="12.44140625" style="855" customWidth="1"/>
    <col min="4371" max="4608" width="9.109375" style="855"/>
    <col min="4609" max="4609" width="1.88671875" style="855" customWidth="1"/>
    <col min="4610" max="4610" width="2.6640625" style="855" customWidth="1"/>
    <col min="4611" max="4626" width="12.44140625" style="855" customWidth="1"/>
    <col min="4627" max="4864" width="9.109375" style="855"/>
    <col min="4865" max="4865" width="1.88671875" style="855" customWidth="1"/>
    <col min="4866" max="4866" width="2.6640625" style="855" customWidth="1"/>
    <col min="4867" max="4882" width="12.44140625" style="855" customWidth="1"/>
    <col min="4883" max="5120" width="9.109375" style="855"/>
    <col min="5121" max="5121" width="1.88671875" style="855" customWidth="1"/>
    <col min="5122" max="5122" width="2.6640625" style="855" customWidth="1"/>
    <col min="5123" max="5138" width="12.44140625" style="855" customWidth="1"/>
    <col min="5139" max="5376" width="9.109375" style="855"/>
    <col min="5377" max="5377" width="1.88671875" style="855" customWidth="1"/>
    <col min="5378" max="5378" width="2.6640625" style="855" customWidth="1"/>
    <col min="5379" max="5394" width="12.44140625" style="855" customWidth="1"/>
    <col min="5395" max="5632" width="9.109375" style="855"/>
    <col min="5633" max="5633" width="1.88671875" style="855" customWidth="1"/>
    <col min="5634" max="5634" width="2.6640625" style="855" customWidth="1"/>
    <col min="5635" max="5650" width="12.44140625" style="855" customWidth="1"/>
    <col min="5651" max="5888" width="9.109375" style="855"/>
    <col min="5889" max="5889" width="1.88671875" style="855" customWidth="1"/>
    <col min="5890" max="5890" width="2.6640625" style="855" customWidth="1"/>
    <col min="5891" max="5906" width="12.44140625" style="855" customWidth="1"/>
    <col min="5907" max="6144" width="9.109375" style="855"/>
    <col min="6145" max="6145" width="1.88671875" style="855" customWidth="1"/>
    <col min="6146" max="6146" width="2.6640625" style="855" customWidth="1"/>
    <col min="6147" max="6162" width="12.44140625" style="855" customWidth="1"/>
    <col min="6163" max="6400" width="9.109375" style="855"/>
    <col min="6401" max="6401" width="1.88671875" style="855" customWidth="1"/>
    <col min="6402" max="6402" width="2.6640625" style="855" customWidth="1"/>
    <col min="6403" max="6418" width="12.44140625" style="855" customWidth="1"/>
    <col min="6419" max="6656" width="9.109375" style="855"/>
    <col min="6657" max="6657" width="1.88671875" style="855" customWidth="1"/>
    <col min="6658" max="6658" width="2.6640625" style="855" customWidth="1"/>
    <col min="6659" max="6674" width="12.44140625" style="855" customWidth="1"/>
    <col min="6675" max="6912" width="9.109375" style="855"/>
    <col min="6913" max="6913" width="1.88671875" style="855" customWidth="1"/>
    <col min="6914" max="6914" width="2.6640625" style="855" customWidth="1"/>
    <col min="6915" max="6930" width="12.44140625" style="855" customWidth="1"/>
    <col min="6931" max="7168" width="9.109375" style="855"/>
    <col min="7169" max="7169" width="1.88671875" style="855" customWidth="1"/>
    <col min="7170" max="7170" width="2.6640625" style="855" customWidth="1"/>
    <col min="7171" max="7186" width="12.44140625" style="855" customWidth="1"/>
    <col min="7187" max="7424" width="9.109375" style="855"/>
    <col min="7425" max="7425" width="1.88671875" style="855" customWidth="1"/>
    <col min="7426" max="7426" width="2.6640625" style="855" customWidth="1"/>
    <col min="7427" max="7442" width="12.44140625" style="855" customWidth="1"/>
    <col min="7443" max="7680" width="9.109375" style="855"/>
    <col min="7681" max="7681" width="1.88671875" style="855" customWidth="1"/>
    <col min="7682" max="7682" width="2.6640625" style="855" customWidth="1"/>
    <col min="7683" max="7698" width="12.44140625" style="855" customWidth="1"/>
    <col min="7699" max="7936" width="9.109375" style="855"/>
    <col min="7937" max="7937" width="1.88671875" style="855" customWidth="1"/>
    <col min="7938" max="7938" width="2.6640625" style="855" customWidth="1"/>
    <col min="7939" max="7954" width="12.44140625" style="855" customWidth="1"/>
    <col min="7955" max="8192" width="9.109375" style="855"/>
    <col min="8193" max="8193" width="1.88671875" style="855" customWidth="1"/>
    <col min="8194" max="8194" width="2.6640625" style="855" customWidth="1"/>
    <col min="8195" max="8210" width="12.44140625" style="855" customWidth="1"/>
    <col min="8211" max="8448" width="9.109375" style="855"/>
    <col min="8449" max="8449" width="1.88671875" style="855" customWidth="1"/>
    <col min="8450" max="8450" width="2.6640625" style="855" customWidth="1"/>
    <col min="8451" max="8466" width="12.44140625" style="855" customWidth="1"/>
    <col min="8467" max="8704" width="9.109375" style="855"/>
    <col min="8705" max="8705" width="1.88671875" style="855" customWidth="1"/>
    <col min="8706" max="8706" width="2.6640625" style="855" customWidth="1"/>
    <col min="8707" max="8722" width="12.44140625" style="855" customWidth="1"/>
    <col min="8723" max="8960" width="9.109375" style="855"/>
    <col min="8961" max="8961" width="1.88671875" style="855" customWidth="1"/>
    <col min="8962" max="8962" width="2.6640625" style="855" customWidth="1"/>
    <col min="8963" max="8978" width="12.44140625" style="855" customWidth="1"/>
    <col min="8979" max="9216" width="9.109375" style="855"/>
    <col min="9217" max="9217" width="1.88671875" style="855" customWidth="1"/>
    <col min="9218" max="9218" width="2.6640625" style="855" customWidth="1"/>
    <col min="9219" max="9234" width="12.44140625" style="855" customWidth="1"/>
    <col min="9235" max="9472" width="9.109375" style="855"/>
    <col min="9473" max="9473" width="1.88671875" style="855" customWidth="1"/>
    <col min="9474" max="9474" width="2.6640625" style="855" customWidth="1"/>
    <col min="9475" max="9490" width="12.44140625" style="855" customWidth="1"/>
    <col min="9491" max="9728" width="9.109375" style="855"/>
    <col min="9729" max="9729" width="1.88671875" style="855" customWidth="1"/>
    <col min="9730" max="9730" width="2.6640625" style="855" customWidth="1"/>
    <col min="9731" max="9746" width="12.44140625" style="855" customWidth="1"/>
    <col min="9747" max="9984" width="9.109375" style="855"/>
    <col min="9985" max="9985" width="1.88671875" style="855" customWidth="1"/>
    <col min="9986" max="9986" width="2.6640625" style="855" customWidth="1"/>
    <col min="9987" max="10002" width="12.44140625" style="855" customWidth="1"/>
    <col min="10003" max="10240" width="9.109375" style="855"/>
    <col min="10241" max="10241" width="1.88671875" style="855" customWidth="1"/>
    <col min="10242" max="10242" width="2.6640625" style="855" customWidth="1"/>
    <col min="10243" max="10258" width="12.44140625" style="855" customWidth="1"/>
    <col min="10259" max="10496" width="9.109375" style="855"/>
    <col min="10497" max="10497" width="1.88671875" style="855" customWidth="1"/>
    <col min="10498" max="10498" width="2.6640625" style="855" customWidth="1"/>
    <col min="10499" max="10514" width="12.44140625" style="855" customWidth="1"/>
    <col min="10515" max="10752" width="9.109375" style="855"/>
    <col min="10753" max="10753" width="1.88671875" style="855" customWidth="1"/>
    <col min="10754" max="10754" width="2.6640625" style="855" customWidth="1"/>
    <col min="10755" max="10770" width="12.44140625" style="855" customWidth="1"/>
    <col min="10771" max="11008" width="9.109375" style="855"/>
    <col min="11009" max="11009" width="1.88671875" style="855" customWidth="1"/>
    <col min="11010" max="11010" width="2.6640625" style="855" customWidth="1"/>
    <col min="11011" max="11026" width="12.44140625" style="855" customWidth="1"/>
    <col min="11027" max="11264" width="9.109375" style="855"/>
    <col min="11265" max="11265" width="1.88671875" style="855" customWidth="1"/>
    <col min="11266" max="11266" width="2.6640625" style="855" customWidth="1"/>
    <col min="11267" max="11282" width="12.44140625" style="855" customWidth="1"/>
    <col min="11283" max="11520" width="9.109375" style="855"/>
    <col min="11521" max="11521" width="1.88671875" style="855" customWidth="1"/>
    <col min="11522" max="11522" width="2.6640625" style="855" customWidth="1"/>
    <col min="11523" max="11538" width="12.44140625" style="855" customWidth="1"/>
    <col min="11539" max="11776" width="9.109375" style="855"/>
    <col min="11777" max="11777" width="1.88671875" style="855" customWidth="1"/>
    <col min="11778" max="11778" width="2.6640625" style="855" customWidth="1"/>
    <col min="11779" max="11794" width="12.44140625" style="855" customWidth="1"/>
    <col min="11795" max="12032" width="9.109375" style="855"/>
    <col min="12033" max="12033" width="1.88671875" style="855" customWidth="1"/>
    <col min="12034" max="12034" width="2.6640625" style="855" customWidth="1"/>
    <col min="12035" max="12050" width="12.44140625" style="855" customWidth="1"/>
    <col min="12051" max="12288" width="9.109375" style="855"/>
    <col min="12289" max="12289" width="1.88671875" style="855" customWidth="1"/>
    <col min="12290" max="12290" width="2.6640625" style="855" customWidth="1"/>
    <col min="12291" max="12306" width="12.44140625" style="855" customWidth="1"/>
    <col min="12307" max="12544" width="9.109375" style="855"/>
    <col min="12545" max="12545" width="1.88671875" style="855" customWidth="1"/>
    <col min="12546" max="12546" width="2.6640625" style="855" customWidth="1"/>
    <col min="12547" max="12562" width="12.44140625" style="855" customWidth="1"/>
    <col min="12563" max="12800" width="9.109375" style="855"/>
    <col min="12801" max="12801" width="1.88671875" style="855" customWidth="1"/>
    <col min="12802" max="12802" width="2.6640625" style="855" customWidth="1"/>
    <col min="12803" max="12818" width="12.44140625" style="855" customWidth="1"/>
    <col min="12819" max="13056" width="9.109375" style="855"/>
    <col min="13057" max="13057" width="1.88671875" style="855" customWidth="1"/>
    <col min="13058" max="13058" width="2.6640625" style="855" customWidth="1"/>
    <col min="13059" max="13074" width="12.44140625" style="855" customWidth="1"/>
    <col min="13075" max="13312" width="9.109375" style="855"/>
    <col min="13313" max="13313" width="1.88671875" style="855" customWidth="1"/>
    <col min="13314" max="13314" width="2.6640625" style="855" customWidth="1"/>
    <col min="13315" max="13330" width="12.44140625" style="855" customWidth="1"/>
    <col min="13331" max="13568" width="9.109375" style="855"/>
    <col min="13569" max="13569" width="1.88671875" style="855" customWidth="1"/>
    <col min="13570" max="13570" width="2.6640625" style="855" customWidth="1"/>
    <col min="13571" max="13586" width="12.44140625" style="855" customWidth="1"/>
    <col min="13587" max="13824" width="9.109375" style="855"/>
    <col min="13825" max="13825" width="1.88671875" style="855" customWidth="1"/>
    <col min="13826" max="13826" width="2.6640625" style="855" customWidth="1"/>
    <col min="13827" max="13842" width="12.44140625" style="855" customWidth="1"/>
    <col min="13843" max="14080" width="9.109375" style="855"/>
    <col min="14081" max="14081" width="1.88671875" style="855" customWidth="1"/>
    <col min="14082" max="14082" width="2.6640625" style="855" customWidth="1"/>
    <col min="14083" max="14098" width="12.44140625" style="855" customWidth="1"/>
    <col min="14099" max="14336" width="9.109375" style="855"/>
    <col min="14337" max="14337" width="1.88671875" style="855" customWidth="1"/>
    <col min="14338" max="14338" width="2.6640625" style="855" customWidth="1"/>
    <col min="14339" max="14354" width="12.44140625" style="855" customWidth="1"/>
    <col min="14355" max="14592" width="9.109375" style="855"/>
    <col min="14593" max="14593" width="1.88671875" style="855" customWidth="1"/>
    <col min="14594" max="14594" width="2.6640625" style="855" customWidth="1"/>
    <col min="14595" max="14610" width="12.44140625" style="855" customWidth="1"/>
    <col min="14611" max="14848" width="9.109375" style="855"/>
    <col min="14849" max="14849" width="1.88671875" style="855" customWidth="1"/>
    <col min="14850" max="14850" width="2.6640625" style="855" customWidth="1"/>
    <col min="14851" max="14866" width="12.44140625" style="855" customWidth="1"/>
    <col min="14867" max="15104" width="9.109375" style="855"/>
    <col min="15105" max="15105" width="1.88671875" style="855" customWidth="1"/>
    <col min="15106" max="15106" width="2.6640625" style="855" customWidth="1"/>
    <col min="15107" max="15122" width="12.44140625" style="855" customWidth="1"/>
    <col min="15123" max="15360" width="9.109375" style="855"/>
    <col min="15361" max="15361" width="1.88671875" style="855" customWidth="1"/>
    <col min="15362" max="15362" width="2.6640625" style="855" customWidth="1"/>
    <col min="15363" max="15378" width="12.44140625" style="855" customWidth="1"/>
    <col min="15379" max="15616" width="9.109375" style="855"/>
    <col min="15617" max="15617" width="1.88671875" style="855" customWidth="1"/>
    <col min="15618" max="15618" width="2.6640625" style="855" customWidth="1"/>
    <col min="15619" max="15634" width="12.44140625" style="855" customWidth="1"/>
    <col min="15635" max="15872" width="9.109375" style="855"/>
    <col min="15873" max="15873" width="1.88671875" style="855" customWidth="1"/>
    <col min="15874" max="15874" width="2.6640625" style="855" customWidth="1"/>
    <col min="15875" max="15890" width="12.44140625" style="855" customWidth="1"/>
    <col min="15891" max="16128" width="9.109375" style="855"/>
    <col min="16129" max="16129" width="1.88671875" style="855" customWidth="1"/>
    <col min="16130" max="16130" width="2.6640625" style="855" customWidth="1"/>
    <col min="16131" max="16146" width="12.44140625" style="855" customWidth="1"/>
    <col min="16147" max="16384" width="9.109375" style="855"/>
  </cols>
  <sheetData>
    <row r="1" spans="1:29" ht="74.25" customHeight="1">
      <c r="A1" s="961"/>
      <c r="B1" s="852"/>
      <c r="C1" s="852"/>
      <c r="D1" s="852"/>
      <c r="E1" s="852"/>
      <c r="F1" s="852"/>
      <c r="G1" s="853"/>
      <c r="H1" s="852"/>
      <c r="I1" s="852"/>
      <c r="J1" s="852"/>
      <c r="K1" s="852"/>
      <c r="L1" s="854"/>
    </row>
    <row r="2" spans="1:29" ht="28.8">
      <c r="A2" s="962"/>
      <c r="B2" s="856"/>
      <c r="C2" s="963" t="s">
        <v>149</v>
      </c>
      <c r="D2" s="963"/>
      <c r="E2" s="963"/>
      <c r="F2" s="963"/>
      <c r="G2" s="963"/>
      <c r="H2" s="963"/>
      <c r="I2" s="857"/>
      <c r="J2" s="857"/>
      <c r="K2" s="858"/>
      <c r="L2" s="859"/>
      <c r="M2" s="860"/>
      <c r="N2" s="860"/>
      <c r="O2" s="860"/>
      <c r="P2" s="860"/>
      <c r="Q2" s="860"/>
      <c r="R2" s="860"/>
      <c r="S2" s="860"/>
      <c r="T2" s="860"/>
      <c r="U2" s="860"/>
      <c r="V2" s="860"/>
      <c r="W2" s="860"/>
      <c r="X2" s="860"/>
      <c r="Y2" s="860"/>
      <c r="Z2" s="860"/>
      <c r="AA2" s="860"/>
      <c r="AB2" s="860"/>
      <c r="AC2" s="860"/>
    </row>
    <row r="3" spans="1:29" ht="18">
      <c r="A3" s="962"/>
      <c r="B3" s="858"/>
      <c r="C3" s="858"/>
      <c r="D3" s="964" t="s">
        <v>29</v>
      </c>
      <c r="E3" s="964"/>
      <c r="F3" s="964"/>
      <c r="G3" s="964"/>
      <c r="H3" s="858"/>
      <c r="I3" s="858"/>
      <c r="J3" s="858"/>
      <c r="K3" s="858"/>
      <c r="L3" s="859"/>
      <c r="M3" s="860"/>
      <c r="N3" s="860"/>
      <c r="O3" s="860"/>
      <c r="P3" s="860"/>
      <c r="Q3" s="860"/>
      <c r="R3" s="860"/>
      <c r="S3" s="860"/>
      <c r="T3" s="860"/>
      <c r="U3" s="860"/>
      <c r="V3" s="860"/>
      <c r="W3" s="860"/>
      <c r="X3" s="860"/>
      <c r="Y3" s="860"/>
      <c r="Z3" s="860"/>
      <c r="AA3" s="860"/>
      <c r="AB3" s="860"/>
      <c r="AC3" s="860"/>
    </row>
    <row r="4" spans="1:29">
      <c r="A4" s="962"/>
      <c r="B4" s="858"/>
      <c r="C4" s="858"/>
      <c r="D4" s="858"/>
      <c r="E4" s="858"/>
      <c r="F4" s="858"/>
      <c r="G4" s="858"/>
      <c r="H4" s="858"/>
      <c r="I4" s="858"/>
      <c r="J4" s="858"/>
      <c r="K4" s="858"/>
      <c r="L4" s="859"/>
      <c r="M4" s="860"/>
      <c r="N4" s="860"/>
      <c r="O4" s="860"/>
      <c r="P4" s="860"/>
      <c r="Q4" s="860"/>
      <c r="R4" s="860"/>
      <c r="S4" s="860"/>
      <c r="T4" s="860"/>
      <c r="U4" s="860"/>
      <c r="V4" s="860"/>
      <c r="W4" s="860"/>
      <c r="X4" s="860"/>
      <c r="Y4" s="860"/>
      <c r="Z4" s="860"/>
      <c r="AA4" s="860"/>
      <c r="AB4" s="860"/>
      <c r="AC4" s="860"/>
    </row>
    <row r="5" spans="1:29" ht="15.6">
      <c r="A5" s="962"/>
      <c r="B5" s="861"/>
      <c r="C5" s="965" t="s">
        <v>150</v>
      </c>
      <c r="D5" s="965"/>
      <c r="E5" s="965"/>
      <c r="F5" s="965"/>
      <c r="G5" s="965"/>
      <c r="H5" s="965"/>
      <c r="I5" s="858"/>
      <c r="J5" s="858"/>
      <c r="K5" s="858"/>
      <c r="L5" s="859"/>
      <c r="M5" s="860"/>
      <c r="N5" s="860"/>
      <c r="O5" s="860"/>
      <c r="P5" s="860"/>
      <c r="Q5" s="860"/>
      <c r="R5" s="860"/>
      <c r="S5" s="860"/>
      <c r="T5" s="860"/>
      <c r="U5" s="860"/>
      <c r="V5" s="860"/>
      <c r="W5" s="860"/>
      <c r="X5" s="860"/>
      <c r="Y5" s="860"/>
      <c r="Z5" s="860"/>
      <c r="AA5" s="860"/>
      <c r="AB5" s="860"/>
      <c r="AC5" s="860"/>
    </row>
    <row r="6" spans="1:29" ht="13.8" thickBot="1">
      <c r="A6" s="962"/>
      <c r="B6" s="858"/>
      <c r="C6" s="858"/>
      <c r="D6" s="858"/>
      <c r="E6" s="858"/>
      <c r="F6" s="858"/>
      <c r="G6" s="858"/>
      <c r="H6" s="858"/>
      <c r="I6" s="858"/>
      <c r="J6" s="858"/>
      <c r="K6" s="858"/>
      <c r="L6" s="859"/>
      <c r="M6" s="860"/>
      <c r="N6" s="860"/>
      <c r="O6" s="860"/>
      <c r="P6" s="860"/>
      <c r="Q6" s="860"/>
      <c r="R6" s="860"/>
      <c r="S6" s="860"/>
      <c r="T6" s="860"/>
      <c r="U6" s="860"/>
      <c r="V6" s="860"/>
      <c r="W6" s="860"/>
      <c r="X6" s="860"/>
      <c r="Y6" s="860"/>
      <c r="Z6" s="860"/>
      <c r="AA6" s="860"/>
      <c r="AB6" s="860"/>
      <c r="AC6" s="860"/>
    </row>
    <row r="7" spans="1:29" ht="25.5" customHeight="1" thickBot="1">
      <c r="A7" s="962"/>
      <c r="B7" s="862"/>
      <c r="C7" s="863"/>
      <c r="D7" s="862"/>
      <c r="E7" s="864">
        <v>2014</v>
      </c>
      <c r="F7" s="865">
        <v>2013</v>
      </c>
      <c r="G7" s="866" t="s">
        <v>8</v>
      </c>
      <c r="H7" s="858"/>
      <c r="I7" s="858"/>
      <c r="J7" s="858"/>
      <c r="K7" s="862"/>
      <c r="L7" s="867"/>
      <c r="M7" s="868"/>
      <c r="N7" s="869"/>
      <c r="O7" s="860"/>
      <c r="P7" s="860"/>
      <c r="Q7" s="860"/>
      <c r="R7" s="860"/>
      <c r="S7" s="860"/>
      <c r="T7" s="860"/>
      <c r="U7" s="860"/>
      <c r="V7" s="860"/>
      <c r="W7" s="860"/>
      <c r="X7" s="860"/>
      <c r="Y7" s="860"/>
      <c r="Z7" s="860"/>
      <c r="AA7" s="860"/>
      <c r="AB7" s="860"/>
      <c r="AC7" s="860"/>
    </row>
    <row r="8" spans="1:29" ht="25.5" customHeight="1" thickBot="1">
      <c r="A8" s="962"/>
      <c r="B8" s="870"/>
      <c r="C8" s="871"/>
      <c r="D8" s="872" t="s">
        <v>151</v>
      </c>
      <c r="E8" s="873">
        <f>'REG+OCC BY CLASS SEPT 2014'!K6</f>
        <v>0.54820532753848517</v>
      </c>
      <c r="F8" s="874">
        <f>'REG+OCC BY CLASS SEPT 2014'!L6</f>
        <v>0.55035677338921452</v>
      </c>
      <c r="G8" s="875">
        <f>'REG+OCC BY CLASS SEPT 2014'!M6</f>
        <v>-0.2</v>
      </c>
      <c r="H8" s="858"/>
      <c r="I8" s="858"/>
      <c r="J8" s="858"/>
      <c r="K8" s="870"/>
      <c r="L8" s="876"/>
      <c r="M8" s="877"/>
      <c r="N8" s="878"/>
      <c r="O8" s="860"/>
      <c r="P8" s="860"/>
      <c r="Q8" s="860"/>
      <c r="R8" s="860"/>
      <c r="S8" s="860"/>
      <c r="T8" s="860"/>
      <c r="U8" s="860"/>
      <c r="V8" s="860"/>
      <c r="W8" s="860"/>
      <c r="X8" s="860"/>
      <c r="Y8" s="860"/>
      <c r="Z8" s="860"/>
      <c r="AA8" s="860"/>
      <c r="AB8" s="860"/>
      <c r="AC8" s="860"/>
    </row>
    <row r="9" spans="1:29" ht="17.25" customHeight="1" thickBot="1">
      <c r="A9" s="962"/>
      <c r="B9" s="870"/>
      <c r="C9" s="871"/>
      <c r="D9" s="879"/>
      <c r="E9" s="880"/>
      <c r="F9" s="880"/>
      <c r="G9" s="881"/>
      <c r="H9" s="858"/>
      <c r="I9" s="858"/>
      <c r="J9" s="858"/>
      <c r="K9" s="870"/>
      <c r="L9" s="876"/>
      <c r="M9" s="877"/>
      <c r="N9" s="878"/>
      <c r="O9" s="860"/>
      <c r="P9" s="860"/>
      <c r="Q9" s="860"/>
      <c r="R9" s="860"/>
      <c r="S9" s="860"/>
      <c r="T9" s="860"/>
      <c r="U9" s="860"/>
      <c r="V9" s="860"/>
      <c r="W9" s="860"/>
      <c r="X9" s="860"/>
      <c r="Y9" s="860"/>
      <c r="Z9" s="860"/>
      <c r="AA9" s="860"/>
      <c r="AB9" s="860"/>
      <c r="AC9" s="860"/>
    </row>
    <row r="10" spans="1:29" ht="25.5" customHeight="1" thickBot="1">
      <c r="A10" s="962"/>
      <c r="B10" s="870"/>
      <c r="C10" s="871"/>
      <c r="D10" s="882"/>
      <c r="E10" s="864">
        <v>2014</v>
      </c>
      <c r="F10" s="865">
        <v>2013</v>
      </c>
      <c r="G10" s="866" t="s">
        <v>8</v>
      </c>
      <c r="H10" s="858"/>
      <c r="I10" s="858"/>
      <c r="J10" s="858"/>
      <c r="K10" s="870"/>
      <c r="L10" s="876"/>
      <c r="M10" s="877"/>
      <c r="N10" s="878"/>
      <c r="O10" s="860"/>
      <c r="P10" s="860"/>
      <c r="Q10" s="860"/>
      <c r="R10" s="860"/>
      <c r="S10" s="860"/>
      <c r="T10" s="860"/>
      <c r="U10" s="860"/>
      <c r="V10" s="860"/>
      <c r="W10" s="860"/>
      <c r="X10" s="860"/>
      <c r="Y10" s="860"/>
      <c r="Z10" s="860"/>
      <c r="AA10" s="860"/>
      <c r="AB10" s="860"/>
      <c r="AC10" s="860"/>
    </row>
    <row r="11" spans="1:29" ht="25.5" customHeight="1" thickBot="1">
      <c r="A11" s="962"/>
      <c r="B11" s="870"/>
      <c r="C11" s="883"/>
      <c r="D11" s="884" t="s">
        <v>152</v>
      </c>
      <c r="E11" s="885">
        <f>'ARR$ SEPTEMBER 2014'!C21</f>
        <v>120.74924528301891</v>
      </c>
      <c r="F11" s="886">
        <f>'ARR$ SEPTEMBER 2014'!D21</f>
        <v>118.16692307692301</v>
      </c>
      <c r="G11" s="887">
        <f>'ARR$ SEPTEMBER 2014'!E21</f>
        <v>2.1853172942608343E-2</v>
      </c>
      <c r="H11" s="858"/>
      <c r="I11" s="858"/>
      <c r="J11" s="858"/>
      <c r="K11" s="870"/>
      <c r="L11" s="888"/>
      <c r="M11" s="889"/>
      <c r="N11" s="878"/>
      <c r="O11" s="860"/>
      <c r="P11" s="860"/>
      <c r="Q11" s="860"/>
      <c r="R11" s="860"/>
      <c r="S11" s="860"/>
      <c r="T11" s="860"/>
      <c r="U11" s="860"/>
      <c r="V11" s="860"/>
      <c r="W11" s="860"/>
      <c r="X11" s="860"/>
      <c r="Y11" s="860"/>
      <c r="Z11" s="860"/>
      <c r="AA11" s="860"/>
      <c r="AB11" s="860"/>
      <c r="AC11" s="860"/>
    </row>
    <row r="12" spans="1:29" ht="21" customHeight="1">
      <c r="A12" s="962"/>
      <c r="B12" s="870"/>
      <c r="C12" s="883"/>
      <c r="D12" s="870"/>
      <c r="E12" s="890"/>
      <c r="F12" s="890"/>
      <c r="G12" s="891"/>
      <c r="H12" s="858"/>
      <c r="I12" s="858"/>
      <c r="J12" s="858"/>
      <c r="K12" s="870"/>
      <c r="L12" s="888"/>
      <c r="M12" s="889"/>
      <c r="N12" s="878"/>
      <c r="O12" s="860"/>
      <c r="P12" s="860"/>
      <c r="Q12" s="860"/>
      <c r="R12" s="860"/>
      <c r="S12" s="860"/>
      <c r="T12" s="860"/>
      <c r="U12" s="860"/>
      <c r="V12" s="860"/>
      <c r="W12" s="860"/>
      <c r="X12" s="860"/>
      <c r="Y12" s="860"/>
      <c r="Z12" s="860"/>
      <c r="AA12" s="860"/>
      <c r="AB12" s="860"/>
      <c r="AC12" s="860"/>
    </row>
    <row r="13" spans="1:29" ht="25.5" customHeight="1" thickBot="1">
      <c r="A13" s="962"/>
      <c r="B13" s="870"/>
      <c r="C13" s="883"/>
      <c r="D13" s="870"/>
      <c r="E13" s="966" t="s">
        <v>153</v>
      </c>
      <c r="F13" s="967"/>
      <c r="G13" s="967"/>
      <c r="H13" s="858"/>
      <c r="I13" s="858"/>
      <c r="J13" s="858"/>
      <c r="K13" s="870"/>
      <c r="L13" s="888"/>
      <c r="M13" s="889"/>
      <c r="N13" s="878"/>
      <c r="O13" s="860"/>
      <c r="P13" s="860"/>
      <c r="Q13" s="860"/>
      <c r="R13" s="860"/>
      <c r="S13" s="860"/>
      <c r="T13" s="860"/>
      <c r="U13" s="860"/>
      <c r="V13" s="860"/>
      <c r="W13" s="860"/>
      <c r="X13" s="860"/>
      <c r="Y13" s="860"/>
      <c r="Z13" s="860"/>
      <c r="AA13" s="860"/>
      <c r="AB13" s="860"/>
      <c r="AC13" s="860"/>
    </row>
    <row r="14" spans="1:29" ht="25.5" customHeight="1" thickBot="1">
      <c r="A14" s="962"/>
      <c r="B14" s="870"/>
      <c r="C14" s="883"/>
      <c r="D14" s="882"/>
      <c r="E14" s="864">
        <v>2014</v>
      </c>
      <c r="F14" s="865">
        <v>2013</v>
      </c>
      <c r="G14" s="866" t="s">
        <v>8</v>
      </c>
      <c r="H14" s="858"/>
      <c r="I14" s="858"/>
      <c r="J14" s="858"/>
      <c r="K14" s="870"/>
      <c r="L14" s="888"/>
      <c r="M14" s="889"/>
      <c r="N14" s="878"/>
      <c r="O14" s="860"/>
      <c r="P14" s="860"/>
      <c r="Q14" s="860"/>
      <c r="R14" s="860"/>
      <c r="S14" s="860"/>
      <c r="T14" s="860"/>
      <c r="U14" s="860"/>
      <c r="V14" s="860"/>
      <c r="W14" s="860"/>
      <c r="X14" s="860"/>
      <c r="Y14" s="860"/>
      <c r="Z14" s="860"/>
      <c r="AA14" s="860"/>
      <c r="AB14" s="860"/>
      <c r="AC14" s="860"/>
    </row>
    <row r="15" spans="1:29" ht="25.5" customHeight="1" thickBot="1">
      <c r="A15" s="962"/>
      <c r="B15" s="870"/>
      <c r="C15" s="883"/>
      <c r="D15" s="872" t="s">
        <v>151</v>
      </c>
      <c r="E15" s="892">
        <f>'REG+OCC BY CLASS CY 2013-2014'!K6</f>
        <v>0.71310076131811873</v>
      </c>
      <c r="F15" s="893">
        <f>'REG+OCC BY CLASS CY 2013-2014'!L6</f>
        <v>0.71416705835923677</v>
      </c>
      <c r="G15" s="894">
        <f>'REG+OCC BY CLASS CY 2013-2014'!M6</f>
        <v>-0.1</v>
      </c>
      <c r="H15" s="858"/>
      <c r="I15" s="858"/>
      <c r="J15" s="858"/>
      <c r="K15" s="870"/>
      <c r="L15" s="888"/>
      <c r="M15" s="889"/>
      <c r="N15" s="878"/>
      <c r="O15" s="860"/>
      <c r="P15" s="860"/>
      <c r="Q15" s="860"/>
      <c r="R15" s="860"/>
      <c r="S15" s="860"/>
      <c r="T15" s="860"/>
      <c r="U15" s="860"/>
      <c r="V15" s="860"/>
      <c r="W15" s="860"/>
      <c r="X15" s="860"/>
      <c r="Y15" s="860"/>
      <c r="Z15" s="860"/>
      <c r="AA15" s="860"/>
      <c r="AB15" s="860"/>
      <c r="AC15" s="860"/>
    </row>
    <row r="16" spans="1:29" ht="25.5" customHeight="1" thickBot="1">
      <c r="A16" s="962"/>
      <c r="B16" s="870"/>
      <c r="C16" s="883"/>
      <c r="D16" s="884" t="s">
        <v>152</v>
      </c>
      <c r="E16" s="895">
        <f>'ARR$ BY REGION CY 2014'!O21</f>
        <v>150.91</v>
      </c>
      <c r="F16" s="895">
        <f>'ARR$ BY REGION CY 2014'!O45</f>
        <v>132.37</v>
      </c>
      <c r="G16" s="896">
        <f>'ARR$ BY REGION CY 2014'!O69</f>
        <v>0.14006194757120186</v>
      </c>
      <c r="H16" s="858"/>
      <c r="I16" s="858"/>
      <c r="J16" s="858"/>
      <c r="K16" s="870"/>
      <c r="L16" s="888"/>
      <c r="M16" s="889"/>
      <c r="N16" s="878"/>
      <c r="O16" s="860"/>
      <c r="P16" s="860"/>
      <c r="Q16" s="860"/>
      <c r="R16" s="860"/>
      <c r="S16" s="860"/>
      <c r="T16" s="860"/>
      <c r="U16" s="860"/>
      <c r="V16" s="860"/>
      <c r="W16" s="860"/>
      <c r="X16" s="860"/>
      <c r="Y16" s="860"/>
      <c r="Z16" s="860"/>
      <c r="AA16" s="860"/>
      <c r="AB16" s="860"/>
      <c r="AC16" s="860"/>
    </row>
    <row r="17" spans="1:32" ht="21" customHeight="1">
      <c r="A17" s="962"/>
      <c r="B17" s="897"/>
      <c r="C17" s="897"/>
      <c r="D17" s="897"/>
      <c r="E17" s="897"/>
      <c r="F17" s="897"/>
      <c r="G17" s="897"/>
      <c r="H17" s="897"/>
      <c r="I17" s="858"/>
      <c r="J17" s="858"/>
      <c r="K17" s="858"/>
      <c r="L17" s="859"/>
      <c r="M17" s="860"/>
      <c r="N17" s="898"/>
      <c r="O17" s="860"/>
      <c r="P17" s="860"/>
      <c r="Q17" s="860"/>
      <c r="R17" s="860"/>
      <c r="S17" s="860"/>
      <c r="T17" s="860"/>
      <c r="U17" s="860"/>
      <c r="V17" s="860"/>
      <c r="W17" s="860"/>
      <c r="X17" s="860"/>
      <c r="Y17" s="860"/>
      <c r="Z17" s="860"/>
      <c r="AA17" s="860"/>
      <c r="AB17" s="860"/>
      <c r="AC17" s="860"/>
    </row>
    <row r="18" spans="1:32" ht="27" customHeight="1" thickBot="1">
      <c r="A18" s="962"/>
      <c r="B18" s="897"/>
      <c r="C18" s="897"/>
      <c r="D18" s="897"/>
      <c r="E18" s="968" t="s">
        <v>153</v>
      </c>
      <c r="F18" s="969"/>
      <c r="G18" s="969"/>
      <c r="H18" s="897"/>
      <c r="I18" s="858"/>
      <c r="J18" s="858"/>
      <c r="K18" s="858"/>
      <c r="L18" s="859"/>
      <c r="M18" s="860"/>
      <c r="N18" s="860"/>
      <c r="O18" s="860"/>
      <c r="P18" s="860"/>
      <c r="Q18" s="860"/>
      <c r="R18" s="860"/>
      <c r="S18" s="860"/>
      <c r="T18" s="860"/>
      <c r="U18" s="860"/>
      <c r="V18" s="860"/>
      <c r="W18" s="860"/>
      <c r="X18" s="860"/>
      <c r="Y18" s="860"/>
      <c r="Z18" s="860"/>
      <c r="AA18" s="860"/>
      <c r="AB18" s="860"/>
      <c r="AC18" s="860"/>
      <c r="AD18" s="860"/>
      <c r="AE18" s="860"/>
      <c r="AF18" s="860"/>
    </row>
    <row r="19" spans="1:32" ht="25.5" customHeight="1" thickBot="1">
      <c r="A19" s="962"/>
      <c r="B19" s="897"/>
      <c r="C19" s="897"/>
      <c r="D19" s="882"/>
      <c r="E19" s="864">
        <v>2014</v>
      </c>
      <c r="F19" s="865">
        <v>2013</v>
      </c>
      <c r="G19" s="866" t="s">
        <v>8</v>
      </c>
      <c r="H19" s="897"/>
      <c r="I19" s="858"/>
      <c r="J19" s="858"/>
      <c r="K19" s="858"/>
      <c r="L19" s="859"/>
      <c r="M19" s="860"/>
      <c r="N19" s="860"/>
      <c r="O19" s="860"/>
      <c r="P19" s="860"/>
      <c r="Q19" s="860"/>
      <c r="R19" s="860"/>
      <c r="S19" s="860"/>
      <c r="T19" s="860"/>
      <c r="U19" s="860"/>
      <c r="V19" s="860"/>
      <c r="W19" s="860"/>
      <c r="X19" s="860"/>
      <c r="Y19" s="860"/>
      <c r="Z19" s="860"/>
      <c r="AA19" s="860"/>
      <c r="AB19" s="860"/>
      <c r="AC19" s="860"/>
      <c r="AD19" s="860"/>
      <c r="AE19" s="860"/>
      <c r="AF19" s="860"/>
    </row>
    <row r="20" spans="1:32" ht="31.5" customHeight="1" thickBot="1">
      <c r="A20" s="962"/>
      <c r="B20" s="897"/>
      <c r="C20" s="897"/>
      <c r="D20" s="899" t="s">
        <v>154</v>
      </c>
      <c r="E20" s="900">
        <f>'REG+OCC BY CLASS CY 2013-2014'!N6</f>
        <v>2625381</v>
      </c>
      <c r="F20" s="901">
        <f>'REG+OCC BY CLASS CY 2013-2014'!O6</f>
        <v>2576909</v>
      </c>
      <c r="G20" s="887">
        <f>'REG+OCC BY CLASS CY 2013-2014'!P6</f>
        <v>1.8810132604604974E-2</v>
      </c>
      <c r="H20" s="897"/>
      <c r="I20" s="858"/>
      <c r="J20" s="858"/>
      <c r="K20" s="858"/>
      <c r="L20" s="859"/>
      <c r="M20" s="860"/>
      <c r="N20" s="860"/>
      <c r="O20" s="860"/>
      <c r="P20" s="860"/>
      <c r="Q20" s="860"/>
      <c r="R20" s="860"/>
      <c r="S20" s="860"/>
      <c r="T20" s="860"/>
      <c r="U20" s="860"/>
      <c r="V20" s="860"/>
      <c r="W20" s="860"/>
      <c r="X20" s="860"/>
      <c r="Y20" s="860"/>
      <c r="Z20" s="860"/>
      <c r="AA20" s="860"/>
      <c r="AB20" s="860"/>
      <c r="AC20" s="860"/>
      <c r="AD20" s="860"/>
      <c r="AE20" s="860"/>
      <c r="AF20" s="860"/>
    </row>
    <row r="21" spans="1:32" ht="30" customHeight="1" thickBot="1">
      <c r="A21" s="962"/>
      <c r="B21" s="897"/>
      <c r="C21" s="897"/>
      <c r="D21" s="884" t="s">
        <v>155</v>
      </c>
      <c r="E21" s="902">
        <f>'REG+OCC BY CLASS CY 2013-2014'!Q6</f>
        <v>3681641</v>
      </c>
      <c r="F21" s="902">
        <f>'REG+OCC BY CLASS CY 2013-2014'!R6</f>
        <v>3608272</v>
      </c>
      <c r="G21" s="896">
        <f>'REG+OCC BY CLASS CY 2013-2014'!S6</f>
        <v>2.033355578515145E-2</v>
      </c>
      <c r="H21" s="897"/>
      <c r="I21" s="903"/>
      <c r="J21" s="858"/>
      <c r="K21" s="858"/>
      <c r="L21" s="859"/>
      <c r="M21" s="860"/>
      <c r="N21" s="860"/>
      <c r="O21" s="860"/>
      <c r="P21" s="860"/>
      <c r="Q21" s="860"/>
      <c r="R21" s="860"/>
      <c r="S21" s="860"/>
      <c r="T21" s="860"/>
      <c r="U21" s="860"/>
      <c r="V21" s="860"/>
      <c r="W21" s="860"/>
      <c r="X21" s="860"/>
      <c r="Y21" s="860"/>
      <c r="Z21" s="860"/>
      <c r="AA21" s="860"/>
      <c r="AB21" s="860"/>
      <c r="AC21" s="860"/>
      <c r="AD21" s="860"/>
      <c r="AE21" s="860"/>
      <c r="AF21" s="860"/>
    </row>
    <row r="22" spans="1:32">
      <c r="A22" s="962"/>
      <c r="B22" s="897"/>
      <c r="C22" s="897"/>
      <c r="D22" s="897"/>
      <c r="E22" s="897"/>
      <c r="F22" s="897"/>
      <c r="G22" s="897"/>
      <c r="H22" s="897"/>
      <c r="I22" s="858"/>
      <c r="J22" s="858"/>
      <c r="K22" s="858"/>
      <c r="L22" s="859"/>
      <c r="M22" s="860"/>
      <c r="N22" s="860"/>
      <c r="O22" s="860"/>
      <c r="P22" s="860"/>
      <c r="Q22" s="860"/>
      <c r="R22" s="860"/>
      <c r="S22" s="860"/>
      <c r="T22" s="860"/>
      <c r="U22" s="860"/>
      <c r="V22" s="860"/>
      <c r="W22" s="860"/>
      <c r="X22" s="860"/>
      <c r="Y22" s="860"/>
      <c r="Z22" s="860"/>
      <c r="AA22" s="860"/>
      <c r="AB22" s="860"/>
      <c r="AC22" s="860"/>
      <c r="AD22" s="860"/>
      <c r="AE22" s="860"/>
      <c r="AF22" s="860"/>
    </row>
    <row r="23" spans="1:32" ht="24" customHeight="1">
      <c r="A23" s="962"/>
      <c r="B23" s="904"/>
      <c r="C23" s="970" t="s">
        <v>156</v>
      </c>
      <c r="D23" s="970"/>
      <c r="E23" s="970"/>
      <c r="F23" s="970"/>
      <c r="G23" s="970"/>
      <c r="H23" s="970"/>
      <c r="I23" s="858"/>
      <c r="J23" s="858"/>
      <c r="K23" s="858"/>
      <c r="L23" s="859"/>
      <c r="M23" s="860"/>
      <c r="N23" s="860"/>
      <c r="O23" s="860"/>
      <c r="P23" s="860"/>
      <c r="Q23" s="860"/>
      <c r="R23" s="860"/>
      <c r="S23" s="860"/>
      <c r="T23" s="860"/>
      <c r="U23" s="860"/>
      <c r="V23" s="860"/>
      <c r="W23" s="860"/>
      <c r="X23" s="860"/>
      <c r="Y23" s="860"/>
      <c r="Z23" s="860"/>
      <c r="AA23" s="860"/>
      <c r="AB23" s="860"/>
      <c r="AC23" s="860"/>
      <c r="AD23" s="860"/>
      <c r="AE23" s="860"/>
      <c r="AF23" s="860"/>
    </row>
    <row r="24" spans="1:32" ht="13.5" customHeight="1">
      <c r="A24" s="962"/>
      <c r="B24" s="858"/>
      <c r="C24" s="971" t="s">
        <v>157</v>
      </c>
      <c r="D24" s="971"/>
      <c r="E24" s="971"/>
      <c r="F24" s="971"/>
      <c r="G24" s="971"/>
      <c r="H24" s="971"/>
      <c r="I24" s="971"/>
      <c r="J24" s="858"/>
      <c r="K24" s="858"/>
      <c r="L24" s="859"/>
      <c r="M24" s="860"/>
      <c r="N24" s="860"/>
      <c r="O24" s="860"/>
      <c r="P24" s="860"/>
      <c r="Q24" s="860"/>
      <c r="R24" s="860"/>
      <c r="S24" s="860"/>
      <c r="T24" s="860"/>
      <c r="U24" s="860"/>
      <c r="V24" s="860"/>
      <c r="W24" s="860"/>
      <c r="X24" s="860"/>
      <c r="Y24" s="860"/>
      <c r="Z24" s="860"/>
      <c r="AA24" s="860"/>
      <c r="AB24" s="860"/>
      <c r="AC24" s="860"/>
      <c r="AD24" s="860"/>
      <c r="AE24" s="860"/>
      <c r="AF24" s="860"/>
    </row>
    <row r="25" spans="1:32" ht="12" customHeight="1">
      <c r="A25" s="962"/>
      <c r="B25" s="858"/>
      <c r="C25" s="972" t="s">
        <v>158</v>
      </c>
      <c r="D25" s="972"/>
      <c r="E25" s="858"/>
      <c r="F25" s="858"/>
      <c r="G25" s="858"/>
      <c r="H25" s="858"/>
      <c r="I25" s="858"/>
      <c r="J25" s="858"/>
      <c r="K25" s="858"/>
      <c r="L25" s="859"/>
      <c r="M25" s="860"/>
      <c r="N25" s="860"/>
      <c r="O25" s="860"/>
      <c r="P25" s="860"/>
      <c r="Q25" s="860"/>
      <c r="R25" s="860"/>
      <c r="S25" s="860"/>
      <c r="T25" s="860"/>
      <c r="U25" s="860"/>
      <c r="V25" s="860"/>
      <c r="W25" s="860"/>
      <c r="X25" s="860"/>
      <c r="Y25" s="860"/>
      <c r="Z25" s="860"/>
      <c r="AA25" s="860"/>
      <c r="AB25" s="860"/>
      <c r="AC25" s="860"/>
      <c r="AD25" s="860"/>
      <c r="AE25" s="860"/>
      <c r="AF25" s="860"/>
    </row>
    <row r="26" spans="1:32" ht="15" customHeight="1" thickBot="1">
      <c r="A26" s="962"/>
      <c r="B26" s="905"/>
      <c r="C26" s="906"/>
      <c r="D26" s="906"/>
      <c r="E26" s="906"/>
      <c r="F26" s="906"/>
      <c r="G26" s="906"/>
      <c r="H26" s="906"/>
      <c r="I26" s="858"/>
      <c r="J26" s="858"/>
      <c r="K26" s="858"/>
      <c r="L26" s="859"/>
      <c r="M26" s="860"/>
      <c r="N26" s="860"/>
      <c r="O26" s="860"/>
      <c r="P26" s="860"/>
      <c r="Q26" s="860"/>
      <c r="R26" s="860"/>
      <c r="S26" s="860"/>
      <c r="T26" s="860"/>
      <c r="U26" s="860"/>
      <c r="V26" s="860"/>
      <c r="W26" s="860"/>
      <c r="X26" s="860"/>
      <c r="Y26" s="860"/>
      <c r="Z26" s="860"/>
      <c r="AA26" s="860"/>
      <c r="AB26" s="860"/>
      <c r="AC26" s="860"/>
      <c r="AD26" s="860"/>
      <c r="AE26" s="860"/>
      <c r="AF26" s="860"/>
    </row>
    <row r="27" spans="1:32" ht="15" customHeight="1" thickTop="1">
      <c r="A27" s="962"/>
      <c r="B27" s="973" t="s">
        <v>200</v>
      </c>
      <c r="C27" s="974"/>
      <c r="D27" s="974"/>
      <c r="E27" s="974"/>
      <c r="F27" s="974"/>
      <c r="G27" s="974"/>
      <c r="H27" s="975"/>
      <c r="I27" s="858"/>
      <c r="J27" s="858"/>
      <c r="K27" s="858"/>
      <c r="L27" s="859"/>
      <c r="M27" s="860"/>
      <c r="N27" s="860"/>
      <c r="O27" s="860"/>
      <c r="P27" s="860"/>
      <c r="Q27" s="860"/>
      <c r="R27" s="860"/>
      <c r="S27" s="860"/>
      <c r="T27" s="860"/>
      <c r="U27" s="860"/>
      <c r="V27" s="860"/>
      <c r="W27" s="860"/>
      <c r="X27" s="860"/>
      <c r="Y27" s="860"/>
      <c r="Z27" s="860"/>
      <c r="AA27" s="860"/>
      <c r="AB27" s="860"/>
      <c r="AC27" s="860"/>
      <c r="AD27" s="860"/>
      <c r="AE27" s="860"/>
      <c r="AF27" s="860"/>
    </row>
    <row r="28" spans="1:32" ht="15" customHeight="1">
      <c r="A28" s="962"/>
      <c r="B28" s="976"/>
      <c r="C28" s="977"/>
      <c r="D28" s="977"/>
      <c r="E28" s="977"/>
      <c r="F28" s="977"/>
      <c r="G28" s="977"/>
      <c r="H28" s="978"/>
      <c r="I28" s="858"/>
      <c r="J28" s="858"/>
      <c r="K28" s="858"/>
      <c r="L28" s="859"/>
      <c r="M28" s="860"/>
      <c r="N28" s="860"/>
      <c r="O28" s="860"/>
      <c r="P28" s="860"/>
      <c r="Q28" s="860"/>
      <c r="R28" s="860"/>
      <c r="S28" s="860"/>
      <c r="T28" s="860"/>
      <c r="U28" s="860"/>
      <c r="V28" s="860"/>
      <c r="W28" s="860"/>
      <c r="X28" s="860"/>
      <c r="Y28" s="860"/>
      <c r="Z28" s="860"/>
      <c r="AA28" s="860"/>
      <c r="AB28" s="860"/>
      <c r="AC28" s="860"/>
      <c r="AD28" s="860"/>
      <c r="AE28" s="860"/>
      <c r="AF28" s="860"/>
    </row>
    <row r="29" spans="1:32" ht="15" customHeight="1">
      <c r="A29" s="962"/>
      <c r="B29" s="976"/>
      <c r="C29" s="977"/>
      <c r="D29" s="977"/>
      <c r="E29" s="977"/>
      <c r="F29" s="977"/>
      <c r="G29" s="977"/>
      <c r="H29" s="978"/>
      <c r="I29" s="858"/>
      <c r="J29" s="858"/>
      <c r="K29" s="858"/>
      <c r="L29" s="859"/>
      <c r="M29" s="860"/>
      <c r="N29" s="907"/>
      <c r="O29" s="860"/>
      <c r="P29" s="860"/>
      <c r="Q29" s="860"/>
      <c r="R29" s="860"/>
      <c r="S29" s="860"/>
      <c r="T29" s="860"/>
      <c r="U29" s="860"/>
      <c r="V29" s="860"/>
      <c r="W29" s="860"/>
      <c r="X29" s="860"/>
      <c r="Y29" s="860"/>
      <c r="Z29" s="860"/>
      <c r="AA29" s="860"/>
      <c r="AB29" s="860"/>
      <c r="AC29" s="860"/>
      <c r="AD29" s="860"/>
      <c r="AE29" s="860"/>
      <c r="AF29" s="860"/>
    </row>
    <row r="30" spans="1:32" ht="15" customHeight="1">
      <c r="A30" s="962"/>
      <c r="B30" s="976"/>
      <c r="C30" s="977"/>
      <c r="D30" s="977"/>
      <c r="E30" s="977"/>
      <c r="F30" s="977"/>
      <c r="G30" s="977"/>
      <c r="H30" s="978"/>
      <c r="I30" s="858"/>
      <c r="J30" s="858"/>
      <c r="K30" s="858"/>
      <c r="L30" s="859"/>
      <c r="M30" s="860"/>
      <c r="N30" s="860"/>
      <c r="O30" s="860"/>
      <c r="P30" s="860"/>
      <c r="Q30" s="860"/>
      <c r="R30" s="860"/>
      <c r="S30" s="860"/>
      <c r="T30" s="860"/>
      <c r="U30" s="860"/>
      <c r="V30" s="860"/>
      <c r="W30" s="860"/>
      <c r="X30" s="860"/>
      <c r="Y30" s="860"/>
      <c r="Z30" s="860"/>
      <c r="AA30" s="860"/>
      <c r="AB30" s="860"/>
      <c r="AC30" s="860"/>
      <c r="AD30" s="860"/>
      <c r="AE30" s="860"/>
      <c r="AF30" s="860"/>
    </row>
    <row r="31" spans="1:32" ht="15" customHeight="1">
      <c r="A31" s="962"/>
      <c r="B31" s="976"/>
      <c r="C31" s="977"/>
      <c r="D31" s="977"/>
      <c r="E31" s="977"/>
      <c r="F31" s="977"/>
      <c r="G31" s="977"/>
      <c r="H31" s="978"/>
      <c r="I31" s="858"/>
      <c r="J31" s="858"/>
      <c r="K31" s="858"/>
      <c r="L31" s="859"/>
      <c r="M31" s="860"/>
      <c r="N31" s="860"/>
      <c r="O31" s="860"/>
      <c r="P31" s="860"/>
      <c r="Q31" s="860"/>
      <c r="R31" s="860"/>
      <c r="S31" s="860"/>
      <c r="T31" s="860"/>
      <c r="U31" s="860"/>
      <c r="V31" s="860"/>
      <c r="W31" s="860"/>
      <c r="X31" s="860"/>
      <c r="Y31" s="860"/>
      <c r="Z31" s="860"/>
      <c r="AA31" s="860"/>
      <c r="AB31" s="860"/>
      <c r="AC31" s="860"/>
      <c r="AD31" s="860"/>
      <c r="AE31" s="860"/>
      <c r="AF31" s="860"/>
    </row>
    <row r="32" spans="1:32" ht="14.25" customHeight="1">
      <c r="A32" s="962"/>
      <c r="B32" s="976"/>
      <c r="C32" s="977"/>
      <c r="D32" s="977"/>
      <c r="E32" s="977"/>
      <c r="F32" s="977"/>
      <c r="G32" s="977"/>
      <c r="H32" s="978"/>
      <c r="I32" s="858"/>
      <c r="J32" s="858"/>
      <c r="K32" s="858"/>
      <c r="L32" s="859"/>
      <c r="M32" s="860"/>
      <c r="N32" s="860"/>
      <c r="O32" s="860"/>
      <c r="P32" s="860"/>
      <c r="Q32" s="860"/>
      <c r="R32" s="860"/>
      <c r="S32" s="860"/>
      <c r="T32" s="860"/>
      <c r="U32" s="860"/>
      <c r="V32" s="860"/>
      <c r="W32" s="860"/>
      <c r="X32" s="860"/>
      <c r="Y32" s="860"/>
      <c r="Z32" s="860"/>
      <c r="AA32" s="860"/>
      <c r="AB32" s="860"/>
      <c r="AC32" s="860"/>
      <c r="AD32" s="860"/>
      <c r="AE32" s="860"/>
      <c r="AF32" s="860"/>
    </row>
    <row r="33" spans="1:32">
      <c r="A33" s="908"/>
      <c r="B33" s="976"/>
      <c r="C33" s="977"/>
      <c r="D33" s="977"/>
      <c r="E33" s="977"/>
      <c r="F33" s="977"/>
      <c r="G33" s="977"/>
      <c r="H33" s="978"/>
      <c r="I33" s="909"/>
      <c r="J33" s="909"/>
      <c r="K33" s="909"/>
      <c r="L33" s="910"/>
      <c r="M33" s="860"/>
      <c r="N33" s="860"/>
      <c r="O33" s="860"/>
      <c r="P33" s="860"/>
      <c r="Q33" s="860"/>
      <c r="R33" s="860"/>
      <c r="S33" s="860"/>
      <c r="T33" s="860"/>
      <c r="U33" s="860"/>
      <c r="V33" s="860"/>
      <c r="W33" s="860"/>
      <c r="X33" s="860"/>
      <c r="Y33" s="860"/>
      <c r="Z33" s="860"/>
      <c r="AA33" s="860"/>
      <c r="AB33" s="860"/>
      <c r="AC33" s="860"/>
      <c r="AD33" s="860"/>
      <c r="AE33" s="860"/>
      <c r="AF33" s="860"/>
    </row>
    <row r="34" spans="1:32">
      <c r="A34" s="911"/>
      <c r="B34" s="976"/>
      <c r="C34" s="977"/>
      <c r="D34" s="977"/>
      <c r="E34" s="977"/>
      <c r="F34" s="977"/>
      <c r="G34" s="977"/>
      <c r="H34" s="978"/>
      <c r="I34" s="858"/>
      <c r="J34" s="858"/>
      <c r="K34" s="858"/>
      <c r="L34" s="859"/>
      <c r="M34" s="860"/>
      <c r="N34" s="860"/>
      <c r="O34" s="860"/>
      <c r="P34" s="860"/>
      <c r="Q34" s="860"/>
      <c r="R34" s="860"/>
      <c r="S34" s="860"/>
      <c r="T34" s="860"/>
      <c r="U34" s="860"/>
      <c r="V34" s="860"/>
      <c r="W34" s="860"/>
      <c r="X34" s="860"/>
      <c r="Y34" s="860"/>
      <c r="Z34" s="860"/>
      <c r="AA34" s="860"/>
      <c r="AB34" s="860"/>
      <c r="AC34" s="860"/>
      <c r="AD34" s="860"/>
      <c r="AE34" s="860"/>
      <c r="AF34" s="860"/>
    </row>
    <row r="35" spans="1:32">
      <c r="A35" s="911"/>
      <c r="B35" s="976"/>
      <c r="C35" s="977"/>
      <c r="D35" s="977"/>
      <c r="E35" s="977"/>
      <c r="F35" s="977"/>
      <c r="G35" s="977"/>
      <c r="H35" s="978"/>
      <c r="I35" s="858"/>
      <c r="J35" s="858"/>
      <c r="K35" s="858"/>
      <c r="L35" s="859"/>
      <c r="M35" s="860"/>
      <c r="N35" s="860"/>
      <c r="O35" s="860"/>
      <c r="P35" s="860"/>
      <c r="Q35" s="860"/>
      <c r="R35" s="860"/>
      <c r="S35" s="860"/>
      <c r="T35" s="860"/>
      <c r="U35" s="860"/>
      <c r="V35" s="860"/>
      <c r="W35" s="860"/>
      <c r="X35" s="860"/>
      <c r="Y35" s="860"/>
      <c r="Z35" s="860"/>
      <c r="AA35" s="860"/>
      <c r="AB35" s="860"/>
      <c r="AC35" s="860"/>
      <c r="AD35" s="860"/>
      <c r="AE35" s="860"/>
      <c r="AF35" s="860"/>
    </row>
    <row r="36" spans="1:32">
      <c r="A36" s="912"/>
      <c r="B36" s="976"/>
      <c r="C36" s="977"/>
      <c r="D36" s="977"/>
      <c r="E36" s="977"/>
      <c r="F36" s="977"/>
      <c r="G36" s="977"/>
      <c r="H36" s="978"/>
      <c r="I36" s="897"/>
      <c r="J36" s="897"/>
      <c r="K36" s="897"/>
      <c r="L36" s="913"/>
      <c r="M36" s="860"/>
      <c r="N36" s="860"/>
      <c r="O36" s="860"/>
      <c r="P36" s="860"/>
      <c r="Q36" s="860"/>
      <c r="R36" s="860"/>
      <c r="S36" s="860"/>
      <c r="T36" s="860"/>
      <c r="U36" s="860"/>
      <c r="V36" s="860"/>
      <c r="W36" s="860"/>
      <c r="X36" s="860"/>
      <c r="Y36" s="860"/>
      <c r="Z36" s="860"/>
      <c r="AA36" s="860"/>
      <c r="AB36" s="860"/>
      <c r="AC36" s="860"/>
      <c r="AD36" s="860"/>
      <c r="AE36" s="860"/>
      <c r="AF36" s="860"/>
    </row>
    <row r="37" spans="1:32" s="915" customFormat="1">
      <c r="A37" s="911"/>
      <c r="B37" s="976"/>
      <c r="C37" s="977"/>
      <c r="D37" s="977"/>
      <c r="E37" s="977"/>
      <c r="F37" s="977"/>
      <c r="G37" s="977"/>
      <c r="H37" s="978"/>
      <c r="I37" s="858"/>
      <c r="J37" s="858"/>
      <c r="K37" s="858"/>
      <c r="L37" s="859"/>
      <c r="M37" s="914"/>
      <c r="N37" s="914"/>
      <c r="O37" s="914"/>
      <c r="P37" s="914"/>
      <c r="Q37" s="914"/>
      <c r="R37" s="914"/>
      <c r="S37" s="914"/>
      <c r="T37" s="914"/>
      <c r="U37" s="914"/>
      <c r="V37" s="914"/>
      <c r="W37" s="914"/>
      <c r="X37" s="914"/>
      <c r="Y37" s="914"/>
      <c r="Z37" s="914"/>
      <c r="AA37" s="914"/>
      <c r="AB37" s="914"/>
      <c r="AC37" s="914"/>
      <c r="AD37" s="914"/>
      <c r="AE37" s="914"/>
      <c r="AF37" s="914"/>
    </row>
    <row r="38" spans="1:32" s="915" customFormat="1">
      <c r="A38" s="911"/>
      <c r="B38" s="976"/>
      <c r="C38" s="977"/>
      <c r="D38" s="977"/>
      <c r="E38" s="977"/>
      <c r="F38" s="977"/>
      <c r="G38" s="977"/>
      <c r="H38" s="978"/>
      <c r="I38" s="858"/>
      <c r="J38" s="858"/>
      <c r="K38" s="858"/>
      <c r="L38" s="859"/>
      <c r="M38" s="914"/>
      <c r="N38" s="914"/>
      <c r="O38" s="914"/>
      <c r="P38" s="914"/>
      <c r="Q38" s="914"/>
      <c r="R38" s="914"/>
      <c r="S38" s="914"/>
      <c r="T38" s="914"/>
      <c r="U38" s="914"/>
      <c r="V38" s="914"/>
      <c r="W38" s="914"/>
      <c r="X38" s="914"/>
      <c r="Y38" s="914"/>
      <c r="Z38" s="914"/>
      <c r="AA38" s="914"/>
      <c r="AB38" s="914"/>
      <c r="AC38" s="914"/>
      <c r="AD38" s="914"/>
      <c r="AE38" s="914"/>
      <c r="AF38" s="914"/>
    </row>
    <row r="39" spans="1:32" s="915" customFormat="1">
      <c r="A39" s="911"/>
      <c r="B39" s="976"/>
      <c r="C39" s="977"/>
      <c r="D39" s="977"/>
      <c r="E39" s="977"/>
      <c r="F39" s="977"/>
      <c r="G39" s="977"/>
      <c r="H39" s="978"/>
      <c r="I39" s="858"/>
      <c r="J39" s="858"/>
      <c r="K39" s="858"/>
      <c r="L39" s="859"/>
      <c r="M39" s="914"/>
      <c r="N39" s="914"/>
      <c r="O39" s="914"/>
      <c r="P39" s="914"/>
      <c r="Q39" s="914"/>
      <c r="R39" s="914"/>
      <c r="S39" s="914"/>
      <c r="T39" s="914"/>
      <c r="U39" s="914"/>
      <c r="V39" s="914"/>
      <c r="W39" s="914"/>
      <c r="X39" s="914"/>
      <c r="Y39" s="914"/>
      <c r="Z39" s="914"/>
      <c r="AA39" s="914"/>
      <c r="AB39" s="914"/>
      <c r="AC39" s="914"/>
      <c r="AD39" s="914"/>
      <c r="AE39" s="914"/>
      <c r="AF39" s="914"/>
    </row>
    <row r="40" spans="1:32" s="915" customFormat="1">
      <c r="A40" s="911"/>
      <c r="B40" s="976"/>
      <c r="C40" s="977"/>
      <c r="D40" s="977"/>
      <c r="E40" s="977"/>
      <c r="F40" s="977"/>
      <c r="G40" s="977"/>
      <c r="H40" s="978"/>
      <c r="I40" s="858"/>
      <c r="J40" s="858"/>
      <c r="K40" s="858"/>
      <c r="L40" s="859"/>
      <c r="M40" s="914"/>
      <c r="N40" s="914"/>
      <c r="O40" s="914"/>
      <c r="P40" s="914"/>
      <c r="Q40" s="914"/>
      <c r="R40" s="914"/>
      <c r="S40" s="914"/>
      <c r="T40" s="914"/>
      <c r="U40" s="914"/>
      <c r="V40" s="914"/>
      <c r="W40" s="914"/>
      <c r="X40" s="914"/>
      <c r="Y40" s="914"/>
      <c r="Z40" s="914"/>
      <c r="AA40" s="914"/>
      <c r="AB40" s="914"/>
      <c r="AC40" s="914"/>
      <c r="AD40" s="914"/>
      <c r="AE40" s="914"/>
      <c r="AF40" s="914"/>
    </row>
    <row r="41" spans="1:32" s="915" customFormat="1">
      <c r="A41" s="912"/>
      <c r="B41" s="976"/>
      <c r="C41" s="977"/>
      <c r="D41" s="977"/>
      <c r="E41" s="977"/>
      <c r="F41" s="977"/>
      <c r="G41" s="977"/>
      <c r="H41" s="978"/>
      <c r="I41" s="958"/>
      <c r="J41" s="959"/>
      <c r="K41" s="959"/>
      <c r="L41" s="960"/>
      <c r="M41" s="914"/>
      <c r="N41" s="914"/>
      <c r="O41" s="914"/>
      <c r="P41" s="914"/>
      <c r="Q41" s="914"/>
      <c r="R41" s="914"/>
      <c r="S41" s="914"/>
      <c r="T41" s="914"/>
      <c r="U41" s="914"/>
      <c r="V41" s="914"/>
      <c r="W41" s="914"/>
      <c r="X41" s="914"/>
      <c r="Y41" s="914"/>
      <c r="Z41" s="914"/>
      <c r="AA41" s="914"/>
      <c r="AB41" s="914"/>
      <c r="AC41" s="914"/>
      <c r="AD41" s="914"/>
      <c r="AE41" s="914"/>
      <c r="AF41" s="914"/>
    </row>
    <row r="42" spans="1:32">
      <c r="A42" s="911"/>
      <c r="B42" s="976"/>
      <c r="C42" s="977"/>
      <c r="D42" s="977"/>
      <c r="E42" s="977"/>
      <c r="F42" s="977"/>
      <c r="G42" s="977"/>
      <c r="H42" s="978"/>
      <c r="I42" s="858"/>
      <c r="J42" s="858"/>
      <c r="K42" s="858"/>
      <c r="L42" s="859"/>
      <c r="M42" s="860"/>
      <c r="N42" s="860"/>
      <c r="O42" s="860"/>
      <c r="P42" s="860"/>
      <c r="Q42" s="860"/>
      <c r="R42" s="860"/>
      <c r="S42" s="860"/>
      <c r="T42" s="860"/>
      <c r="U42" s="860"/>
      <c r="V42" s="860"/>
      <c r="W42" s="860"/>
      <c r="X42" s="860"/>
      <c r="Y42" s="860"/>
      <c r="Z42" s="860"/>
      <c r="AA42" s="860"/>
      <c r="AB42" s="860"/>
      <c r="AC42" s="860"/>
      <c r="AD42" s="860"/>
      <c r="AE42" s="860"/>
      <c r="AF42" s="860"/>
    </row>
    <row r="43" spans="1:32">
      <c r="A43" s="911"/>
      <c r="B43" s="976"/>
      <c r="C43" s="977"/>
      <c r="D43" s="977"/>
      <c r="E43" s="977"/>
      <c r="F43" s="977"/>
      <c r="G43" s="977"/>
      <c r="H43" s="978"/>
      <c r="I43" s="858"/>
      <c r="J43" s="858"/>
      <c r="K43" s="858"/>
      <c r="L43" s="859"/>
      <c r="M43" s="860"/>
      <c r="N43" s="860"/>
      <c r="O43" s="860"/>
      <c r="P43" s="860"/>
      <c r="Q43" s="860"/>
      <c r="R43" s="860"/>
      <c r="S43" s="860"/>
      <c r="T43" s="860"/>
      <c r="U43" s="860"/>
      <c r="V43" s="860"/>
      <c r="W43" s="860"/>
      <c r="X43" s="860"/>
      <c r="Y43" s="860"/>
      <c r="Z43" s="860"/>
      <c r="AA43" s="860"/>
      <c r="AB43" s="860"/>
      <c r="AC43" s="860"/>
      <c r="AD43" s="860"/>
      <c r="AE43" s="860"/>
      <c r="AF43" s="860"/>
    </row>
    <row r="44" spans="1:32">
      <c r="A44" s="911"/>
      <c r="B44" s="976"/>
      <c r="C44" s="977"/>
      <c r="D44" s="977"/>
      <c r="E44" s="977"/>
      <c r="F44" s="977"/>
      <c r="G44" s="977"/>
      <c r="H44" s="978"/>
      <c r="I44" s="858"/>
      <c r="J44" s="858"/>
      <c r="K44" s="858"/>
      <c r="L44" s="859"/>
      <c r="M44" s="860"/>
      <c r="N44" s="860"/>
      <c r="O44" s="860"/>
      <c r="P44" s="860"/>
      <c r="Q44" s="860"/>
      <c r="R44" s="860"/>
      <c r="S44" s="860"/>
      <c r="T44" s="860"/>
      <c r="U44" s="860"/>
      <c r="V44" s="860"/>
      <c r="W44" s="860"/>
      <c r="X44" s="860"/>
      <c r="Y44" s="860"/>
      <c r="Z44" s="860"/>
      <c r="AA44" s="860"/>
      <c r="AB44" s="860"/>
      <c r="AC44" s="860"/>
      <c r="AD44" s="860"/>
      <c r="AE44" s="860"/>
      <c r="AF44" s="860"/>
    </row>
    <row r="45" spans="1:32">
      <c r="A45" s="911"/>
      <c r="B45" s="979"/>
      <c r="C45" s="980"/>
      <c r="D45" s="980"/>
      <c r="E45" s="980"/>
      <c r="F45" s="980"/>
      <c r="G45" s="980"/>
      <c r="H45" s="981"/>
      <c r="I45" s="858"/>
      <c r="J45" s="858"/>
      <c r="K45" s="858"/>
      <c r="L45" s="859"/>
      <c r="M45" s="860"/>
      <c r="N45" s="860"/>
      <c r="O45" s="860"/>
      <c r="P45" s="860"/>
      <c r="Q45" s="860"/>
      <c r="R45" s="860"/>
      <c r="S45" s="860"/>
      <c r="T45" s="860"/>
      <c r="U45" s="860"/>
      <c r="V45" s="860"/>
      <c r="W45" s="860"/>
      <c r="X45" s="860"/>
      <c r="Y45" s="860"/>
      <c r="Z45" s="860"/>
      <c r="AA45" s="860"/>
      <c r="AB45" s="860"/>
      <c r="AC45" s="860"/>
      <c r="AD45" s="860"/>
      <c r="AE45" s="860"/>
      <c r="AF45" s="860"/>
    </row>
    <row r="46" spans="1:32">
      <c r="A46" s="916"/>
      <c r="B46" s="979"/>
      <c r="C46" s="980"/>
      <c r="D46" s="980"/>
      <c r="E46" s="980"/>
      <c r="F46" s="980"/>
      <c r="G46" s="980"/>
      <c r="H46" s="981"/>
      <c r="I46" s="858"/>
      <c r="J46" s="858"/>
      <c r="K46" s="858"/>
      <c r="L46" s="917"/>
      <c r="M46" s="860"/>
      <c r="N46" s="860"/>
      <c r="O46" s="860"/>
      <c r="P46" s="860"/>
      <c r="Q46" s="860"/>
      <c r="R46" s="860"/>
      <c r="S46" s="860"/>
      <c r="T46" s="860"/>
      <c r="U46" s="860"/>
      <c r="V46" s="860"/>
      <c r="W46" s="860"/>
      <c r="X46" s="860"/>
      <c r="Y46" s="860"/>
      <c r="Z46" s="860"/>
      <c r="AA46" s="860"/>
      <c r="AB46" s="860"/>
      <c r="AC46" s="860"/>
      <c r="AD46" s="860"/>
      <c r="AE46" s="860"/>
      <c r="AF46" s="860"/>
    </row>
    <row r="47" spans="1:32">
      <c r="A47" s="918"/>
      <c r="B47" s="979"/>
      <c r="C47" s="980"/>
      <c r="D47" s="980"/>
      <c r="E47" s="980"/>
      <c r="F47" s="980"/>
      <c r="G47" s="980"/>
      <c r="H47" s="981"/>
      <c r="I47" s="919"/>
      <c r="J47" s="919"/>
      <c r="K47" s="919"/>
      <c r="L47" s="920"/>
      <c r="M47" s="860"/>
      <c r="N47" s="860"/>
      <c r="O47" s="860"/>
      <c r="P47" s="860"/>
      <c r="Q47" s="860"/>
      <c r="R47" s="860"/>
      <c r="S47" s="860"/>
      <c r="T47" s="860"/>
      <c r="U47" s="860"/>
      <c r="V47" s="860"/>
      <c r="W47" s="860"/>
      <c r="X47" s="860"/>
      <c r="Y47" s="860"/>
      <c r="Z47" s="860"/>
      <c r="AA47" s="860"/>
      <c r="AB47" s="860"/>
      <c r="AC47" s="860"/>
      <c r="AD47" s="860"/>
      <c r="AE47" s="860"/>
      <c r="AF47" s="860"/>
    </row>
    <row r="48" spans="1:32" ht="13.8" thickBot="1">
      <c r="A48" s="918"/>
      <c r="B48" s="982"/>
      <c r="C48" s="983"/>
      <c r="D48" s="983"/>
      <c r="E48" s="983"/>
      <c r="F48" s="983"/>
      <c r="G48" s="983"/>
      <c r="H48" s="984"/>
      <c r="I48" s="919"/>
      <c r="J48" s="919"/>
      <c r="K48" s="919"/>
      <c r="L48" s="920"/>
      <c r="M48" s="860"/>
      <c r="N48" s="860"/>
      <c r="O48" s="860"/>
      <c r="P48" s="860"/>
      <c r="Q48" s="860"/>
      <c r="R48" s="860"/>
      <c r="S48" s="860"/>
      <c r="T48" s="860"/>
      <c r="U48" s="860"/>
      <c r="V48" s="860"/>
      <c r="W48" s="860"/>
      <c r="X48" s="860"/>
      <c r="Y48" s="860"/>
      <c r="Z48" s="860"/>
      <c r="AA48" s="860"/>
      <c r="AB48" s="860"/>
      <c r="AC48" s="860"/>
      <c r="AD48" s="860"/>
      <c r="AE48" s="860"/>
      <c r="AF48" s="860"/>
    </row>
    <row r="49" spans="1:32" ht="14.4" thickTop="1" thickBot="1">
      <c r="A49" s="921"/>
      <c r="B49" s="922"/>
      <c r="C49" s="922"/>
      <c r="D49" s="922"/>
      <c r="E49" s="922"/>
      <c r="F49" s="922"/>
      <c r="G49" s="922"/>
      <c r="H49" s="922"/>
      <c r="I49" s="922"/>
      <c r="J49" s="922"/>
      <c r="K49" s="922"/>
      <c r="L49" s="923"/>
      <c r="M49" s="860"/>
      <c r="N49" s="860"/>
      <c r="O49" s="860"/>
      <c r="P49" s="860"/>
      <c r="Q49" s="860"/>
      <c r="R49" s="860"/>
      <c r="S49" s="860"/>
      <c r="T49" s="860"/>
      <c r="U49" s="860"/>
      <c r="V49" s="860"/>
      <c r="W49" s="860"/>
      <c r="X49" s="860"/>
      <c r="Y49" s="860"/>
      <c r="Z49" s="860"/>
      <c r="AA49" s="860"/>
      <c r="AB49" s="860"/>
      <c r="AC49" s="860"/>
      <c r="AD49" s="860"/>
      <c r="AE49" s="860"/>
      <c r="AF49" s="860"/>
    </row>
    <row r="50" spans="1:32">
      <c r="A50" s="860"/>
      <c r="B50" s="860"/>
      <c r="C50" s="860"/>
      <c r="D50" s="860"/>
      <c r="E50" s="860"/>
      <c r="F50" s="860"/>
      <c r="G50" s="860"/>
      <c r="H50" s="860"/>
      <c r="I50" s="860"/>
      <c r="J50" s="860"/>
      <c r="K50" s="860"/>
      <c r="L50" s="860"/>
      <c r="M50" s="860"/>
      <c r="N50" s="860"/>
      <c r="O50" s="860"/>
      <c r="P50" s="860"/>
      <c r="Q50" s="860"/>
      <c r="R50" s="860"/>
      <c r="S50" s="860"/>
      <c r="T50" s="860"/>
      <c r="U50" s="860"/>
      <c r="V50" s="860"/>
      <c r="W50" s="860"/>
      <c r="X50" s="860"/>
      <c r="Y50" s="860"/>
      <c r="Z50" s="860"/>
      <c r="AA50" s="860"/>
      <c r="AB50" s="860"/>
      <c r="AC50" s="860"/>
      <c r="AD50" s="860"/>
      <c r="AE50" s="860"/>
      <c r="AF50" s="860"/>
    </row>
    <row r="51" spans="1:32">
      <c r="A51" s="860"/>
      <c r="B51" s="860"/>
      <c r="C51" s="860"/>
      <c r="D51" s="860"/>
      <c r="E51" s="860"/>
      <c r="F51" s="860"/>
      <c r="G51" s="898"/>
      <c r="H51" s="860"/>
      <c r="I51" s="860"/>
      <c r="J51" s="860"/>
      <c r="K51" s="860"/>
      <c r="L51" s="860"/>
      <c r="M51" s="860"/>
      <c r="N51" s="860"/>
      <c r="O51" s="860"/>
      <c r="P51" s="860"/>
      <c r="Q51" s="860"/>
      <c r="R51" s="860"/>
      <c r="S51" s="860"/>
      <c r="T51" s="860"/>
      <c r="U51" s="860"/>
      <c r="V51" s="860"/>
      <c r="W51" s="860"/>
      <c r="X51" s="860"/>
      <c r="Y51" s="860"/>
      <c r="Z51" s="860"/>
      <c r="AA51" s="860"/>
      <c r="AB51" s="860"/>
      <c r="AC51" s="860"/>
      <c r="AD51" s="860"/>
      <c r="AE51" s="860"/>
      <c r="AF51" s="860"/>
    </row>
    <row r="52" spans="1:32">
      <c r="A52" s="860"/>
      <c r="B52" s="860"/>
      <c r="C52" s="924"/>
      <c r="D52" s="924"/>
      <c r="E52" s="924"/>
      <c r="F52" s="924"/>
      <c r="G52" s="860"/>
      <c r="H52" s="860"/>
      <c r="I52" s="860"/>
      <c r="J52" s="860"/>
      <c r="K52" s="860"/>
      <c r="L52" s="860"/>
      <c r="M52" s="860"/>
      <c r="N52" s="860"/>
      <c r="O52" s="860"/>
      <c r="P52" s="860"/>
      <c r="Q52" s="860"/>
      <c r="R52" s="860"/>
      <c r="S52" s="860"/>
      <c r="T52" s="860"/>
      <c r="U52" s="860"/>
      <c r="V52" s="860"/>
      <c r="W52" s="860"/>
      <c r="X52" s="860"/>
      <c r="Y52" s="860"/>
      <c r="Z52" s="860"/>
      <c r="AA52" s="860"/>
      <c r="AB52" s="860"/>
      <c r="AC52" s="860"/>
      <c r="AD52" s="860"/>
      <c r="AE52" s="860"/>
      <c r="AF52" s="860"/>
    </row>
    <row r="53" spans="1:32">
      <c r="A53" s="860"/>
      <c r="B53" s="860"/>
      <c r="C53" s="924"/>
      <c r="D53" s="924"/>
      <c r="E53" s="924">
        <v>2014</v>
      </c>
      <c r="F53" s="924">
        <v>2013</v>
      </c>
      <c r="G53" s="860"/>
      <c r="H53" s="860"/>
      <c r="I53" s="860"/>
      <c r="J53" s="860"/>
      <c r="K53" s="860"/>
      <c r="L53" s="860"/>
      <c r="M53" s="860"/>
      <c r="N53" s="860"/>
      <c r="O53" s="860"/>
      <c r="P53" s="860"/>
      <c r="Q53" s="860"/>
      <c r="R53" s="860"/>
      <c r="S53" s="860"/>
      <c r="T53" s="860"/>
      <c r="U53" s="860"/>
      <c r="V53" s="860"/>
      <c r="W53" s="860"/>
      <c r="X53" s="860"/>
      <c r="Y53" s="860"/>
      <c r="Z53" s="860"/>
      <c r="AA53" s="860"/>
      <c r="AB53" s="860"/>
      <c r="AC53" s="860"/>
      <c r="AD53" s="860"/>
      <c r="AE53" s="860"/>
      <c r="AF53" s="860"/>
    </row>
    <row r="54" spans="1:32">
      <c r="A54" s="860"/>
      <c r="B54" s="860"/>
      <c r="C54" s="924"/>
      <c r="D54" s="924" t="s">
        <v>159</v>
      </c>
      <c r="E54" s="925">
        <f>'REG+OCC BY CLASS SEPT 2014'!B6</f>
        <v>146732</v>
      </c>
      <c r="F54" s="925">
        <f>'REG+OCC BY CLASS SEPT 2014'!C6</f>
        <v>141249</v>
      </c>
      <c r="G54" s="860"/>
      <c r="H54" s="860"/>
      <c r="I54" s="860"/>
      <c r="J54" s="860"/>
      <c r="K54" s="860"/>
      <c r="L54" s="860"/>
      <c r="M54" s="860"/>
      <c r="N54" s="860"/>
      <c r="O54" s="860"/>
      <c r="P54" s="860"/>
      <c r="Q54" s="860"/>
      <c r="R54" s="860"/>
      <c r="S54" s="860"/>
      <c r="T54" s="860"/>
      <c r="U54" s="860"/>
      <c r="V54" s="860"/>
      <c r="W54" s="860"/>
      <c r="X54" s="860"/>
      <c r="Y54" s="860"/>
      <c r="Z54" s="860"/>
      <c r="AA54" s="860"/>
      <c r="AB54" s="860"/>
      <c r="AC54" s="860"/>
      <c r="AD54" s="860"/>
      <c r="AE54" s="860"/>
      <c r="AF54" s="860"/>
    </row>
    <row r="55" spans="1:32">
      <c r="A55" s="860"/>
      <c r="B55" s="860"/>
      <c r="C55" s="924"/>
      <c r="D55" s="924" t="s">
        <v>42</v>
      </c>
      <c r="E55" s="925">
        <f>'REG+OCC BY CLASS SEPT 2014'!E6</f>
        <v>89327</v>
      </c>
      <c r="F55" s="925">
        <f>'REG+OCC BY CLASS SEPT 2014'!F6</f>
        <v>81458</v>
      </c>
      <c r="G55" s="860"/>
      <c r="H55" s="860"/>
      <c r="I55" s="860"/>
      <c r="J55" s="860"/>
      <c r="K55" s="860"/>
      <c r="L55" s="860"/>
      <c r="M55" s="860"/>
      <c r="N55" s="860"/>
      <c r="O55" s="860"/>
      <c r="P55" s="860"/>
      <c r="Q55" s="860"/>
      <c r="R55" s="860"/>
      <c r="S55" s="860"/>
      <c r="T55" s="860"/>
      <c r="U55" s="860"/>
      <c r="V55" s="860"/>
      <c r="W55" s="860"/>
      <c r="X55" s="860"/>
      <c r="Y55" s="860"/>
      <c r="Z55" s="860"/>
      <c r="AA55" s="860"/>
      <c r="AB55" s="860"/>
      <c r="AC55" s="860"/>
      <c r="AD55" s="860"/>
      <c r="AE55" s="860"/>
      <c r="AF55" s="860"/>
    </row>
    <row r="56" spans="1:32">
      <c r="A56" s="860"/>
      <c r="B56" s="860"/>
      <c r="C56" s="924"/>
      <c r="D56" s="924" t="s">
        <v>43</v>
      </c>
      <c r="E56" s="925">
        <f>'REG+OCC BY CLASS SEPT 2014'!H6</f>
        <v>57405</v>
      </c>
      <c r="F56" s="925">
        <f>'REG+OCC BY CLASS SEPT 2014'!I6</f>
        <v>59791</v>
      </c>
      <c r="G56" s="860"/>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row>
    <row r="57" spans="1:32">
      <c r="A57" s="860"/>
      <c r="B57" s="860"/>
      <c r="C57" s="924"/>
      <c r="D57" s="924"/>
      <c r="E57" s="924"/>
      <c r="F57" s="924"/>
      <c r="G57" s="860"/>
      <c r="H57" s="860"/>
      <c r="I57" s="860"/>
      <c r="J57" s="860"/>
      <c r="K57" s="860"/>
      <c r="L57" s="860"/>
      <c r="M57" s="860"/>
      <c r="N57" s="860"/>
      <c r="O57" s="860"/>
    </row>
    <row r="58" spans="1:32">
      <c r="A58" s="860"/>
      <c r="B58" s="860"/>
      <c r="C58" s="924"/>
      <c r="D58" s="924"/>
      <c r="E58" s="924"/>
      <c r="F58" s="924"/>
      <c r="G58" s="860"/>
      <c r="H58" s="860"/>
      <c r="I58" s="860"/>
      <c r="J58" s="860"/>
      <c r="K58" s="860"/>
      <c r="L58" s="860"/>
      <c r="M58" s="860"/>
      <c r="N58" s="860"/>
      <c r="O58" s="860"/>
    </row>
    <row r="59" spans="1:32">
      <c r="A59" s="860"/>
      <c r="B59" s="860"/>
      <c r="C59" s="860"/>
      <c r="D59" s="860"/>
      <c r="E59" s="860"/>
      <c r="F59" s="860"/>
      <c r="G59" s="860"/>
      <c r="H59" s="860"/>
      <c r="I59" s="860"/>
      <c r="J59" s="860"/>
      <c r="K59" s="860"/>
      <c r="L59" s="860"/>
      <c r="M59" s="860"/>
      <c r="N59" s="860"/>
      <c r="O59" s="860"/>
    </row>
    <row r="60" spans="1:32">
      <c r="A60" s="860"/>
      <c r="B60" s="860"/>
      <c r="C60" s="860"/>
      <c r="D60" s="860"/>
      <c r="E60" s="860"/>
      <c r="F60" s="860"/>
      <c r="G60" s="860"/>
      <c r="H60" s="860"/>
      <c r="I60" s="860"/>
      <c r="J60" s="860"/>
      <c r="K60" s="860"/>
      <c r="L60" s="860"/>
      <c r="M60" s="860"/>
      <c r="N60" s="860"/>
      <c r="O60" s="860"/>
    </row>
    <row r="61" spans="1:32">
      <c r="A61" s="860"/>
      <c r="B61" s="860"/>
      <c r="C61" s="924"/>
      <c r="D61" s="924"/>
      <c r="E61" s="924"/>
      <c r="F61" s="924"/>
      <c r="G61" s="924"/>
      <c r="H61" s="860"/>
      <c r="I61" s="860"/>
      <c r="J61" s="860"/>
      <c r="K61" s="860"/>
      <c r="L61" s="860"/>
      <c r="M61" s="860"/>
      <c r="N61" s="860"/>
      <c r="O61" s="860"/>
    </row>
    <row r="62" spans="1:32">
      <c r="A62" s="860"/>
      <c r="B62" s="860"/>
      <c r="C62" s="926"/>
      <c r="D62" s="926"/>
      <c r="E62" s="926"/>
      <c r="F62" s="926"/>
      <c r="G62" s="926"/>
      <c r="H62" s="860"/>
      <c r="I62" s="860"/>
      <c r="J62" s="860"/>
      <c r="K62" s="860"/>
      <c r="L62" s="860"/>
      <c r="M62" s="860"/>
      <c r="N62" s="860"/>
      <c r="O62" s="860"/>
    </row>
    <row r="63" spans="1:32">
      <c r="A63" s="860"/>
      <c r="B63" s="860"/>
      <c r="C63" s="860"/>
      <c r="D63" s="860"/>
      <c r="E63" s="860"/>
      <c r="F63" s="860"/>
      <c r="G63" s="860"/>
      <c r="H63" s="860"/>
      <c r="I63" s="860"/>
      <c r="J63" s="860"/>
      <c r="K63" s="860"/>
      <c r="L63" s="860"/>
      <c r="M63" s="860"/>
      <c r="N63" s="860"/>
      <c r="O63" s="860"/>
    </row>
    <row r="64" spans="1:32">
      <c r="A64" s="860"/>
      <c r="B64" s="860"/>
      <c r="C64" s="860"/>
      <c r="D64" s="860"/>
      <c r="E64" s="860"/>
      <c r="F64" s="860"/>
      <c r="G64" s="860"/>
      <c r="H64" s="860"/>
      <c r="I64" s="860"/>
      <c r="J64" s="860"/>
      <c r="K64" s="860"/>
      <c r="L64" s="860"/>
      <c r="M64" s="860"/>
      <c r="N64" s="860"/>
      <c r="O64" s="860"/>
    </row>
    <row r="65" spans="1:15">
      <c r="A65" s="860"/>
      <c r="B65" s="860"/>
      <c r="C65" s="860"/>
      <c r="D65" s="860"/>
      <c r="E65" s="860"/>
      <c r="F65" s="860"/>
      <c r="G65" s="860"/>
      <c r="H65" s="860"/>
      <c r="I65" s="860"/>
      <c r="J65" s="860"/>
      <c r="K65" s="860"/>
      <c r="L65" s="860"/>
      <c r="M65" s="860"/>
      <c r="N65" s="860"/>
      <c r="O65" s="860"/>
    </row>
    <row r="66" spans="1:15">
      <c r="A66" s="860"/>
      <c r="B66" s="860"/>
      <c r="C66" s="860"/>
      <c r="D66" s="860"/>
      <c r="E66" s="860"/>
      <c r="F66" s="860"/>
      <c r="G66" s="860"/>
      <c r="H66" s="860"/>
      <c r="I66" s="860"/>
      <c r="J66" s="860"/>
      <c r="K66" s="860"/>
      <c r="L66" s="860"/>
      <c r="M66" s="860"/>
      <c r="N66" s="860"/>
      <c r="O66" s="860"/>
    </row>
    <row r="67" spans="1:15">
      <c r="A67" s="860"/>
      <c r="B67" s="860"/>
      <c r="C67" s="860"/>
      <c r="D67" s="860"/>
      <c r="E67" s="860"/>
      <c r="F67" s="860"/>
      <c r="G67" s="860"/>
      <c r="H67" s="860"/>
      <c r="I67" s="860"/>
      <c r="J67" s="860"/>
      <c r="K67" s="860"/>
      <c r="L67" s="860"/>
      <c r="M67" s="860"/>
      <c r="N67" s="860"/>
      <c r="O67" s="860"/>
    </row>
    <row r="68" spans="1:15">
      <c r="A68" s="860"/>
      <c r="B68" s="860"/>
      <c r="C68" s="860"/>
      <c r="D68" s="860"/>
      <c r="E68" s="860"/>
      <c r="F68" s="860"/>
      <c r="G68" s="860"/>
      <c r="H68" s="860"/>
      <c r="I68" s="860"/>
      <c r="J68" s="860"/>
      <c r="K68" s="860"/>
      <c r="L68" s="860"/>
      <c r="M68" s="860"/>
      <c r="N68" s="860"/>
      <c r="O68" s="860"/>
    </row>
    <row r="69" spans="1:15">
      <c r="A69" s="860"/>
      <c r="B69" s="860"/>
      <c r="C69" s="860"/>
      <c r="D69" s="860"/>
      <c r="E69" s="860"/>
      <c r="F69" s="860"/>
      <c r="G69" s="860"/>
      <c r="H69" s="860"/>
      <c r="I69" s="860"/>
      <c r="J69" s="860"/>
      <c r="K69" s="860"/>
      <c r="L69" s="860"/>
      <c r="M69" s="860"/>
      <c r="N69" s="860"/>
      <c r="O69" s="860"/>
    </row>
    <row r="70" spans="1:15">
      <c r="A70" s="860"/>
      <c r="B70" s="860"/>
      <c r="C70" s="860"/>
      <c r="D70" s="860"/>
      <c r="E70" s="860"/>
      <c r="F70" s="860"/>
      <c r="G70" s="860"/>
      <c r="H70" s="860"/>
      <c r="I70" s="860"/>
      <c r="J70" s="860"/>
      <c r="K70" s="860"/>
      <c r="L70" s="860"/>
      <c r="M70" s="860"/>
      <c r="N70" s="860"/>
      <c r="O70" s="860"/>
    </row>
    <row r="71" spans="1:15">
      <c r="A71" s="860"/>
      <c r="B71" s="860"/>
      <c r="C71" s="860"/>
      <c r="D71" s="860"/>
      <c r="E71" s="860"/>
      <c r="F71" s="860"/>
      <c r="G71" s="860"/>
      <c r="H71" s="860"/>
      <c r="I71" s="860"/>
      <c r="J71" s="860"/>
      <c r="K71" s="860"/>
      <c r="L71" s="860"/>
      <c r="M71" s="860"/>
      <c r="N71" s="860"/>
      <c r="O71" s="860"/>
    </row>
    <row r="72" spans="1:15">
      <c r="A72" s="860"/>
      <c r="B72" s="860"/>
      <c r="C72" s="860"/>
      <c r="D72" s="860"/>
      <c r="E72" s="860"/>
      <c r="F72" s="860"/>
      <c r="G72" s="860"/>
      <c r="H72" s="860"/>
      <c r="I72" s="860"/>
      <c r="J72" s="860"/>
      <c r="K72" s="860"/>
      <c r="L72" s="860"/>
      <c r="M72" s="860"/>
      <c r="N72" s="860"/>
      <c r="O72" s="860"/>
    </row>
    <row r="73" spans="1:15">
      <c r="A73" s="860"/>
      <c r="B73" s="860"/>
      <c r="C73" s="860"/>
      <c r="D73" s="860"/>
      <c r="E73" s="860"/>
      <c r="F73" s="860"/>
      <c r="G73" s="860"/>
      <c r="H73" s="860"/>
      <c r="I73" s="860"/>
      <c r="J73" s="860"/>
      <c r="K73" s="860"/>
      <c r="L73" s="860"/>
      <c r="M73" s="860"/>
      <c r="N73" s="860"/>
      <c r="O73" s="860"/>
    </row>
    <row r="74" spans="1:15">
      <c r="A74" s="860"/>
      <c r="B74" s="860"/>
      <c r="C74" s="860"/>
      <c r="D74" s="860"/>
      <c r="E74" s="860"/>
      <c r="F74" s="860"/>
      <c r="G74" s="860"/>
      <c r="H74" s="860"/>
      <c r="I74" s="860"/>
      <c r="J74" s="860"/>
      <c r="K74" s="860"/>
      <c r="L74" s="860"/>
      <c r="M74" s="860"/>
      <c r="N74" s="860"/>
      <c r="O74" s="860"/>
    </row>
    <row r="75" spans="1:15">
      <c r="A75" s="860"/>
      <c r="B75" s="860"/>
      <c r="C75" s="860"/>
      <c r="D75" s="860"/>
      <c r="E75" s="860"/>
      <c r="F75" s="860"/>
      <c r="G75" s="860"/>
      <c r="H75" s="860"/>
      <c r="I75" s="860"/>
      <c r="J75" s="860"/>
      <c r="K75" s="860"/>
      <c r="L75" s="860"/>
      <c r="M75" s="860"/>
      <c r="N75" s="860"/>
      <c r="O75" s="860"/>
    </row>
    <row r="76" spans="1:15">
      <c r="A76" s="860"/>
      <c r="B76" s="860"/>
      <c r="C76" s="860"/>
      <c r="D76" s="860"/>
      <c r="E76" s="860"/>
      <c r="F76" s="860"/>
      <c r="G76" s="860"/>
      <c r="H76" s="860"/>
      <c r="I76" s="860"/>
      <c r="J76" s="860"/>
      <c r="K76" s="860"/>
      <c r="L76" s="860"/>
      <c r="M76" s="860"/>
      <c r="N76" s="860"/>
      <c r="O76" s="860"/>
    </row>
    <row r="77" spans="1:15">
      <c r="A77" s="860"/>
      <c r="B77" s="860"/>
      <c r="C77" s="860"/>
      <c r="D77" s="860"/>
      <c r="E77" s="860"/>
      <c r="F77" s="860"/>
      <c r="G77" s="860"/>
      <c r="H77" s="860"/>
      <c r="I77" s="860"/>
      <c r="J77" s="860"/>
      <c r="K77" s="860"/>
      <c r="L77" s="860"/>
      <c r="M77" s="860"/>
      <c r="N77" s="860"/>
      <c r="O77" s="860"/>
    </row>
    <row r="78" spans="1:15">
      <c r="A78" s="860"/>
      <c r="B78" s="860"/>
      <c r="C78" s="860"/>
      <c r="D78" s="860"/>
      <c r="E78" s="860"/>
      <c r="F78" s="860"/>
      <c r="G78" s="860"/>
      <c r="H78" s="860"/>
      <c r="I78" s="860"/>
      <c r="J78" s="860"/>
      <c r="K78" s="860"/>
      <c r="L78" s="860"/>
      <c r="M78" s="860"/>
      <c r="N78" s="860"/>
      <c r="O78" s="860"/>
    </row>
    <row r="79" spans="1:15">
      <c r="A79" s="860"/>
      <c r="B79" s="860"/>
      <c r="C79" s="860"/>
      <c r="D79" s="860"/>
      <c r="E79" s="860"/>
      <c r="F79" s="860"/>
      <c r="G79" s="860"/>
      <c r="H79" s="860"/>
      <c r="I79" s="860"/>
      <c r="J79" s="860"/>
      <c r="K79" s="860"/>
      <c r="L79" s="860"/>
      <c r="M79" s="860"/>
      <c r="N79" s="860"/>
      <c r="O79" s="860"/>
    </row>
    <row r="80" spans="1:15">
      <c r="A80" s="860"/>
      <c r="B80" s="860"/>
      <c r="C80" s="860"/>
      <c r="D80" s="860"/>
      <c r="E80" s="860"/>
      <c r="F80" s="860"/>
      <c r="G80" s="860"/>
      <c r="H80" s="860"/>
      <c r="I80" s="860"/>
      <c r="J80" s="860"/>
      <c r="K80" s="860"/>
      <c r="L80" s="860"/>
      <c r="M80" s="860"/>
      <c r="N80" s="860"/>
      <c r="O80" s="860"/>
    </row>
    <row r="81" spans="1:15">
      <c r="A81" s="860"/>
      <c r="B81" s="860"/>
      <c r="C81" s="860"/>
      <c r="D81" s="860"/>
      <c r="E81" s="860"/>
      <c r="F81" s="860"/>
      <c r="G81" s="860"/>
      <c r="H81" s="860"/>
      <c r="I81" s="860"/>
      <c r="J81" s="860"/>
      <c r="K81" s="860"/>
      <c r="L81" s="860"/>
      <c r="M81" s="860"/>
      <c r="N81" s="860"/>
      <c r="O81" s="860"/>
    </row>
    <row r="82" spans="1:15">
      <c r="A82" s="860"/>
      <c r="B82" s="860"/>
      <c r="C82" s="860"/>
      <c r="D82" s="860"/>
      <c r="E82" s="860"/>
      <c r="F82" s="860"/>
      <c r="G82" s="860"/>
      <c r="H82" s="860"/>
      <c r="I82" s="860"/>
      <c r="J82" s="860"/>
      <c r="K82" s="860"/>
      <c r="L82" s="860"/>
      <c r="M82" s="860"/>
      <c r="N82" s="860"/>
      <c r="O82" s="860"/>
    </row>
    <row r="83" spans="1:15">
      <c r="A83" s="860"/>
      <c r="B83" s="860"/>
      <c r="C83" s="860"/>
      <c r="D83" s="860"/>
      <c r="E83" s="860"/>
      <c r="F83" s="860"/>
      <c r="G83" s="860"/>
      <c r="H83" s="860"/>
      <c r="I83" s="860"/>
      <c r="J83" s="860"/>
      <c r="K83" s="860"/>
      <c r="L83" s="860"/>
      <c r="M83" s="860"/>
      <c r="N83" s="860"/>
      <c r="O83" s="860"/>
    </row>
    <row r="84" spans="1:15">
      <c r="A84" s="860"/>
      <c r="B84" s="860"/>
      <c r="C84" s="860"/>
      <c r="D84" s="860"/>
      <c r="E84" s="860"/>
      <c r="F84" s="860"/>
      <c r="G84" s="860"/>
      <c r="H84" s="860"/>
      <c r="I84" s="860"/>
      <c r="J84" s="860"/>
      <c r="K84" s="860"/>
      <c r="L84" s="860"/>
      <c r="M84" s="860"/>
      <c r="N84" s="860"/>
      <c r="O84" s="860"/>
    </row>
    <row r="85" spans="1:15">
      <c r="A85" s="860"/>
      <c r="B85" s="860"/>
      <c r="C85" s="860"/>
      <c r="D85" s="860"/>
      <c r="E85" s="860"/>
      <c r="F85" s="860"/>
      <c r="G85" s="860"/>
      <c r="H85" s="860"/>
      <c r="I85" s="860"/>
      <c r="J85" s="860"/>
      <c r="K85" s="860"/>
      <c r="L85" s="860"/>
      <c r="M85" s="860"/>
      <c r="N85" s="860"/>
      <c r="O85" s="860"/>
    </row>
    <row r="86" spans="1:15">
      <c r="A86" s="860"/>
      <c r="B86" s="860"/>
      <c r="C86" s="860"/>
      <c r="D86" s="860"/>
      <c r="E86" s="860"/>
      <c r="F86" s="860"/>
      <c r="G86" s="860"/>
      <c r="H86" s="860"/>
      <c r="I86" s="860"/>
      <c r="J86" s="860"/>
      <c r="K86" s="860"/>
      <c r="L86" s="860"/>
      <c r="M86" s="860"/>
      <c r="N86" s="860"/>
      <c r="O86" s="860"/>
    </row>
    <row r="87" spans="1:15">
      <c r="A87" s="860"/>
      <c r="B87" s="860"/>
      <c r="C87" s="860"/>
      <c r="D87" s="860"/>
      <c r="E87" s="860"/>
      <c r="F87" s="860"/>
      <c r="G87" s="860"/>
      <c r="H87" s="860"/>
      <c r="I87" s="860"/>
      <c r="J87" s="860"/>
      <c r="K87" s="860"/>
      <c r="L87" s="860"/>
      <c r="M87" s="860"/>
      <c r="N87" s="860"/>
      <c r="O87" s="860"/>
    </row>
    <row r="88" spans="1:15">
      <c r="A88" s="860"/>
      <c r="B88" s="860"/>
      <c r="C88" s="860"/>
      <c r="D88" s="860"/>
      <c r="E88" s="860"/>
      <c r="F88" s="860"/>
      <c r="G88" s="860"/>
      <c r="H88" s="860"/>
      <c r="I88" s="860"/>
      <c r="J88" s="860"/>
      <c r="K88" s="860"/>
      <c r="L88" s="860"/>
      <c r="M88" s="860"/>
      <c r="N88" s="860"/>
      <c r="O88" s="860"/>
    </row>
    <row r="89" spans="1:15">
      <c r="A89" s="860"/>
      <c r="B89" s="860"/>
      <c r="C89" s="860"/>
      <c r="D89" s="860"/>
      <c r="E89" s="860"/>
      <c r="F89" s="860"/>
      <c r="G89" s="860"/>
      <c r="H89" s="860"/>
      <c r="I89" s="860"/>
      <c r="J89" s="860"/>
      <c r="K89" s="860"/>
      <c r="L89" s="860"/>
      <c r="M89" s="860"/>
      <c r="N89" s="860"/>
      <c r="O89" s="860"/>
    </row>
    <row r="90" spans="1:15">
      <c r="A90" s="860"/>
      <c r="B90" s="860"/>
      <c r="C90" s="860"/>
      <c r="D90" s="860"/>
      <c r="E90" s="860"/>
      <c r="F90" s="860"/>
      <c r="G90" s="860"/>
      <c r="H90" s="860"/>
      <c r="I90" s="860"/>
      <c r="J90" s="860"/>
      <c r="K90" s="860"/>
      <c r="L90" s="860"/>
      <c r="M90" s="860"/>
      <c r="N90" s="860"/>
      <c r="O90" s="860"/>
    </row>
    <row r="91" spans="1:15">
      <c r="A91" s="860"/>
      <c r="B91" s="860"/>
      <c r="C91" s="860"/>
      <c r="D91" s="860"/>
      <c r="E91" s="860"/>
      <c r="F91" s="860"/>
      <c r="G91" s="860"/>
      <c r="H91" s="860"/>
      <c r="I91" s="860"/>
      <c r="J91" s="860"/>
      <c r="K91" s="860"/>
      <c r="L91" s="860"/>
      <c r="M91" s="860"/>
      <c r="N91" s="860"/>
      <c r="O91" s="860"/>
    </row>
    <row r="92" spans="1:15">
      <c r="A92" s="860"/>
      <c r="B92" s="860"/>
      <c r="C92" s="860"/>
      <c r="D92" s="860"/>
      <c r="E92" s="860"/>
      <c r="F92" s="860"/>
      <c r="G92" s="860"/>
      <c r="H92" s="860"/>
      <c r="I92" s="860"/>
      <c r="J92" s="860"/>
      <c r="K92" s="860"/>
      <c r="L92" s="860"/>
      <c r="M92" s="860"/>
      <c r="N92" s="860"/>
      <c r="O92" s="860"/>
    </row>
    <row r="93" spans="1:15">
      <c r="A93" s="860"/>
      <c r="B93" s="860"/>
      <c r="C93" s="860"/>
      <c r="D93" s="860"/>
      <c r="E93" s="860"/>
      <c r="F93" s="860"/>
      <c r="G93" s="860"/>
      <c r="H93" s="860"/>
      <c r="I93" s="860"/>
      <c r="J93" s="860"/>
      <c r="K93" s="860"/>
      <c r="L93" s="860"/>
      <c r="M93" s="860"/>
      <c r="N93" s="860"/>
      <c r="O93" s="860"/>
    </row>
    <row r="94" spans="1:15">
      <c r="A94" s="860"/>
      <c r="B94" s="860"/>
      <c r="C94" s="860"/>
      <c r="D94" s="860"/>
      <c r="E94" s="860"/>
      <c r="F94" s="860"/>
      <c r="G94" s="860"/>
      <c r="H94" s="860"/>
      <c r="I94" s="860"/>
      <c r="J94" s="860"/>
      <c r="K94" s="860"/>
      <c r="L94" s="860"/>
      <c r="M94" s="860"/>
      <c r="N94" s="860"/>
      <c r="O94" s="860"/>
    </row>
    <row r="95" spans="1:15">
      <c r="A95" s="860"/>
      <c r="B95" s="860"/>
      <c r="C95" s="860"/>
      <c r="D95" s="860"/>
      <c r="E95" s="860"/>
      <c r="F95" s="860"/>
      <c r="G95" s="860"/>
      <c r="H95" s="860"/>
      <c r="I95" s="860"/>
      <c r="J95" s="860"/>
      <c r="K95" s="860"/>
      <c r="L95" s="860"/>
      <c r="M95" s="860"/>
      <c r="N95" s="860"/>
      <c r="O95" s="860"/>
    </row>
    <row r="96" spans="1:15">
      <c r="A96" s="860"/>
      <c r="B96" s="860"/>
      <c r="C96" s="860"/>
      <c r="D96" s="860"/>
      <c r="E96" s="860"/>
      <c r="F96" s="860"/>
      <c r="G96" s="860"/>
      <c r="H96" s="860"/>
      <c r="I96" s="860"/>
      <c r="J96" s="860"/>
      <c r="K96" s="860"/>
      <c r="L96" s="860"/>
      <c r="M96" s="860"/>
      <c r="N96" s="860"/>
      <c r="O96" s="860"/>
    </row>
    <row r="97" spans="1:15">
      <c r="A97" s="860"/>
      <c r="B97" s="860"/>
      <c r="C97" s="860"/>
      <c r="D97" s="860"/>
      <c r="E97" s="860"/>
      <c r="F97" s="860"/>
      <c r="G97" s="860"/>
      <c r="H97" s="860"/>
      <c r="I97" s="860"/>
      <c r="J97" s="860"/>
      <c r="K97" s="860"/>
      <c r="L97" s="860"/>
      <c r="M97" s="860"/>
      <c r="N97" s="860"/>
      <c r="O97" s="860"/>
    </row>
    <row r="98" spans="1:15">
      <c r="A98" s="860"/>
      <c r="B98" s="860"/>
      <c r="C98" s="860"/>
      <c r="D98" s="860"/>
      <c r="E98" s="860"/>
      <c r="F98" s="860"/>
      <c r="G98" s="860"/>
      <c r="H98" s="860"/>
      <c r="I98" s="860"/>
      <c r="J98" s="860"/>
      <c r="K98" s="860"/>
      <c r="L98" s="860"/>
      <c r="M98" s="860"/>
      <c r="N98" s="860"/>
      <c r="O98" s="860"/>
    </row>
    <row r="99" spans="1:15">
      <c r="A99" s="860"/>
      <c r="B99" s="860"/>
      <c r="C99" s="860"/>
      <c r="D99" s="860"/>
      <c r="E99" s="860"/>
      <c r="F99" s="860"/>
      <c r="G99" s="860"/>
      <c r="H99" s="860"/>
      <c r="I99" s="860"/>
      <c r="J99" s="860"/>
      <c r="K99" s="860"/>
      <c r="L99" s="860"/>
      <c r="M99" s="860"/>
      <c r="N99" s="860"/>
      <c r="O99" s="860"/>
    </row>
    <row r="100" spans="1:15">
      <c r="A100" s="860"/>
      <c r="B100" s="860"/>
      <c r="C100" s="860"/>
      <c r="D100" s="860"/>
      <c r="E100" s="860"/>
      <c r="F100" s="860"/>
      <c r="G100" s="860"/>
      <c r="H100" s="860"/>
      <c r="I100" s="860"/>
      <c r="J100" s="860"/>
      <c r="K100" s="860"/>
      <c r="L100" s="860"/>
      <c r="M100" s="860"/>
      <c r="N100" s="860"/>
      <c r="O100" s="860"/>
    </row>
    <row r="101" spans="1:15">
      <c r="A101" s="860"/>
      <c r="B101" s="860"/>
      <c r="C101" s="860"/>
      <c r="D101" s="860"/>
      <c r="E101" s="860"/>
      <c r="F101" s="860"/>
      <c r="G101" s="860"/>
      <c r="H101" s="860"/>
      <c r="I101" s="860"/>
      <c r="J101" s="860"/>
      <c r="K101" s="860"/>
      <c r="L101" s="860"/>
      <c r="M101" s="860"/>
      <c r="N101" s="860"/>
      <c r="O101" s="860"/>
    </row>
    <row r="102" spans="1:15">
      <c r="A102" s="860"/>
      <c r="B102" s="860"/>
      <c r="C102" s="860"/>
      <c r="D102" s="860"/>
      <c r="E102" s="860"/>
      <c r="F102" s="860"/>
      <c r="G102" s="860"/>
      <c r="H102" s="860"/>
      <c r="I102" s="860"/>
      <c r="J102" s="860"/>
      <c r="K102" s="860"/>
      <c r="L102" s="860"/>
      <c r="M102" s="860"/>
      <c r="N102" s="860"/>
      <c r="O102" s="860"/>
    </row>
    <row r="103" spans="1:15">
      <c r="A103" s="860"/>
      <c r="B103" s="860"/>
      <c r="C103" s="860"/>
      <c r="D103" s="860"/>
      <c r="E103" s="860"/>
      <c r="F103" s="860"/>
      <c r="G103" s="860"/>
      <c r="H103" s="860"/>
      <c r="I103" s="860"/>
      <c r="J103" s="860"/>
      <c r="K103" s="860"/>
      <c r="L103" s="860"/>
      <c r="M103" s="860"/>
      <c r="N103" s="860"/>
      <c r="O103" s="860"/>
    </row>
    <row r="104" spans="1:15">
      <c r="A104" s="860"/>
      <c r="B104" s="860"/>
      <c r="C104" s="860"/>
      <c r="D104" s="860"/>
      <c r="E104" s="860"/>
      <c r="F104" s="860"/>
      <c r="G104" s="860"/>
      <c r="H104" s="860"/>
      <c r="I104" s="860"/>
      <c r="J104" s="860"/>
      <c r="K104" s="860"/>
      <c r="L104" s="860"/>
      <c r="M104" s="860"/>
      <c r="N104" s="860"/>
      <c r="O104" s="860"/>
    </row>
    <row r="105" spans="1:15">
      <c r="A105" s="860"/>
      <c r="B105" s="860"/>
      <c r="C105" s="860"/>
      <c r="D105" s="860"/>
      <c r="E105" s="860"/>
      <c r="F105" s="860"/>
      <c r="G105" s="860"/>
      <c r="H105" s="860"/>
      <c r="I105" s="860"/>
      <c r="J105" s="860"/>
      <c r="K105" s="860"/>
      <c r="L105" s="860"/>
      <c r="M105" s="860"/>
      <c r="N105" s="860"/>
      <c r="O105" s="860"/>
    </row>
    <row r="106" spans="1:15">
      <c r="A106" s="860"/>
      <c r="B106" s="860"/>
      <c r="C106" s="860"/>
      <c r="D106" s="860"/>
      <c r="E106" s="860"/>
      <c r="F106" s="860"/>
      <c r="G106" s="860"/>
      <c r="H106" s="860"/>
      <c r="I106" s="860"/>
      <c r="J106" s="860"/>
      <c r="K106" s="860"/>
      <c r="L106" s="860"/>
      <c r="M106" s="860"/>
      <c r="N106" s="860"/>
      <c r="O106" s="860"/>
    </row>
    <row r="107" spans="1:15">
      <c r="A107" s="860"/>
      <c r="B107" s="860"/>
      <c r="C107" s="860"/>
      <c r="D107" s="860"/>
      <c r="E107" s="860"/>
      <c r="F107" s="860"/>
      <c r="G107" s="860"/>
      <c r="H107" s="860"/>
      <c r="I107" s="860"/>
      <c r="J107" s="860"/>
      <c r="K107" s="860"/>
      <c r="L107" s="860"/>
      <c r="M107" s="860"/>
      <c r="N107" s="860"/>
      <c r="O107" s="860"/>
    </row>
    <row r="108" spans="1:15">
      <c r="A108" s="860"/>
      <c r="B108" s="860"/>
      <c r="C108" s="860"/>
      <c r="D108" s="860"/>
      <c r="E108" s="860"/>
      <c r="F108" s="860"/>
      <c r="G108" s="860"/>
      <c r="H108" s="860"/>
      <c r="I108" s="860"/>
      <c r="J108" s="860"/>
      <c r="K108" s="860"/>
      <c r="L108" s="860"/>
      <c r="M108" s="860"/>
      <c r="N108" s="860"/>
      <c r="O108" s="860"/>
    </row>
    <row r="109" spans="1:15">
      <c r="A109" s="860"/>
      <c r="B109" s="860"/>
      <c r="C109" s="860"/>
      <c r="D109" s="860"/>
      <c r="E109" s="860"/>
      <c r="F109" s="860"/>
      <c r="G109" s="860"/>
      <c r="H109" s="860"/>
      <c r="I109" s="860"/>
      <c r="J109" s="860"/>
      <c r="K109" s="860"/>
      <c r="L109" s="860"/>
      <c r="M109" s="860"/>
      <c r="N109" s="860"/>
      <c r="O109" s="860"/>
    </row>
    <row r="110" spans="1:15">
      <c r="A110" s="860"/>
      <c r="B110" s="860"/>
      <c r="C110" s="860"/>
      <c r="D110" s="860"/>
      <c r="E110" s="860"/>
      <c r="F110" s="860"/>
      <c r="G110" s="860"/>
      <c r="H110" s="860"/>
      <c r="I110" s="860"/>
      <c r="J110" s="860"/>
      <c r="K110" s="860"/>
      <c r="L110" s="860"/>
      <c r="M110" s="860"/>
      <c r="N110" s="860"/>
      <c r="O110" s="860"/>
    </row>
    <row r="111" spans="1:15">
      <c r="A111" s="860"/>
      <c r="B111" s="860"/>
      <c r="C111" s="860"/>
      <c r="D111" s="860"/>
      <c r="E111" s="860"/>
      <c r="F111" s="860"/>
      <c r="G111" s="860"/>
      <c r="H111" s="860"/>
      <c r="I111" s="860"/>
      <c r="J111" s="860"/>
      <c r="K111" s="860"/>
      <c r="L111" s="860"/>
      <c r="M111" s="860"/>
      <c r="N111" s="860"/>
      <c r="O111" s="860"/>
    </row>
    <row r="112" spans="1:15">
      <c r="A112" s="860"/>
      <c r="B112" s="860"/>
      <c r="C112" s="860"/>
      <c r="D112" s="860"/>
      <c r="E112" s="860"/>
      <c r="F112" s="860"/>
      <c r="G112" s="860"/>
      <c r="H112" s="860"/>
      <c r="I112" s="860"/>
      <c r="J112" s="860"/>
      <c r="K112" s="860"/>
      <c r="L112" s="860"/>
      <c r="M112" s="860"/>
      <c r="N112" s="860"/>
      <c r="O112" s="860"/>
    </row>
    <row r="113" spans="1:15">
      <c r="A113" s="860"/>
      <c r="B113" s="860"/>
      <c r="C113" s="860"/>
      <c r="D113" s="860"/>
      <c r="E113" s="860"/>
      <c r="F113" s="860"/>
      <c r="G113" s="860"/>
      <c r="H113" s="860"/>
      <c r="I113" s="860"/>
      <c r="J113" s="860"/>
      <c r="K113" s="860"/>
      <c r="L113" s="860"/>
      <c r="M113" s="860"/>
      <c r="N113" s="860"/>
      <c r="O113" s="860"/>
    </row>
    <row r="114" spans="1:15">
      <c r="A114" s="860"/>
      <c r="B114" s="860"/>
      <c r="C114" s="860"/>
      <c r="D114" s="860"/>
      <c r="E114" s="860"/>
      <c r="F114" s="860"/>
      <c r="G114" s="860"/>
      <c r="H114" s="860"/>
      <c r="I114" s="860"/>
      <c r="J114" s="860"/>
      <c r="K114" s="860"/>
      <c r="L114" s="860"/>
      <c r="M114" s="860"/>
      <c r="N114" s="860"/>
      <c r="O114" s="860"/>
    </row>
    <row r="115" spans="1:15">
      <c r="A115" s="860"/>
      <c r="B115" s="860"/>
      <c r="C115" s="860"/>
      <c r="D115" s="860"/>
      <c r="E115" s="860"/>
      <c r="F115" s="860"/>
      <c r="G115" s="860"/>
      <c r="H115" s="860"/>
      <c r="I115" s="860"/>
      <c r="J115" s="860"/>
      <c r="K115" s="860"/>
      <c r="L115" s="860"/>
      <c r="M115" s="860"/>
      <c r="N115" s="860"/>
      <c r="O115" s="860"/>
    </row>
    <row r="116" spans="1:15">
      <c r="A116" s="860"/>
      <c r="B116" s="860"/>
      <c r="C116" s="860"/>
      <c r="D116" s="860"/>
      <c r="E116" s="860"/>
      <c r="F116" s="860"/>
      <c r="G116" s="860"/>
      <c r="H116" s="860"/>
      <c r="I116" s="860"/>
      <c r="J116" s="860"/>
      <c r="K116" s="860"/>
      <c r="L116" s="860"/>
      <c r="M116" s="860"/>
      <c r="N116" s="860"/>
      <c r="O116" s="860"/>
    </row>
    <row r="117" spans="1:15">
      <c r="A117" s="860"/>
      <c r="B117" s="860"/>
      <c r="C117" s="860"/>
      <c r="D117" s="860"/>
      <c r="E117" s="860"/>
      <c r="F117" s="860"/>
      <c r="G117" s="860"/>
      <c r="H117" s="860"/>
      <c r="I117" s="860"/>
      <c r="J117" s="860"/>
      <c r="K117" s="860"/>
      <c r="L117" s="860"/>
      <c r="M117" s="860"/>
      <c r="N117" s="860"/>
      <c r="O117" s="860"/>
    </row>
    <row r="118" spans="1:15">
      <c r="A118" s="860"/>
      <c r="B118" s="860"/>
      <c r="C118" s="860"/>
      <c r="D118" s="860"/>
      <c r="E118" s="860"/>
      <c r="F118" s="860"/>
      <c r="G118" s="860"/>
      <c r="H118" s="860"/>
      <c r="I118" s="860"/>
      <c r="J118" s="860"/>
      <c r="K118" s="860"/>
      <c r="L118" s="860"/>
      <c r="M118" s="860"/>
      <c r="N118" s="860"/>
      <c r="O118" s="860"/>
    </row>
    <row r="119" spans="1:15">
      <c r="A119" s="860"/>
      <c r="B119" s="860"/>
      <c r="C119" s="860"/>
      <c r="D119" s="860"/>
      <c r="E119" s="860"/>
      <c r="F119" s="860"/>
      <c r="G119" s="860"/>
      <c r="H119" s="860"/>
      <c r="I119" s="860"/>
      <c r="J119" s="860"/>
      <c r="K119" s="860"/>
      <c r="L119" s="860"/>
      <c r="M119" s="860"/>
      <c r="N119" s="860"/>
      <c r="O119" s="860"/>
    </row>
    <row r="120" spans="1:15">
      <c r="A120" s="860"/>
      <c r="B120" s="860"/>
      <c r="C120" s="860"/>
      <c r="D120" s="860"/>
      <c r="E120" s="860"/>
      <c r="F120" s="860"/>
      <c r="G120" s="860"/>
      <c r="H120" s="860"/>
      <c r="I120" s="860"/>
      <c r="J120" s="860"/>
      <c r="K120" s="860"/>
      <c r="L120" s="860"/>
      <c r="M120" s="860"/>
      <c r="N120" s="860"/>
      <c r="O120" s="860"/>
    </row>
    <row r="121" spans="1:15">
      <c r="A121" s="860"/>
      <c r="B121" s="860"/>
      <c r="C121" s="860"/>
      <c r="D121" s="860"/>
      <c r="E121" s="860"/>
      <c r="F121" s="860"/>
      <c r="G121" s="860"/>
      <c r="H121" s="860"/>
      <c r="I121" s="860"/>
      <c r="J121" s="860"/>
      <c r="K121" s="860"/>
      <c r="L121" s="860"/>
      <c r="M121" s="860"/>
      <c r="N121" s="860"/>
      <c r="O121" s="860"/>
    </row>
    <row r="122" spans="1:15">
      <c r="A122" s="860"/>
      <c r="B122" s="860"/>
      <c r="C122" s="860"/>
      <c r="D122" s="860"/>
      <c r="E122" s="860"/>
      <c r="F122" s="860"/>
      <c r="G122" s="860"/>
      <c r="H122" s="860"/>
      <c r="I122" s="860"/>
      <c r="J122" s="860"/>
      <c r="K122" s="860"/>
      <c r="L122" s="860"/>
      <c r="M122" s="860"/>
      <c r="N122" s="860"/>
      <c r="O122" s="860"/>
    </row>
    <row r="123" spans="1:15">
      <c r="A123" s="860"/>
      <c r="B123" s="860"/>
      <c r="C123" s="860"/>
      <c r="D123" s="860"/>
      <c r="E123" s="860"/>
      <c r="F123" s="860"/>
      <c r="G123" s="860"/>
      <c r="H123" s="860"/>
      <c r="I123" s="860"/>
      <c r="J123" s="860"/>
      <c r="K123" s="860"/>
      <c r="L123" s="860"/>
      <c r="M123" s="860"/>
      <c r="N123" s="860"/>
      <c r="O123" s="860"/>
    </row>
    <row r="124" spans="1:15">
      <c r="A124" s="860"/>
      <c r="B124" s="860"/>
      <c r="C124" s="860"/>
      <c r="D124" s="860"/>
      <c r="E124" s="860"/>
      <c r="F124" s="860"/>
      <c r="G124" s="860"/>
      <c r="H124" s="860"/>
      <c r="I124" s="860"/>
      <c r="J124" s="860"/>
      <c r="K124" s="860"/>
      <c r="L124" s="860"/>
      <c r="M124" s="860"/>
      <c r="N124" s="860"/>
      <c r="O124" s="860"/>
    </row>
    <row r="125" spans="1:15">
      <c r="A125" s="860"/>
      <c r="B125" s="860"/>
      <c r="C125" s="860"/>
      <c r="D125" s="860"/>
      <c r="E125" s="860"/>
      <c r="F125" s="860"/>
      <c r="G125" s="860"/>
      <c r="H125" s="860"/>
      <c r="I125" s="860"/>
      <c r="J125" s="860"/>
      <c r="K125" s="860"/>
      <c r="L125" s="860"/>
      <c r="M125" s="860"/>
      <c r="N125" s="860"/>
      <c r="O125" s="860"/>
    </row>
    <row r="126" spans="1:15">
      <c r="A126" s="860"/>
      <c r="B126" s="860"/>
      <c r="C126" s="860"/>
      <c r="D126" s="860"/>
      <c r="E126" s="860"/>
      <c r="F126" s="860"/>
      <c r="G126" s="860"/>
      <c r="H126" s="860"/>
      <c r="I126" s="860"/>
      <c r="J126" s="860"/>
      <c r="K126" s="860"/>
      <c r="L126" s="860"/>
      <c r="M126" s="860"/>
      <c r="N126" s="860"/>
      <c r="O126" s="860"/>
    </row>
    <row r="127" spans="1:15">
      <c r="A127" s="860"/>
      <c r="B127" s="860"/>
      <c r="C127" s="860"/>
      <c r="D127" s="860"/>
      <c r="E127" s="860"/>
      <c r="F127" s="860"/>
      <c r="G127" s="860"/>
      <c r="H127" s="860"/>
      <c r="I127" s="860"/>
      <c r="J127" s="860"/>
      <c r="K127" s="860"/>
      <c r="L127" s="860"/>
      <c r="M127" s="860"/>
      <c r="N127" s="860"/>
      <c r="O127" s="860"/>
    </row>
    <row r="128" spans="1:15">
      <c r="A128" s="860"/>
      <c r="B128" s="860"/>
      <c r="C128" s="860"/>
      <c r="D128" s="860"/>
      <c r="E128" s="860"/>
      <c r="F128" s="860"/>
      <c r="G128" s="860"/>
      <c r="H128" s="860"/>
      <c r="I128" s="860"/>
      <c r="J128" s="860"/>
      <c r="K128" s="860"/>
      <c r="L128" s="860"/>
      <c r="M128" s="860"/>
      <c r="N128" s="860"/>
      <c r="O128" s="860"/>
    </row>
    <row r="129" spans="1:15">
      <c r="A129" s="860"/>
      <c r="B129" s="860"/>
      <c r="C129" s="860"/>
      <c r="D129" s="860"/>
      <c r="E129" s="860"/>
      <c r="F129" s="860"/>
      <c r="G129" s="860"/>
      <c r="H129" s="860"/>
      <c r="I129" s="860"/>
      <c r="J129" s="860"/>
      <c r="K129" s="860"/>
      <c r="L129" s="860"/>
      <c r="M129" s="860"/>
      <c r="N129" s="860"/>
      <c r="O129" s="860"/>
    </row>
    <row r="130" spans="1:15">
      <c r="A130" s="860"/>
      <c r="B130" s="860"/>
      <c r="C130" s="860"/>
      <c r="D130" s="860"/>
      <c r="E130" s="860"/>
      <c r="F130" s="860"/>
      <c r="G130" s="860"/>
      <c r="H130" s="860"/>
      <c r="I130" s="860"/>
      <c r="J130" s="860"/>
      <c r="K130" s="860"/>
      <c r="L130" s="860"/>
      <c r="M130" s="860"/>
      <c r="N130" s="860"/>
      <c r="O130" s="860"/>
    </row>
    <row r="131" spans="1:15">
      <c r="A131" s="860"/>
      <c r="B131" s="860"/>
      <c r="C131" s="860"/>
      <c r="D131" s="860"/>
      <c r="E131" s="860"/>
      <c r="F131" s="860"/>
      <c r="G131" s="860"/>
      <c r="H131" s="860"/>
      <c r="I131" s="860"/>
      <c r="J131" s="860"/>
      <c r="K131" s="860"/>
      <c r="L131" s="860"/>
      <c r="M131" s="860"/>
      <c r="N131" s="860"/>
      <c r="O131" s="860"/>
    </row>
    <row r="132" spans="1:15">
      <c r="A132" s="860"/>
      <c r="B132" s="860"/>
      <c r="C132" s="860"/>
      <c r="D132" s="860"/>
      <c r="E132" s="860"/>
      <c r="F132" s="860"/>
      <c r="G132" s="860"/>
      <c r="H132" s="860"/>
      <c r="I132" s="860"/>
      <c r="J132" s="860"/>
      <c r="K132" s="860"/>
      <c r="L132" s="860"/>
      <c r="M132" s="860"/>
      <c r="N132" s="860"/>
      <c r="O132" s="860"/>
    </row>
    <row r="133" spans="1:15">
      <c r="A133" s="860"/>
      <c r="B133" s="860"/>
      <c r="C133" s="860"/>
      <c r="D133" s="860"/>
      <c r="E133" s="860"/>
      <c r="F133" s="860"/>
      <c r="G133" s="860"/>
      <c r="H133" s="860"/>
      <c r="I133" s="860"/>
      <c r="J133" s="860"/>
      <c r="K133" s="860"/>
      <c r="L133" s="860"/>
      <c r="M133" s="860"/>
      <c r="N133" s="860"/>
      <c r="O133" s="860"/>
    </row>
    <row r="134" spans="1:15">
      <c r="A134" s="860"/>
      <c r="B134" s="860"/>
      <c r="C134" s="860"/>
      <c r="D134" s="860"/>
      <c r="E134" s="860"/>
      <c r="F134" s="860"/>
      <c r="G134" s="860"/>
      <c r="H134" s="860"/>
      <c r="I134" s="860"/>
      <c r="J134" s="860"/>
      <c r="K134" s="860"/>
      <c r="L134" s="860"/>
      <c r="M134" s="860"/>
      <c r="N134" s="860"/>
      <c r="O134" s="860"/>
    </row>
    <row r="135" spans="1:15">
      <c r="A135" s="860"/>
      <c r="B135" s="860"/>
      <c r="C135" s="860"/>
      <c r="D135" s="860"/>
      <c r="E135" s="860"/>
      <c r="F135" s="860"/>
      <c r="G135" s="860"/>
      <c r="H135" s="860"/>
      <c r="I135" s="860"/>
      <c r="J135" s="860"/>
      <c r="K135" s="860"/>
      <c r="L135" s="860"/>
      <c r="M135" s="860"/>
      <c r="N135" s="860"/>
      <c r="O135" s="860"/>
    </row>
    <row r="136" spans="1:15">
      <c r="A136" s="860"/>
      <c r="B136" s="860"/>
      <c r="C136" s="860"/>
      <c r="D136" s="860"/>
      <c r="E136" s="860"/>
      <c r="F136" s="860"/>
      <c r="G136" s="860"/>
      <c r="H136" s="860"/>
      <c r="I136" s="860"/>
      <c r="J136" s="860"/>
      <c r="K136" s="860"/>
      <c r="L136" s="860"/>
      <c r="M136" s="860"/>
      <c r="N136" s="860"/>
      <c r="O136" s="860"/>
    </row>
    <row r="137" spans="1:15">
      <c r="A137" s="860"/>
      <c r="B137" s="860"/>
      <c r="C137" s="860"/>
      <c r="D137" s="860"/>
      <c r="E137" s="860"/>
      <c r="F137" s="860"/>
      <c r="G137" s="860"/>
      <c r="H137" s="860"/>
      <c r="I137" s="860"/>
      <c r="J137" s="860"/>
      <c r="K137" s="860"/>
      <c r="L137" s="860"/>
      <c r="M137" s="860"/>
      <c r="N137" s="860"/>
      <c r="O137" s="860"/>
    </row>
    <row r="138" spans="1:15">
      <c r="A138" s="860"/>
      <c r="B138" s="860"/>
      <c r="C138" s="860"/>
      <c r="D138" s="860"/>
      <c r="E138" s="860"/>
      <c r="F138" s="860"/>
      <c r="G138" s="860"/>
      <c r="H138" s="860"/>
      <c r="I138" s="860"/>
      <c r="J138" s="860"/>
      <c r="K138" s="860"/>
      <c r="L138" s="860"/>
      <c r="M138" s="860"/>
      <c r="N138" s="860"/>
      <c r="O138" s="860"/>
    </row>
    <row r="139" spans="1:15">
      <c r="A139" s="860"/>
      <c r="B139" s="860"/>
      <c r="C139" s="860"/>
      <c r="D139" s="860"/>
      <c r="E139" s="860"/>
      <c r="F139" s="860"/>
      <c r="G139" s="860"/>
      <c r="H139" s="860"/>
      <c r="I139" s="860"/>
      <c r="J139" s="860"/>
      <c r="K139" s="860"/>
      <c r="L139" s="860"/>
      <c r="M139" s="860"/>
      <c r="N139" s="860"/>
      <c r="O139" s="860"/>
    </row>
    <row r="140" spans="1:15">
      <c r="A140" s="860"/>
      <c r="B140" s="860"/>
      <c r="C140" s="860"/>
      <c r="D140" s="860"/>
      <c r="E140" s="860"/>
      <c r="F140" s="860"/>
      <c r="G140" s="860"/>
      <c r="H140" s="860"/>
      <c r="I140" s="860"/>
      <c r="J140" s="860"/>
      <c r="K140" s="860"/>
      <c r="L140" s="860"/>
      <c r="M140" s="860"/>
      <c r="N140" s="860"/>
      <c r="O140" s="860"/>
    </row>
    <row r="141" spans="1:15">
      <c r="A141" s="860"/>
      <c r="B141" s="860"/>
      <c r="C141" s="860"/>
      <c r="D141" s="860"/>
      <c r="E141" s="860"/>
      <c r="F141" s="860"/>
      <c r="G141" s="860"/>
      <c r="H141" s="860"/>
      <c r="I141" s="860"/>
      <c r="J141" s="860"/>
      <c r="K141" s="860"/>
      <c r="L141" s="860"/>
      <c r="M141" s="860"/>
      <c r="N141" s="860"/>
      <c r="O141" s="860"/>
    </row>
    <row r="142" spans="1:15">
      <c r="A142" s="860"/>
      <c r="B142" s="860"/>
      <c r="C142" s="860"/>
      <c r="D142" s="860"/>
      <c r="E142" s="860"/>
      <c r="F142" s="860"/>
      <c r="G142" s="860"/>
      <c r="H142" s="860"/>
      <c r="I142" s="860"/>
      <c r="J142" s="860"/>
      <c r="K142" s="860"/>
      <c r="L142" s="860"/>
      <c r="M142" s="860"/>
      <c r="N142" s="860"/>
      <c r="O142" s="860"/>
    </row>
    <row r="143" spans="1:15">
      <c r="A143" s="860"/>
      <c r="B143" s="860"/>
      <c r="C143" s="860"/>
      <c r="D143" s="860"/>
      <c r="E143" s="860"/>
      <c r="F143" s="860"/>
      <c r="G143" s="860"/>
      <c r="H143" s="860"/>
      <c r="I143" s="860"/>
      <c r="J143" s="860"/>
      <c r="K143" s="860"/>
      <c r="L143" s="860"/>
      <c r="M143" s="860"/>
      <c r="N143" s="860"/>
      <c r="O143" s="860"/>
    </row>
    <row r="144" spans="1:15">
      <c r="A144" s="860"/>
      <c r="B144" s="860"/>
      <c r="C144" s="860"/>
      <c r="D144" s="860"/>
      <c r="E144" s="860"/>
      <c r="F144" s="860"/>
      <c r="G144" s="860"/>
      <c r="H144" s="860"/>
      <c r="I144" s="860"/>
      <c r="J144" s="860"/>
      <c r="K144" s="860"/>
      <c r="L144" s="860"/>
      <c r="M144" s="860"/>
      <c r="N144" s="860"/>
      <c r="O144" s="860"/>
    </row>
    <row r="145" spans="1:15">
      <c r="A145" s="860"/>
      <c r="B145" s="860"/>
      <c r="C145" s="860"/>
      <c r="D145" s="860"/>
      <c r="E145" s="860"/>
      <c r="F145" s="860"/>
      <c r="G145" s="860"/>
      <c r="H145" s="860"/>
      <c r="I145" s="860"/>
      <c r="J145" s="860"/>
      <c r="K145" s="860"/>
      <c r="L145" s="860"/>
      <c r="M145" s="860"/>
      <c r="N145" s="860"/>
      <c r="O145" s="860"/>
    </row>
    <row r="146" spans="1:15">
      <c r="A146" s="860"/>
      <c r="B146" s="860"/>
      <c r="C146" s="860"/>
      <c r="D146" s="860"/>
      <c r="E146" s="860"/>
      <c r="F146" s="860"/>
      <c r="G146" s="860"/>
      <c r="H146" s="860"/>
      <c r="I146" s="860"/>
      <c r="J146" s="860"/>
      <c r="K146" s="860"/>
      <c r="L146" s="860"/>
      <c r="M146" s="860"/>
      <c r="N146" s="860"/>
      <c r="O146" s="860"/>
    </row>
    <row r="147" spans="1:15">
      <c r="A147" s="860"/>
      <c r="B147" s="860"/>
      <c r="C147" s="860"/>
      <c r="D147" s="860"/>
      <c r="E147" s="860"/>
      <c r="F147" s="860"/>
      <c r="G147" s="860"/>
      <c r="H147" s="860"/>
      <c r="I147" s="860"/>
      <c r="J147" s="860"/>
      <c r="K147" s="860"/>
      <c r="L147" s="860"/>
      <c r="M147" s="860"/>
      <c r="N147" s="860"/>
      <c r="O147" s="860"/>
    </row>
    <row r="148" spans="1:15">
      <c r="A148" s="860"/>
      <c r="B148" s="860"/>
      <c r="C148" s="860"/>
      <c r="D148" s="860"/>
      <c r="E148" s="860"/>
      <c r="F148" s="860"/>
      <c r="G148" s="860"/>
      <c r="H148" s="860"/>
      <c r="I148" s="860"/>
      <c r="J148" s="860"/>
      <c r="K148" s="860"/>
      <c r="L148" s="860"/>
      <c r="M148" s="860"/>
      <c r="N148" s="860"/>
      <c r="O148" s="860"/>
    </row>
    <row r="149" spans="1:15">
      <c r="A149" s="860"/>
      <c r="B149" s="860"/>
      <c r="C149" s="860"/>
      <c r="D149" s="860"/>
      <c r="E149" s="860"/>
      <c r="F149" s="860"/>
      <c r="G149" s="860"/>
      <c r="H149" s="860"/>
      <c r="I149" s="860"/>
      <c r="J149" s="860"/>
      <c r="K149" s="860"/>
      <c r="L149" s="860"/>
      <c r="M149" s="860"/>
      <c r="N149" s="860"/>
      <c r="O149" s="860"/>
    </row>
    <row r="150" spans="1:15">
      <c r="A150" s="860"/>
      <c r="B150" s="860"/>
      <c r="C150" s="860"/>
      <c r="D150" s="860"/>
      <c r="E150" s="860"/>
      <c r="F150" s="860"/>
      <c r="G150" s="860"/>
      <c r="H150" s="860"/>
      <c r="I150" s="860"/>
      <c r="J150" s="860"/>
      <c r="K150" s="860"/>
      <c r="L150" s="860"/>
      <c r="M150" s="860"/>
      <c r="N150" s="860"/>
      <c r="O150" s="860"/>
    </row>
    <row r="151" spans="1:15">
      <c r="A151" s="860"/>
      <c r="B151" s="860"/>
      <c r="C151" s="860"/>
      <c r="D151" s="860"/>
      <c r="E151" s="860"/>
      <c r="F151" s="860"/>
      <c r="G151" s="860"/>
      <c r="H151" s="860"/>
      <c r="I151" s="860"/>
      <c r="J151" s="860"/>
      <c r="K151" s="860"/>
      <c r="L151" s="860"/>
      <c r="M151" s="860"/>
      <c r="N151" s="860"/>
      <c r="O151" s="860"/>
    </row>
    <row r="152" spans="1:15">
      <c r="A152" s="860"/>
      <c r="B152" s="860"/>
      <c r="C152" s="860"/>
      <c r="D152" s="860"/>
      <c r="E152" s="860"/>
      <c r="F152" s="860"/>
      <c r="G152" s="860"/>
      <c r="H152" s="860"/>
      <c r="I152" s="860"/>
      <c r="J152" s="860"/>
      <c r="K152" s="860"/>
      <c r="L152" s="860"/>
      <c r="M152" s="860"/>
      <c r="N152" s="860"/>
      <c r="O152" s="860"/>
    </row>
    <row r="153" spans="1:15">
      <c r="A153" s="860"/>
      <c r="B153" s="860"/>
      <c r="C153" s="860"/>
      <c r="D153" s="860"/>
      <c r="E153" s="860"/>
      <c r="F153" s="860"/>
      <c r="G153" s="860"/>
      <c r="H153" s="860"/>
      <c r="I153" s="860"/>
      <c r="J153" s="860"/>
      <c r="K153" s="860"/>
      <c r="L153" s="860"/>
      <c r="M153" s="860"/>
      <c r="N153" s="860"/>
      <c r="O153" s="860"/>
    </row>
    <row r="154" spans="1:15">
      <c r="A154" s="860"/>
      <c r="B154" s="860"/>
      <c r="C154" s="860"/>
      <c r="D154" s="860"/>
      <c r="E154" s="860"/>
      <c r="F154" s="860"/>
      <c r="G154" s="860"/>
      <c r="H154" s="860"/>
      <c r="I154" s="860"/>
      <c r="J154" s="860"/>
      <c r="K154" s="860"/>
      <c r="L154" s="860"/>
      <c r="M154" s="860"/>
      <c r="N154" s="860"/>
      <c r="O154" s="860"/>
    </row>
    <row r="155" spans="1:15">
      <c r="A155" s="860"/>
      <c r="B155" s="860"/>
      <c r="C155" s="860"/>
      <c r="D155" s="860"/>
      <c r="E155" s="860"/>
      <c r="F155" s="860"/>
      <c r="G155" s="860"/>
      <c r="H155" s="860"/>
      <c r="I155" s="860"/>
      <c r="J155" s="860"/>
      <c r="K155" s="860"/>
      <c r="L155" s="860"/>
      <c r="M155" s="860"/>
      <c r="N155" s="860"/>
      <c r="O155" s="860"/>
    </row>
    <row r="156" spans="1:15">
      <c r="A156" s="860"/>
      <c r="B156" s="860"/>
      <c r="C156" s="860"/>
      <c r="D156" s="860"/>
      <c r="E156" s="860"/>
      <c r="F156" s="860"/>
      <c r="G156" s="860"/>
      <c r="H156" s="860"/>
      <c r="I156" s="860"/>
      <c r="J156" s="860"/>
      <c r="K156" s="860"/>
      <c r="L156" s="860"/>
      <c r="M156" s="860"/>
      <c r="N156" s="860"/>
      <c r="O156" s="860"/>
    </row>
    <row r="157" spans="1:15">
      <c r="A157" s="860"/>
      <c r="B157" s="860"/>
      <c r="C157" s="860"/>
      <c r="D157" s="860"/>
      <c r="E157" s="860"/>
      <c r="F157" s="860"/>
      <c r="G157" s="860"/>
      <c r="H157" s="860"/>
      <c r="I157" s="860"/>
      <c r="J157" s="860"/>
      <c r="K157" s="860"/>
      <c r="L157" s="860"/>
      <c r="M157" s="860"/>
      <c r="N157" s="860"/>
      <c r="O157" s="860"/>
    </row>
    <row r="158" spans="1:15">
      <c r="A158" s="860"/>
      <c r="B158" s="860"/>
      <c r="C158" s="860"/>
      <c r="D158" s="860"/>
      <c r="E158" s="860"/>
      <c r="F158" s="860"/>
      <c r="G158" s="860"/>
      <c r="H158" s="860"/>
      <c r="I158" s="860"/>
      <c r="J158" s="860"/>
      <c r="K158" s="860"/>
      <c r="L158" s="860"/>
      <c r="M158" s="860"/>
      <c r="N158" s="860"/>
      <c r="O158" s="860"/>
    </row>
    <row r="159" spans="1:15">
      <c r="A159" s="860"/>
      <c r="B159" s="860"/>
      <c r="C159" s="860"/>
      <c r="D159" s="860"/>
      <c r="E159" s="860"/>
      <c r="F159" s="860"/>
      <c r="G159" s="860"/>
      <c r="H159" s="860"/>
      <c r="I159" s="860"/>
      <c r="J159" s="860"/>
      <c r="K159" s="860"/>
      <c r="L159" s="860"/>
      <c r="M159" s="860"/>
      <c r="N159" s="860"/>
      <c r="O159" s="860"/>
    </row>
    <row r="160" spans="1:15">
      <c r="A160" s="860"/>
      <c r="B160" s="860"/>
      <c r="C160" s="860"/>
      <c r="D160" s="860"/>
      <c r="E160" s="860"/>
      <c r="F160" s="860"/>
      <c r="G160" s="860"/>
      <c r="H160" s="860"/>
      <c r="I160" s="860"/>
      <c r="J160" s="860"/>
      <c r="K160" s="860"/>
      <c r="L160" s="860"/>
      <c r="M160" s="860"/>
      <c r="N160" s="860"/>
      <c r="O160" s="860"/>
    </row>
    <row r="161" spans="1:15">
      <c r="A161" s="860"/>
      <c r="B161" s="860"/>
      <c r="C161" s="860"/>
      <c r="D161" s="860"/>
      <c r="E161" s="860"/>
      <c r="F161" s="860"/>
      <c r="G161" s="860"/>
      <c r="H161" s="860"/>
      <c r="I161" s="860"/>
      <c r="J161" s="860"/>
      <c r="K161" s="860"/>
      <c r="L161" s="860"/>
      <c r="M161" s="860"/>
      <c r="N161" s="860"/>
      <c r="O161" s="860"/>
    </row>
    <row r="162" spans="1:15">
      <c r="A162" s="860"/>
      <c r="B162" s="860"/>
      <c r="C162" s="860"/>
      <c r="D162" s="860"/>
      <c r="E162" s="860"/>
      <c r="F162" s="860"/>
      <c r="G162" s="860"/>
      <c r="H162" s="860"/>
      <c r="I162" s="860"/>
      <c r="J162" s="860"/>
      <c r="K162" s="860"/>
      <c r="L162" s="860"/>
      <c r="M162" s="860"/>
      <c r="N162" s="860"/>
      <c r="O162" s="860"/>
    </row>
    <row r="163" spans="1:15">
      <c r="A163" s="860"/>
      <c r="B163" s="860"/>
      <c r="C163" s="860"/>
      <c r="D163" s="860"/>
      <c r="E163" s="860"/>
      <c r="F163" s="860"/>
      <c r="G163" s="860"/>
      <c r="H163" s="860"/>
      <c r="I163" s="860"/>
      <c r="J163" s="860"/>
      <c r="K163" s="860"/>
      <c r="L163" s="860"/>
      <c r="M163" s="860"/>
      <c r="N163" s="860"/>
      <c r="O163" s="860"/>
    </row>
    <row r="164" spans="1:15">
      <c r="A164" s="860"/>
      <c r="B164" s="860"/>
      <c r="C164" s="860"/>
      <c r="D164" s="860"/>
      <c r="E164" s="860"/>
      <c r="F164" s="860"/>
      <c r="G164" s="860"/>
      <c r="H164" s="860"/>
      <c r="I164" s="860"/>
      <c r="J164" s="860"/>
      <c r="K164" s="860"/>
      <c r="L164" s="860"/>
      <c r="M164" s="860"/>
      <c r="N164" s="860"/>
      <c r="O164" s="860"/>
    </row>
    <row r="165" spans="1:15">
      <c r="A165" s="860"/>
      <c r="B165" s="860"/>
      <c r="C165" s="860"/>
      <c r="D165" s="860"/>
      <c r="E165" s="860"/>
      <c r="F165" s="860"/>
      <c r="G165" s="860"/>
      <c r="H165" s="860"/>
      <c r="I165" s="860"/>
      <c r="J165" s="860"/>
      <c r="K165" s="860"/>
      <c r="L165" s="860"/>
      <c r="M165" s="860"/>
      <c r="N165" s="860"/>
      <c r="O165" s="860"/>
    </row>
    <row r="166" spans="1:15">
      <c r="A166" s="860"/>
      <c r="B166" s="860"/>
      <c r="C166" s="860"/>
      <c r="D166" s="860"/>
      <c r="E166" s="860"/>
      <c r="F166" s="860"/>
      <c r="G166" s="860"/>
      <c r="H166" s="860"/>
      <c r="I166" s="860"/>
      <c r="J166" s="860"/>
      <c r="K166" s="860"/>
      <c r="L166" s="860"/>
      <c r="M166" s="860"/>
      <c r="N166" s="860"/>
      <c r="O166" s="860"/>
    </row>
    <row r="167" spans="1:15">
      <c r="A167" s="860"/>
      <c r="B167" s="860"/>
      <c r="C167" s="860"/>
      <c r="D167" s="860"/>
      <c r="E167" s="860"/>
      <c r="F167" s="860"/>
      <c r="G167" s="860"/>
      <c r="H167" s="860"/>
      <c r="I167" s="860"/>
      <c r="J167" s="860"/>
      <c r="K167" s="860"/>
      <c r="L167" s="860"/>
      <c r="M167" s="860"/>
      <c r="N167" s="860"/>
      <c r="O167" s="860"/>
    </row>
    <row r="168" spans="1:15">
      <c r="A168" s="860"/>
      <c r="B168" s="860"/>
      <c r="C168" s="860"/>
      <c r="D168" s="860"/>
      <c r="E168" s="860"/>
      <c r="F168" s="860"/>
      <c r="G168" s="860"/>
      <c r="H168" s="860"/>
      <c r="I168" s="860"/>
      <c r="J168" s="860"/>
      <c r="K168" s="860"/>
      <c r="L168" s="860"/>
      <c r="M168" s="860"/>
      <c r="N168" s="860"/>
      <c r="O168" s="860"/>
    </row>
    <row r="169" spans="1:15">
      <c r="A169" s="860"/>
      <c r="B169" s="860"/>
      <c r="C169" s="860"/>
      <c r="D169" s="860"/>
      <c r="E169" s="860"/>
      <c r="F169" s="860"/>
      <c r="G169" s="860"/>
      <c r="H169" s="860"/>
      <c r="I169" s="860"/>
      <c r="J169" s="860"/>
      <c r="K169" s="860"/>
      <c r="L169" s="860"/>
      <c r="M169" s="860"/>
      <c r="N169" s="860"/>
      <c r="O169" s="860"/>
    </row>
    <row r="170" spans="1:15">
      <c r="A170" s="860"/>
      <c r="B170" s="860"/>
      <c r="C170" s="860"/>
      <c r="D170" s="860"/>
      <c r="E170" s="860"/>
      <c r="F170" s="860"/>
      <c r="G170" s="860"/>
      <c r="H170" s="860"/>
      <c r="I170" s="860"/>
      <c r="J170" s="860"/>
      <c r="K170" s="860"/>
      <c r="L170" s="860"/>
      <c r="M170" s="860"/>
      <c r="N170" s="860"/>
      <c r="O170" s="860"/>
    </row>
    <row r="171" spans="1:15">
      <c r="A171" s="860"/>
      <c r="B171" s="860"/>
      <c r="C171" s="860"/>
      <c r="D171" s="860"/>
      <c r="E171" s="860"/>
      <c r="F171" s="860"/>
      <c r="G171" s="860"/>
      <c r="H171" s="860"/>
      <c r="I171" s="860"/>
      <c r="J171" s="860"/>
      <c r="K171" s="860"/>
      <c r="L171" s="860"/>
      <c r="M171" s="860"/>
      <c r="N171" s="860"/>
      <c r="O171" s="860"/>
    </row>
    <row r="172" spans="1:15">
      <c r="A172" s="860"/>
      <c r="B172" s="860"/>
      <c r="C172" s="860"/>
      <c r="D172" s="860"/>
      <c r="E172" s="860"/>
      <c r="F172" s="860"/>
      <c r="G172" s="860"/>
      <c r="H172" s="860"/>
      <c r="I172" s="860"/>
      <c r="J172" s="860"/>
      <c r="K172" s="860"/>
      <c r="L172" s="860"/>
      <c r="M172" s="860"/>
      <c r="N172" s="860"/>
      <c r="O172" s="860"/>
    </row>
    <row r="173" spans="1:15">
      <c r="A173" s="860"/>
      <c r="B173" s="860"/>
      <c r="C173" s="860"/>
      <c r="D173" s="860"/>
      <c r="E173" s="860"/>
      <c r="F173" s="860"/>
      <c r="G173" s="860"/>
      <c r="H173" s="860"/>
      <c r="I173" s="860"/>
      <c r="J173" s="860"/>
      <c r="K173" s="860"/>
      <c r="L173" s="860"/>
      <c r="M173" s="860"/>
      <c r="N173" s="860"/>
      <c r="O173" s="860"/>
    </row>
    <row r="174" spans="1:15">
      <c r="A174" s="860"/>
      <c r="B174" s="860"/>
      <c r="C174" s="860"/>
      <c r="D174" s="860"/>
      <c r="E174" s="860"/>
      <c r="F174" s="860"/>
      <c r="G174" s="860"/>
      <c r="H174" s="860"/>
      <c r="I174" s="860"/>
      <c r="J174" s="860"/>
      <c r="K174" s="860"/>
      <c r="L174" s="860"/>
      <c r="M174" s="860"/>
      <c r="N174" s="860"/>
      <c r="O174" s="860"/>
    </row>
    <row r="175" spans="1:15">
      <c r="A175" s="860"/>
      <c r="B175" s="860"/>
      <c r="C175" s="860"/>
      <c r="D175" s="860"/>
      <c r="E175" s="860"/>
      <c r="F175" s="860"/>
      <c r="G175" s="860"/>
      <c r="H175" s="860"/>
      <c r="I175" s="860"/>
      <c r="J175" s="860"/>
      <c r="K175" s="860"/>
      <c r="L175" s="860"/>
      <c r="M175" s="860"/>
      <c r="N175" s="860"/>
      <c r="O175" s="860"/>
    </row>
    <row r="176" spans="1:15">
      <c r="A176" s="860"/>
      <c r="B176" s="860"/>
      <c r="C176" s="860"/>
      <c r="D176" s="860"/>
      <c r="E176" s="860"/>
      <c r="F176" s="860"/>
      <c r="G176" s="860"/>
      <c r="H176" s="860"/>
      <c r="I176" s="860"/>
      <c r="J176" s="860"/>
      <c r="K176" s="860"/>
      <c r="L176" s="860"/>
      <c r="M176" s="860"/>
      <c r="N176" s="860"/>
      <c r="O176" s="860"/>
    </row>
    <row r="177" spans="1:15">
      <c r="A177" s="860"/>
      <c r="B177" s="860"/>
      <c r="C177" s="860"/>
      <c r="D177" s="860"/>
      <c r="E177" s="860"/>
      <c r="F177" s="860"/>
      <c r="G177" s="860"/>
      <c r="H177" s="860"/>
      <c r="I177" s="860"/>
      <c r="J177" s="860"/>
      <c r="K177" s="860"/>
      <c r="L177" s="860"/>
      <c r="M177" s="860"/>
      <c r="N177" s="860"/>
      <c r="O177" s="860"/>
    </row>
    <row r="178" spans="1:15">
      <c r="A178" s="860"/>
      <c r="B178" s="860"/>
      <c r="C178" s="860"/>
      <c r="D178" s="860"/>
      <c r="E178" s="860"/>
      <c r="F178" s="860"/>
      <c r="G178" s="860"/>
      <c r="H178" s="860"/>
      <c r="I178" s="860"/>
      <c r="J178" s="860"/>
      <c r="K178" s="860"/>
      <c r="L178" s="860"/>
      <c r="M178" s="860"/>
      <c r="N178" s="860"/>
      <c r="O178" s="860"/>
    </row>
    <row r="179" spans="1:15">
      <c r="A179" s="860"/>
      <c r="B179" s="860"/>
      <c r="C179" s="860"/>
      <c r="D179" s="860"/>
      <c r="E179" s="860"/>
      <c r="F179" s="860"/>
      <c r="G179" s="860"/>
      <c r="H179" s="860"/>
      <c r="I179" s="860"/>
      <c r="J179" s="860"/>
      <c r="K179" s="860"/>
      <c r="L179" s="860"/>
      <c r="M179" s="860"/>
      <c r="N179" s="860"/>
      <c r="O179" s="860"/>
    </row>
    <row r="180" spans="1:15">
      <c r="A180" s="860"/>
      <c r="B180" s="860"/>
      <c r="C180" s="860"/>
      <c r="D180" s="860"/>
      <c r="E180" s="860"/>
      <c r="F180" s="860"/>
      <c r="G180" s="860"/>
      <c r="H180" s="860"/>
      <c r="I180" s="860"/>
      <c r="J180" s="860"/>
      <c r="K180" s="860"/>
      <c r="L180" s="860"/>
      <c r="M180" s="860"/>
      <c r="N180" s="860"/>
      <c r="O180" s="860"/>
    </row>
    <row r="181" spans="1:15">
      <c r="A181" s="860"/>
      <c r="B181" s="860"/>
      <c r="C181" s="860"/>
      <c r="D181" s="860"/>
      <c r="E181" s="860"/>
      <c r="F181" s="860"/>
      <c r="G181" s="860"/>
      <c r="H181" s="860"/>
      <c r="I181" s="860"/>
      <c r="J181" s="860"/>
      <c r="K181" s="860"/>
      <c r="L181" s="860"/>
      <c r="M181" s="860"/>
      <c r="N181" s="860"/>
      <c r="O181" s="860"/>
    </row>
    <row r="182" spans="1:15">
      <c r="A182" s="860"/>
      <c r="B182" s="860"/>
      <c r="C182" s="860"/>
      <c r="D182" s="860"/>
      <c r="E182" s="860"/>
      <c r="F182" s="860"/>
      <c r="G182" s="860"/>
      <c r="H182" s="860"/>
      <c r="I182" s="860"/>
      <c r="J182" s="860"/>
      <c r="K182" s="860"/>
      <c r="L182" s="860"/>
      <c r="M182" s="860"/>
      <c r="N182" s="860"/>
      <c r="O182" s="860"/>
    </row>
    <row r="183" spans="1:15">
      <c r="A183" s="860"/>
      <c r="B183" s="860"/>
      <c r="C183" s="860"/>
      <c r="D183" s="860"/>
      <c r="E183" s="860"/>
      <c r="F183" s="860"/>
      <c r="G183" s="860"/>
      <c r="H183" s="860"/>
      <c r="I183" s="860"/>
      <c r="J183" s="860"/>
      <c r="K183" s="860"/>
      <c r="L183" s="860"/>
      <c r="M183" s="860"/>
      <c r="N183" s="860"/>
      <c r="O183" s="860"/>
    </row>
    <row r="184" spans="1:15">
      <c r="A184" s="860"/>
      <c r="B184" s="860"/>
      <c r="C184" s="860"/>
      <c r="D184" s="860"/>
      <c r="E184" s="860"/>
      <c r="F184" s="860"/>
      <c r="G184" s="860"/>
      <c r="H184" s="860"/>
      <c r="I184" s="860"/>
      <c r="J184" s="860"/>
      <c r="K184" s="860"/>
      <c r="L184" s="860"/>
      <c r="M184" s="860"/>
      <c r="N184" s="860"/>
      <c r="O184" s="860"/>
    </row>
    <row r="185" spans="1:15">
      <c r="A185" s="860"/>
      <c r="B185" s="860"/>
      <c r="C185" s="860"/>
      <c r="D185" s="860"/>
      <c r="E185" s="860"/>
      <c r="F185" s="860"/>
      <c r="G185" s="860"/>
      <c r="H185" s="860"/>
      <c r="I185" s="860"/>
      <c r="J185" s="860"/>
      <c r="K185" s="860"/>
      <c r="L185" s="860"/>
      <c r="M185" s="860"/>
      <c r="N185" s="860"/>
      <c r="O185" s="860"/>
    </row>
    <row r="186" spans="1:15">
      <c r="A186" s="860"/>
      <c r="B186" s="860"/>
      <c r="C186" s="860"/>
      <c r="D186" s="860"/>
      <c r="E186" s="860"/>
      <c r="F186" s="860"/>
      <c r="G186" s="860"/>
      <c r="H186" s="860"/>
      <c r="I186" s="860"/>
      <c r="J186" s="860"/>
      <c r="K186" s="860"/>
      <c r="L186" s="860"/>
      <c r="M186" s="860"/>
      <c r="N186" s="860"/>
      <c r="O186" s="860"/>
    </row>
    <row r="187" spans="1:15">
      <c r="A187" s="860"/>
      <c r="B187" s="860"/>
      <c r="C187" s="860"/>
      <c r="D187" s="860"/>
      <c r="E187" s="860"/>
      <c r="F187" s="860"/>
      <c r="G187" s="860"/>
      <c r="H187" s="860"/>
      <c r="I187" s="860"/>
      <c r="J187" s="860"/>
      <c r="K187" s="860"/>
      <c r="L187" s="860"/>
      <c r="M187" s="860"/>
      <c r="N187" s="860"/>
      <c r="O187" s="860"/>
    </row>
    <row r="188" spans="1:15">
      <c r="A188" s="860"/>
      <c r="B188" s="860"/>
      <c r="C188" s="860"/>
      <c r="D188" s="860"/>
      <c r="E188" s="860"/>
      <c r="F188" s="860"/>
      <c r="G188" s="860"/>
      <c r="H188" s="860"/>
      <c r="I188" s="860"/>
      <c r="J188" s="860"/>
      <c r="K188" s="860"/>
      <c r="L188" s="860"/>
      <c r="M188" s="860"/>
      <c r="N188" s="860"/>
      <c r="O188" s="860"/>
    </row>
    <row r="189" spans="1:15">
      <c r="A189" s="860"/>
      <c r="B189" s="860"/>
      <c r="C189" s="860"/>
      <c r="D189" s="860"/>
      <c r="E189" s="860"/>
      <c r="F189" s="860"/>
      <c r="G189" s="860"/>
      <c r="H189" s="860"/>
      <c r="I189" s="860"/>
      <c r="J189" s="860"/>
      <c r="K189" s="860"/>
      <c r="L189" s="860"/>
      <c r="M189" s="860"/>
      <c r="N189" s="860"/>
      <c r="O189" s="860"/>
    </row>
    <row r="190" spans="1:15">
      <c r="A190" s="860"/>
      <c r="B190" s="860"/>
      <c r="C190" s="860"/>
      <c r="D190" s="860"/>
      <c r="E190" s="860"/>
      <c r="F190" s="860"/>
      <c r="G190" s="860"/>
      <c r="H190" s="860"/>
      <c r="I190" s="860"/>
      <c r="J190" s="860"/>
      <c r="K190" s="860"/>
      <c r="L190" s="860"/>
      <c r="M190" s="860"/>
      <c r="N190" s="860"/>
      <c r="O190" s="860"/>
    </row>
    <row r="191" spans="1:15">
      <c r="A191" s="860"/>
      <c r="B191" s="860"/>
      <c r="C191" s="860"/>
      <c r="D191" s="860"/>
      <c r="E191" s="860"/>
      <c r="F191" s="860"/>
      <c r="G191" s="860"/>
      <c r="H191" s="860"/>
      <c r="I191" s="860"/>
      <c r="J191" s="860"/>
      <c r="K191" s="860"/>
      <c r="L191" s="860"/>
      <c r="M191" s="860"/>
      <c r="N191" s="860"/>
      <c r="O191" s="860"/>
    </row>
    <row r="192" spans="1:15">
      <c r="A192" s="860"/>
      <c r="B192" s="860"/>
      <c r="C192" s="860"/>
      <c r="D192" s="860"/>
      <c r="E192" s="860"/>
      <c r="F192" s="860"/>
      <c r="G192" s="860"/>
      <c r="H192" s="860"/>
      <c r="I192" s="860"/>
      <c r="J192" s="860"/>
      <c r="K192" s="860"/>
      <c r="L192" s="860"/>
      <c r="M192" s="860"/>
      <c r="N192" s="860"/>
      <c r="O192" s="860"/>
    </row>
    <row r="193" spans="1:15">
      <c r="A193" s="860"/>
      <c r="B193" s="860"/>
      <c r="C193" s="860"/>
      <c r="D193" s="860"/>
      <c r="E193" s="860"/>
      <c r="F193" s="860"/>
      <c r="G193" s="860"/>
      <c r="H193" s="860"/>
      <c r="I193" s="860"/>
      <c r="J193" s="860"/>
      <c r="K193" s="860"/>
      <c r="L193" s="860"/>
      <c r="M193" s="860"/>
      <c r="N193" s="860"/>
      <c r="O193" s="860"/>
    </row>
    <row r="194" spans="1:15">
      <c r="A194" s="860"/>
      <c r="B194" s="860"/>
      <c r="C194" s="860"/>
      <c r="D194" s="860"/>
      <c r="E194" s="860"/>
      <c r="F194" s="860"/>
      <c r="G194" s="860"/>
      <c r="H194" s="860"/>
      <c r="I194" s="860"/>
      <c r="J194" s="860"/>
      <c r="K194" s="860"/>
      <c r="L194" s="860"/>
      <c r="M194" s="860"/>
      <c r="N194" s="860"/>
      <c r="O194" s="860"/>
    </row>
    <row r="195" spans="1:15">
      <c r="A195" s="860"/>
      <c r="B195" s="860"/>
      <c r="C195" s="860"/>
      <c r="D195" s="860"/>
      <c r="E195" s="860"/>
      <c r="F195" s="860"/>
      <c r="G195" s="860"/>
      <c r="H195" s="860"/>
      <c r="I195" s="860"/>
      <c r="J195" s="860"/>
      <c r="K195" s="860"/>
      <c r="L195" s="860"/>
      <c r="M195" s="860"/>
      <c r="N195" s="860"/>
      <c r="O195" s="860"/>
    </row>
    <row r="196" spans="1:15">
      <c r="A196" s="860"/>
      <c r="B196" s="860"/>
      <c r="C196" s="860"/>
      <c r="D196" s="860"/>
      <c r="E196" s="860"/>
      <c r="F196" s="860"/>
      <c r="G196" s="860"/>
      <c r="H196" s="860"/>
      <c r="I196" s="860"/>
      <c r="J196" s="860"/>
      <c r="K196" s="860"/>
      <c r="L196" s="860"/>
      <c r="M196" s="860"/>
      <c r="N196" s="860"/>
      <c r="O196" s="860"/>
    </row>
    <row r="197" spans="1:15">
      <c r="A197" s="860"/>
      <c r="B197" s="860"/>
      <c r="C197" s="860"/>
      <c r="D197" s="860"/>
      <c r="E197" s="860"/>
      <c r="F197" s="860"/>
      <c r="G197" s="860"/>
      <c r="H197" s="860"/>
      <c r="I197" s="860"/>
      <c r="J197" s="860"/>
      <c r="K197" s="860"/>
      <c r="L197" s="860"/>
      <c r="M197" s="860"/>
      <c r="N197" s="860"/>
      <c r="O197" s="860"/>
    </row>
    <row r="198" spans="1:15">
      <c r="A198" s="860"/>
      <c r="B198" s="860"/>
      <c r="C198" s="860"/>
      <c r="D198" s="860"/>
      <c r="E198" s="860"/>
      <c r="F198" s="860"/>
      <c r="G198" s="860"/>
      <c r="H198" s="860"/>
      <c r="I198" s="860"/>
      <c r="J198" s="860"/>
      <c r="K198" s="860"/>
      <c r="L198" s="860"/>
      <c r="M198" s="860"/>
      <c r="N198" s="860"/>
      <c r="O198" s="860"/>
    </row>
    <row r="199" spans="1:15">
      <c r="A199" s="860"/>
      <c r="B199" s="860"/>
      <c r="C199" s="860"/>
      <c r="D199" s="860"/>
      <c r="E199" s="860"/>
      <c r="F199" s="860"/>
      <c r="G199" s="860"/>
      <c r="H199" s="860"/>
      <c r="I199" s="860"/>
      <c r="J199" s="860"/>
      <c r="K199" s="860"/>
      <c r="L199" s="860"/>
      <c r="M199" s="860"/>
      <c r="N199" s="860"/>
      <c r="O199" s="860"/>
    </row>
    <row r="200" spans="1:15">
      <c r="A200" s="860"/>
      <c r="B200" s="860"/>
      <c r="C200" s="860"/>
      <c r="D200" s="860"/>
      <c r="E200" s="860"/>
      <c r="F200" s="860"/>
      <c r="G200" s="860"/>
      <c r="H200" s="860"/>
      <c r="I200" s="860"/>
      <c r="J200" s="860"/>
      <c r="K200" s="860"/>
      <c r="L200" s="860"/>
      <c r="M200" s="860"/>
      <c r="N200" s="860"/>
      <c r="O200" s="860"/>
    </row>
    <row r="201" spans="1:15">
      <c r="A201" s="860"/>
      <c r="B201" s="860"/>
      <c r="C201" s="860"/>
      <c r="D201" s="860"/>
      <c r="E201" s="860"/>
      <c r="F201" s="860"/>
      <c r="G201" s="860"/>
      <c r="H201" s="860"/>
      <c r="I201" s="860"/>
      <c r="J201" s="860"/>
      <c r="K201" s="860"/>
      <c r="L201" s="860"/>
      <c r="M201" s="860"/>
      <c r="N201" s="860"/>
      <c r="O201" s="860"/>
    </row>
    <row r="202" spans="1:15">
      <c r="A202" s="860"/>
      <c r="B202" s="860"/>
      <c r="C202" s="860"/>
      <c r="D202" s="860"/>
      <c r="E202" s="860"/>
      <c r="F202" s="860"/>
      <c r="G202" s="860"/>
      <c r="H202" s="860"/>
      <c r="I202" s="860"/>
      <c r="J202" s="860"/>
      <c r="K202" s="860"/>
      <c r="L202" s="860"/>
      <c r="M202" s="860"/>
      <c r="N202" s="860"/>
      <c r="O202" s="860"/>
    </row>
    <row r="203" spans="1:15">
      <c r="A203" s="860"/>
      <c r="B203" s="860"/>
      <c r="C203" s="860"/>
      <c r="D203" s="860"/>
      <c r="E203" s="860"/>
      <c r="F203" s="860"/>
      <c r="G203" s="860"/>
      <c r="H203" s="860"/>
      <c r="I203" s="860"/>
      <c r="J203" s="860"/>
      <c r="K203" s="860"/>
      <c r="L203" s="860"/>
      <c r="M203" s="860"/>
      <c r="N203" s="860"/>
      <c r="O203" s="860"/>
    </row>
    <row r="204" spans="1:15">
      <c r="A204" s="860"/>
      <c r="B204" s="860"/>
      <c r="C204" s="860"/>
      <c r="D204" s="860"/>
      <c r="E204" s="860"/>
      <c r="F204" s="860"/>
      <c r="G204" s="860"/>
      <c r="H204" s="860"/>
      <c r="I204" s="860"/>
      <c r="J204" s="860"/>
      <c r="K204" s="860"/>
      <c r="L204" s="860"/>
      <c r="M204" s="860"/>
      <c r="N204" s="860"/>
      <c r="O204" s="860"/>
    </row>
    <row r="205" spans="1:15">
      <c r="A205" s="860"/>
      <c r="B205" s="860"/>
      <c r="C205" s="860"/>
      <c r="D205" s="860"/>
      <c r="E205" s="860"/>
      <c r="F205" s="860"/>
      <c r="G205" s="860"/>
      <c r="H205" s="860"/>
      <c r="I205" s="860"/>
      <c r="J205" s="860"/>
      <c r="K205" s="860"/>
      <c r="L205" s="860"/>
      <c r="M205" s="860"/>
      <c r="N205" s="860"/>
      <c r="O205" s="860"/>
    </row>
    <row r="206" spans="1:15">
      <c r="A206" s="860"/>
      <c r="B206" s="860"/>
      <c r="C206" s="860"/>
      <c r="D206" s="860"/>
      <c r="E206" s="860"/>
      <c r="F206" s="860"/>
      <c r="G206" s="860"/>
      <c r="H206" s="860"/>
      <c r="I206" s="860"/>
      <c r="J206" s="860"/>
      <c r="K206" s="860"/>
      <c r="L206" s="860"/>
      <c r="M206" s="860"/>
      <c r="N206" s="860"/>
      <c r="O206" s="860"/>
    </row>
    <row r="207" spans="1:15">
      <c r="A207" s="860"/>
      <c r="B207" s="860"/>
      <c r="C207" s="860"/>
      <c r="D207" s="860"/>
      <c r="E207" s="860"/>
      <c r="F207" s="860"/>
      <c r="G207" s="860"/>
      <c r="H207" s="860"/>
      <c r="I207" s="860"/>
      <c r="J207" s="860"/>
      <c r="K207" s="860"/>
      <c r="L207" s="860"/>
      <c r="M207" s="860"/>
      <c r="N207" s="860"/>
      <c r="O207" s="860"/>
    </row>
    <row r="208" spans="1:15">
      <c r="A208" s="860"/>
      <c r="B208" s="860"/>
      <c r="C208" s="860"/>
      <c r="D208" s="860"/>
      <c r="E208" s="860"/>
      <c r="F208" s="860"/>
      <c r="G208" s="860"/>
      <c r="H208" s="860"/>
      <c r="I208" s="860"/>
      <c r="J208" s="860"/>
      <c r="K208" s="860"/>
      <c r="L208" s="860"/>
      <c r="M208" s="860"/>
      <c r="N208" s="860"/>
      <c r="O208" s="860"/>
    </row>
    <row r="209" spans="1:15">
      <c r="A209" s="860"/>
      <c r="B209" s="860"/>
      <c r="C209" s="860"/>
      <c r="D209" s="860"/>
      <c r="E209" s="860"/>
      <c r="F209" s="860"/>
      <c r="G209" s="860"/>
      <c r="H209" s="860"/>
      <c r="I209" s="860"/>
      <c r="J209" s="860"/>
      <c r="K209" s="860"/>
      <c r="L209" s="860"/>
      <c r="M209" s="860"/>
      <c r="N209" s="860"/>
      <c r="O209" s="860"/>
    </row>
    <row r="210" spans="1:15">
      <c r="A210" s="860"/>
      <c r="B210" s="860"/>
      <c r="C210" s="860"/>
      <c r="D210" s="860"/>
      <c r="E210" s="860"/>
      <c r="F210" s="860"/>
      <c r="G210" s="860"/>
      <c r="H210" s="860"/>
      <c r="I210" s="860"/>
      <c r="J210" s="860"/>
      <c r="K210" s="860"/>
      <c r="L210" s="860"/>
      <c r="M210" s="860"/>
      <c r="N210" s="860"/>
      <c r="O210" s="860"/>
    </row>
    <row r="211" spans="1:15">
      <c r="A211" s="860"/>
      <c r="B211" s="860"/>
      <c r="C211" s="860"/>
      <c r="D211" s="860"/>
      <c r="E211" s="860"/>
      <c r="F211" s="860"/>
      <c r="G211" s="860"/>
      <c r="H211" s="860"/>
      <c r="I211" s="860"/>
      <c r="J211" s="860"/>
      <c r="K211" s="860"/>
      <c r="L211" s="860"/>
      <c r="M211" s="860"/>
      <c r="N211" s="860"/>
      <c r="O211" s="860"/>
    </row>
    <row r="212" spans="1:15">
      <c r="A212" s="860"/>
      <c r="B212" s="860"/>
      <c r="C212" s="860"/>
      <c r="D212" s="860"/>
      <c r="E212" s="860"/>
      <c r="F212" s="860"/>
      <c r="G212" s="860"/>
      <c r="H212" s="860"/>
      <c r="I212" s="860"/>
      <c r="J212" s="860"/>
      <c r="K212" s="860"/>
      <c r="L212" s="860"/>
      <c r="M212" s="860"/>
      <c r="N212" s="860"/>
      <c r="O212" s="860"/>
    </row>
    <row r="213" spans="1:15">
      <c r="A213" s="860"/>
      <c r="B213" s="860"/>
      <c r="C213" s="860"/>
      <c r="D213" s="860"/>
      <c r="E213" s="860"/>
      <c r="F213" s="860"/>
      <c r="G213" s="860"/>
      <c r="H213" s="860"/>
      <c r="I213" s="860"/>
      <c r="J213" s="860"/>
      <c r="K213" s="860"/>
      <c r="L213" s="860"/>
      <c r="M213" s="860"/>
      <c r="N213" s="860"/>
      <c r="O213" s="860"/>
    </row>
    <row r="214" spans="1:15">
      <c r="A214" s="860"/>
      <c r="B214" s="860"/>
      <c r="C214" s="860"/>
      <c r="D214" s="860"/>
      <c r="E214" s="860"/>
      <c r="F214" s="860"/>
      <c r="G214" s="860"/>
      <c r="H214" s="860"/>
      <c r="I214" s="860"/>
      <c r="J214" s="860"/>
      <c r="K214" s="860"/>
      <c r="L214" s="860"/>
      <c r="M214" s="860"/>
      <c r="N214" s="860"/>
      <c r="O214" s="860"/>
    </row>
    <row r="215" spans="1:15">
      <c r="A215" s="860"/>
      <c r="B215" s="860"/>
      <c r="C215" s="860"/>
      <c r="D215" s="860"/>
      <c r="E215" s="860"/>
      <c r="F215" s="860"/>
      <c r="G215" s="860"/>
      <c r="H215" s="860"/>
      <c r="I215" s="860"/>
      <c r="J215" s="860"/>
      <c r="K215" s="860"/>
      <c r="L215" s="860"/>
      <c r="M215" s="860"/>
      <c r="N215" s="860"/>
      <c r="O215" s="860"/>
    </row>
    <row r="216" spans="1:15">
      <c r="A216" s="860"/>
      <c r="B216" s="860"/>
      <c r="C216" s="860"/>
      <c r="D216" s="860"/>
      <c r="E216" s="860"/>
      <c r="F216" s="860"/>
      <c r="G216" s="860"/>
      <c r="H216" s="860"/>
      <c r="I216" s="860"/>
      <c r="J216" s="860"/>
      <c r="K216" s="860"/>
      <c r="L216" s="860"/>
      <c r="M216" s="860"/>
      <c r="N216" s="860"/>
      <c r="O216" s="860"/>
    </row>
    <row r="217" spans="1:15">
      <c r="A217" s="860"/>
      <c r="B217" s="860"/>
      <c r="C217" s="860"/>
      <c r="D217" s="860"/>
      <c r="E217" s="860"/>
      <c r="F217" s="860"/>
      <c r="G217" s="860"/>
      <c r="H217" s="860"/>
      <c r="I217" s="860"/>
      <c r="J217" s="860"/>
      <c r="K217" s="860"/>
      <c r="L217" s="860"/>
      <c r="M217" s="860"/>
      <c r="N217" s="860"/>
      <c r="O217" s="860"/>
    </row>
    <row r="218" spans="1:15">
      <c r="A218" s="860"/>
      <c r="B218" s="860"/>
      <c r="C218" s="860"/>
      <c r="D218" s="860"/>
      <c r="E218" s="860"/>
      <c r="F218" s="860"/>
      <c r="G218" s="860"/>
      <c r="H218" s="860"/>
      <c r="I218" s="860"/>
      <c r="J218" s="860"/>
      <c r="K218" s="860"/>
      <c r="L218" s="860"/>
      <c r="M218" s="860"/>
      <c r="N218" s="860"/>
      <c r="O218" s="860"/>
    </row>
    <row r="219" spans="1:15">
      <c r="A219" s="860"/>
      <c r="B219" s="860"/>
      <c r="C219" s="860"/>
      <c r="D219" s="860"/>
      <c r="E219" s="860"/>
      <c r="F219" s="860"/>
      <c r="G219" s="860"/>
      <c r="H219" s="860"/>
      <c r="I219" s="860"/>
      <c r="J219" s="860"/>
      <c r="K219" s="860"/>
      <c r="L219" s="860"/>
      <c r="M219" s="860"/>
      <c r="N219" s="860"/>
      <c r="O219" s="860"/>
    </row>
    <row r="220" spans="1:15">
      <c r="A220" s="860"/>
      <c r="B220" s="860"/>
      <c r="C220" s="860"/>
      <c r="D220" s="860"/>
      <c r="E220" s="860"/>
      <c r="F220" s="860"/>
      <c r="G220" s="860"/>
      <c r="H220" s="860"/>
      <c r="I220" s="860"/>
      <c r="J220" s="860"/>
      <c r="K220" s="860"/>
      <c r="L220" s="860"/>
      <c r="M220" s="860"/>
      <c r="N220" s="860"/>
      <c r="O220" s="860"/>
    </row>
    <row r="221" spans="1:15">
      <c r="A221" s="860"/>
      <c r="B221" s="860"/>
      <c r="C221" s="860"/>
      <c r="D221" s="860"/>
      <c r="E221" s="860"/>
      <c r="F221" s="860"/>
      <c r="G221" s="860"/>
      <c r="H221" s="860"/>
      <c r="I221" s="860"/>
      <c r="J221" s="860"/>
      <c r="K221" s="860"/>
      <c r="L221" s="860"/>
      <c r="M221" s="860"/>
      <c r="N221" s="860"/>
      <c r="O221" s="860"/>
    </row>
    <row r="222" spans="1:15">
      <c r="A222" s="860"/>
      <c r="B222" s="860"/>
      <c r="C222" s="860"/>
      <c r="D222" s="860"/>
      <c r="E222" s="860"/>
      <c r="F222" s="860"/>
      <c r="G222" s="860"/>
      <c r="H222" s="860"/>
      <c r="I222" s="860"/>
      <c r="J222" s="860"/>
      <c r="K222" s="860"/>
      <c r="L222" s="860"/>
      <c r="M222" s="860"/>
      <c r="N222" s="860"/>
      <c r="O222" s="860"/>
    </row>
    <row r="223" spans="1:15">
      <c r="A223" s="860"/>
      <c r="B223" s="860"/>
      <c r="C223" s="860"/>
      <c r="D223" s="860"/>
      <c r="E223" s="860"/>
      <c r="F223" s="860"/>
      <c r="G223" s="860"/>
      <c r="H223" s="860"/>
      <c r="I223" s="860"/>
      <c r="J223" s="860"/>
      <c r="K223" s="860"/>
      <c r="L223" s="860"/>
      <c r="M223" s="860"/>
      <c r="N223" s="860"/>
      <c r="O223" s="860"/>
    </row>
    <row r="224" spans="1:15">
      <c r="A224" s="860"/>
      <c r="B224" s="860"/>
      <c r="C224" s="860"/>
      <c r="D224" s="860"/>
      <c r="E224" s="860"/>
      <c r="F224" s="860"/>
      <c r="G224" s="860"/>
      <c r="H224" s="860"/>
      <c r="I224" s="860"/>
      <c r="J224" s="860"/>
      <c r="K224" s="860"/>
      <c r="L224" s="860"/>
      <c r="M224" s="860"/>
      <c r="N224" s="860"/>
      <c r="O224" s="860"/>
    </row>
    <row r="225" spans="1:15">
      <c r="A225" s="860"/>
      <c r="B225" s="860"/>
      <c r="C225" s="860"/>
      <c r="D225" s="860"/>
      <c r="E225" s="860"/>
      <c r="F225" s="860"/>
      <c r="G225" s="860"/>
      <c r="H225" s="860"/>
      <c r="I225" s="860"/>
      <c r="J225" s="860"/>
      <c r="K225" s="860"/>
      <c r="L225" s="860"/>
      <c r="M225" s="860"/>
      <c r="N225" s="860"/>
      <c r="O225" s="860"/>
    </row>
    <row r="226" spans="1:15">
      <c r="A226" s="860"/>
      <c r="B226" s="860"/>
      <c r="C226" s="860"/>
      <c r="D226" s="860"/>
      <c r="E226" s="860"/>
      <c r="F226" s="860"/>
      <c r="G226" s="860"/>
      <c r="H226" s="860"/>
      <c r="I226" s="860"/>
      <c r="J226" s="860"/>
      <c r="K226" s="860"/>
      <c r="L226" s="860"/>
      <c r="M226" s="860"/>
      <c r="N226" s="860"/>
      <c r="O226" s="860"/>
    </row>
    <row r="227" spans="1:15">
      <c r="A227" s="860"/>
      <c r="B227" s="860"/>
      <c r="C227" s="860"/>
      <c r="D227" s="860"/>
      <c r="E227" s="860"/>
      <c r="F227" s="860"/>
      <c r="G227" s="860"/>
      <c r="H227" s="860"/>
      <c r="I227" s="860"/>
      <c r="J227" s="860"/>
      <c r="K227" s="860"/>
      <c r="L227" s="860"/>
      <c r="M227" s="860"/>
      <c r="N227" s="860"/>
      <c r="O227" s="860"/>
    </row>
    <row r="228" spans="1:15">
      <c r="A228" s="860"/>
      <c r="B228" s="860"/>
      <c r="C228" s="860"/>
      <c r="D228" s="860"/>
      <c r="E228" s="860"/>
      <c r="F228" s="860"/>
      <c r="G228" s="860"/>
      <c r="H228" s="860"/>
      <c r="I228" s="860"/>
      <c r="J228" s="860"/>
      <c r="K228" s="860"/>
      <c r="L228" s="860"/>
      <c r="M228" s="860"/>
      <c r="N228" s="860"/>
      <c r="O228" s="860"/>
    </row>
    <row r="229" spans="1:15">
      <c r="A229" s="860"/>
      <c r="B229" s="860"/>
      <c r="C229" s="860"/>
      <c r="D229" s="860"/>
      <c r="E229" s="860"/>
      <c r="F229" s="860"/>
      <c r="G229" s="860"/>
      <c r="H229" s="860"/>
      <c r="I229" s="860"/>
      <c r="J229" s="860"/>
      <c r="K229" s="860"/>
      <c r="L229" s="860"/>
      <c r="M229" s="860"/>
      <c r="N229" s="860"/>
      <c r="O229" s="860"/>
    </row>
    <row r="230" spans="1:15">
      <c r="A230" s="860"/>
      <c r="B230" s="860"/>
      <c r="C230" s="860"/>
      <c r="D230" s="860"/>
      <c r="E230" s="860"/>
      <c r="F230" s="860"/>
      <c r="G230" s="860"/>
      <c r="H230" s="860"/>
      <c r="I230" s="860"/>
      <c r="J230" s="860"/>
      <c r="K230" s="860"/>
      <c r="L230" s="860"/>
      <c r="M230" s="860"/>
      <c r="N230" s="860"/>
      <c r="O230" s="860"/>
    </row>
    <row r="231" spans="1:15">
      <c r="A231" s="860"/>
      <c r="B231" s="860"/>
      <c r="C231" s="860"/>
      <c r="D231" s="860"/>
      <c r="E231" s="860"/>
      <c r="F231" s="860"/>
      <c r="G231" s="860"/>
      <c r="H231" s="860"/>
      <c r="I231" s="860"/>
      <c r="J231" s="860"/>
      <c r="K231" s="860"/>
      <c r="L231" s="860"/>
      <c r="M231" s="860"/>
      <c r="N231" s="860"/>
      <c r="O231" s="860"/>
    </row>
    <row r="232" spans="1:15">
      <c r="A232" s="860"/>
      <c r="B232" s="860"/>
      <c r="C232" s="860"/>
      <c r="D232" s="860"/>
      <c r="E232" s="860"/>
      <c r="F232" s="860"/>
      <c r="G232" s="860"/>
      <c r="H232" s="860"/>
      <c r="I232" s="860"/>
      <c r="J232" s="860"/>
      <c r="K232" s="860"/>
      <c r="L232" s="860"/>
      <c r="M232" s="860"/>
      <c r="N232" s="860"/>
      <c r="O232" s="860"/>
    </row>
    <row r="233" spans="1:15">
      <c r="A233" s="860"/>
      <c r="B233" s="860"/>
      <c r="C233" s="860"/>
      <c r="D233" s="860"/>
      <c r="E233" s="860"/>
      <c r="F233" s="860"/>
      <c r="G233" s="860"/>
      <c r="H233" s="860"/>
      <c r="I233" s="860"/>
      <c r="J233" s="860"/>
      <c r="K233" s="860"/>
      <c r="L233" s="860"/>
      <c r="M233" s="860"/>
      <c r="N233" s="860"/>
      <c r="O233" s="860"/>
    </row>
    <row r="234" spans="1:15">
      <c r="A234" s="860"/>
      <c r="B234" s="860"/>
      <c r="C234" s="860"/>
      <c r="D234" s="860"/>
      <c r="E234" s="860"/>
      <c r="F234" s="860"/>
      <c r="G234" s="860"/>
      <c r="H234" s="860"/>
      <c r="I234" s="860"/>
      <c r="J234" s="860"/>
      <c r="K234" s="860"/>
      <c r="L234" s="860"/>
      <c r="M234" s="860"/>
      <c r="N234" s="860"/>
      <c r="O234" s="860"/>
    </row>
    <row r="235" spans="1:15">
      <c r="A235" s="860"/>
      <c r="B235" s="860"/>
      <c r="C235" s="860"/>
      <c r="D235" s="860"/>
      <c r="E235" s="860"/>
      <c r="F235" s="860"/>
      <c r="G235" s="860"/>
      <c r="H235" s="860"/>
      <c r="I235" s="860"/>
      <c r="J235" s="860"/>
      <c r="K235" s="860"/>
      <c r="L235" s="860"/>
      <c r="M235" s="860"/>
      <c r="N235" s="860"/>
      <c r="O235" s="860"/>
    </row>
    <row r="236" spans="1:15">
      <c r="A236" s="860"/>
      <c r="B236" s="860"/>
      <c r="C236" s="860"/>
      <c r="D236" s="860"/>
      <c r="E236" s="860"/>
      <c r="F236" s="860"/>
      <c r="G236" s="860"/>
      <c r="H236" s="860"/>
      <c r="I236" s="860"/>
      <c r="J236" s="860"/>
      <c r="K236" s="860"/>
      <c r="L236" s="860"/>
      <c r="M236" s="860"/>
      <c r="N236" s="860"/>
      <c r="O236" s="860"/>
    </row>
    <row r="237" spans="1:15">
      <c r="A237" s="860"/>
      <c r="B237" s="860"/>
      <c r="C237" s="860"/>
      <c r="D237" s="860"/>
      <c r="E237" s="860"/>
      <c r="F237" s="860"/>
      <c r="G237" s="860"/>
      <c r="H237" s="860"/>
      <c r="I237" s="860"/>
      <c r="J237" s="860"/>
      <c r="K237" s="860"/>
      <c r="L237" s="860"/>
      <c r="M237" s="860"/>
      <c r="N237" s="860"/>
      <c r="O237" s="860"/>
    </row>
    <row r="238" spans="1:15">
      <c r="A238" s="860"/>
      <c r="B238" s="860"/>
      <c r="C238" s="860"/>
      <c r="D238" s="860"/>
      <c r="E238" s="860"/>
      <c r="F238" s="860"/>
      <c r="G238" s="860"/>
      <c r="H238" s="860"/>
      <c r="I238" s="860"/>
      <c r="J238" s="860"/>
      <c r="K238" s="860"/>
      <c r="L238" s="860"/>
      <c r="M238" s="860"/>
      <c r="N238" s="860"/>
      <c r="O238" s="860"/>
    </row>
    <row r="239" spans="1:15">
      <c r="A239" s="860"/>
      <c r="B239" s="860"/>
      <c r="C239" s="860"/>
      <c r="D239" s="860"/>
      <c r="E239" s="860"/>
      <c r="F239" s="860"/>
      <c r="G239" s="860"/>
      <c r="H239" s="860"/>
      <c r="I239" s="860"/>
      <c r="J239" s="860"/>
      <c r="K239" s="860"/>
      <c r="L239" s="860"/>
      <c r="M239" s="860"/>
      <c r="N239" s="860"/>
      <c r="O239" s="860"/>
    </row>
    <row r="240" spans="1:15">
      <c r="A240" s="860"/>
      <c r="B240" s="860"/>
      <c r="C240" s="860"/>
      <c r="D240" s="860"/>
      <c r="E240" s="860"/>
      <c r="F240" s="860"/>
      <c r="G240" s="860"/>
      <c r="H240" s="860"/>
      <c r="I240" s="860"/>
      <c r="J240" s="860"/>
      <c r="K240" s="860"/>
      <c r="L240" s="860"/>
      <c r="M240" s="860"/>
      <c r="N240" s="860"/>
      <c r="O240" s="860"/>
    </row>
    <row r="241" spans="1:15">
      <c r="A241" s="860"/>
      <c r="B241" s="860"/>
      <c r="C241" s="860"/>
      <c r="D241" s="860"/>
      <c r="E241" s="860"/>
      <c r="F241" s="860"/>
      <c r="G241" s="860"/>
      <c r="H241" s="860"/>
      <c r="I241" s="860"/>
      <c r="J241" s="860"/>
      <c r="K241" s="860"/>
      <c r="L241" s="860"/>
      <c r="M241" s="860"/>
      <c r="N241" s="860"/>
      <c r="O241" s="860"/>
    </row>
    <row r="242" spans="1:15">
      <c r="A242" s="860"/>
      <c r="B242" s="860"/>
      <c r="C242" s="860"/>
      <c r="D242" s="860"/>
      <c r="E242" s="860"/>
      <c r="F242" s="860"/>
      <c r="G242" s="860"/>
      <c r="H242" s="860"/>
      <c r="I242" s="860"/>
      <c r="J242" s="860"/>
      <c r="K242" s="860"/>
      <c r="L242" s="860"/>
      <c r="M242" s="860"/>
      <c r="N242" s="860"/>
      <c r="O242" s="860"/>
    </row>
    <row r="243" spans="1:15">
      <c r="A243" s="860"/>
      <c r="B243" s="860"/>
      <c r="C243" s="860"/>
      <c r="D243" s="860"/>
      <c r="E243" s="860"/>
      <c r="F243" s="860"/>
      <c r="G243" s="860"/>
      <c r="H243" s="860"/>
      <c r="I243" s="860"/>
      <c r="J243" s="860"/>
      <c r="K243" s="860"/>
      <c r="L243" s="860"/>
      <c r="M243" s="860"/>
      <c r="N243" s="860"/>
      <c r="O243" s="860"/>
    </row>
    <row r="244" spans="1:15">
      <c r="A244" s="860"/>
      <c r="B244" s="860"/>
      <c r="C244" s="860"/>
      <c r="D244" s="860"/>
      <c r="E244" s="860"/>
      <c r="F244" s="860"/>
      <c r="G244" s="860"/>
      <c r="H244" s="860"/>
      <c r="I244" s="860"/>
      <c r="J244" s="860"/>
      <c r="K244" s="860"/>
      <c r="L244" s="860"/>
      <c r="M244" s="860"/>
      <c r="N244" s="860"/>
      <c r="O244" s="860"/>
    </row>
    <row r="245" spans="1:15">
      <c r="A245" s="860"/>
      <c r="B245" s="860"/>
      <c r="C245" s="860"/>
      <c r="D245" s="860"/>
      <c r="E245" s="860"/>
      <c r="F245" s="860"/>
      <c r="G245" s="860"/>
      <c r="H245" s="860"/>
      <c r="I245" s="860"/>
      <c r="J245" s="860"/>
      <c r="K245" s="860"/>
      <c r="L245" s="860"/>
      <c r="M245" s="860"/>
      <c r="N245" s="860"/>
      <c r="O245" s="860"/>
    </row>
  </sheetData>
  <mergeCells count="11">
    <mergeCell ref="I41:L41"/>
    <mergeCell ref="A1:A32"/>
    <mergeCell ref="C2:H2"/>
    <mergeCell ref="D3:G3"/>
    <mergeCell ref="C5:H5"/>
    <mergeCell ref="E13:G13"/>
    <mergeCell ref="E18:G18"/>
    <mergeCell ref="C23:H23"/>
    <mergeCell ref="C24:I24"/>
    <mergeCell ref="C25:D25"/>
    <mergeCell ref="B27:H48"/>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6" bestFit="1" customWidth="1"/>
    <col min="15" max="15" width="15.5546875" style="489" bestFit="1" customWidth="1"/>
    <col min="16" max="16384" width="9.109375" style="489"/>
  </cols>
  <sheetData>
    <row r="1" spans="1:15" ht="21" customHeight="1" thickBot="1">
      <c r="A1" s="1094" t="s">
        <v>85</v>
      </c>
      <c r="B1" s="1095"/>
      <c r="C1" s="1095"/>
      <c r="D1" s="1095"/>
      <c r="E1" s="1095"/>
      <c r="F1" s="1095"/>
      <c r="G1" s="1095"/>
      <c r="H1" s="1095"/>
      <c r="I1" s="1095"/>
      <c r="J1" s="1095"/>
      <c r="K1" s="1095"/>
      <c r="L1" s="1095"/>
      <c r="M1" s="1095"/>
      <c r="N1" s="1095"/>
      <c r="O1" s="1096"/>
    </row>
    <row r="2" spans="1:15" s="776" customFormat="1" ht="27" customHeight="1" thickBot="1">
      <c r="A2" s="772" t="s">
        <v>81</v>
      </c>
      <c r="B2" s="773" t="s">
        <v>86</v>
      </c>
      <c r="C2" s="774" t="s">
        <v>87</v>
      </c>
      <c r="D2" s="774" t="s">
        <v>88</v>
      </c>
      <c r="E2" s="774" t="s">
        <v>89</v>
      </c>
      <c r="F2" s="774" t="s">
        <v>90</v>
      </c>
      <c r="G2" s="774" t="s">
        <v>91</v>
      </c>
      <c r="H2" s="774" t="s">
        <v>92</v>
      </c>
      <c r="I2" s="774" t="s">
        <v>93</v>
      </c>
      <c r="J2" s="774" t="s">
        <v>94</v>
      </c>
      <c r="K2" s="774" t="s">
        <v>95</v>
      </c>
      <c r="L2" s="774" t="s">
        <v>96</v>
      </c>
      <c r="M2" s="774" t="s">
        <v>97</v>
      </c>
      <c r="N2" s="774" t="s">
        <v>98</v>
      </c>
      <c r="O2" s="775" t="s">
        <v>16</v>
      </c>
    </row>
    <row r="3" spans="1:15" ht="15" customHeight="1" thickBot="1">
      <c r="A3" s="1097" t="s">
        <v>82</v>
      </c>
      <c r="B3" s="777" t="s">
        <v>54</v>
      </c>
      <c r="C3" s="778">
        <v>106.61300000000001</v>
      </c>
      <c r="D3" s="778">
        <v>99.688500000000005</v>
      </c>
      <c r="E3" s="778">
        <v>92.643500000000017</v>
      </c>
      <c r="F3" s="778"/>
      <c r="G3" s="778"/>
      <c r="H3" s="778"/>
      <c r="I3" s="778"/>
      <c r="J3" s="778"/>
      <c r="K3" s="778"/>
      <c r="L3" s="778"/>
      <c r="M3" s="778"/>
      <c r="N3" s="778"/>
      <c r="O3" s="779">
        <v>99.65</v>
      </c>
    </row>
    <row r="4" spans="1:15" ht="15" customHeight="1" thickBot="1">
      <c r="A4" s="1097"/>
      <c r="B4" s="780" t="s">
        <v>55</v>
      </c>
      <c r="C4" s="778">
        <v>118.58125000000001</v>
      </c>
      <c r="D4" s="778">
        <v>114.74375000000001</v>
      </c>
      <c r="E4" s="778">
        <v>109.50124999999998</v>
      </c>
      <c r="F4" s="778"/>
      <c r="G4" s="778"/>
      <c r="H4" s="778"/>
      <c r="I4" s="778"/>
      <c r="J4" s="778"/>
      <c r="K4" s="778"/>
      <c r="L4" s="778"/>
      <c r="M4" s="778"/>
      <c r="N4" s="778"/>
      <c r="O4" s="779">
        <v>114.28</v>
      </c>
    </row>
    <row r="5" spans="1:15" ht="15" customHeight="1" thickBot="1">
      <c r="A5" s="1097"/>
      <c r="B5" s="780" t="s">
        <v>56</v>
      </c>
      <c r="C5" s="778">
        <v>166.92933333333335</v>
      </c>
      <c r="D5" s="778">
        <v>161.35</v>
      </c>
      <c r="E5" s="778">
        <v>148.81333333333333</v>
      </c>
      <c r="F5" s="778"/>
      <c r="G5" s="778"/>
      <c r="H5" s="778"/>
      <c r="I5" s="778"/>
      <c r="J5" s="778"/>
      <c r="K5" s="778"/>
      <c r="L5" s="778"/>
      <c r="M5" s="778"/>
      <c r="N5" s="778"/>
      <c r="O5" s="779">
        <v>159.03</v>
      </c>
    </row>
    <row r="6" spans="1:15" ht="15" customHeight="1" thickBot="1">
      <c r="A6" s="1098"/>
      <c r="B6" s="781" t="s">
        <v>57</v>
      </c>
      <c r="C6" s="782">
        <v>129.88023255813951</v>
      </c>
      <c r="D6" s="782">
        <v>123.99930232558138</v>
      </c>
      <c r="E6" s="782">
        <v>115.37395348837211</v>
      </c>
      <c r="F6" s="782"/>
      <c r="G6" s="782"/>
      <c r="H6" s="782"/>
      <c r="I6" s="782"/>
      <c r="J6" s="782"/>
      <c r="K6" s="782"/>
      <c r="L6" s="782"/>
      <c r="M6" s="782"/>
      <c r="N6" s="782"/>
      <c r="O6" s="783">
        <v>123.08</v>
      </c>
    </row>
    <row r="7" spans="1:15" ht="15" customHeight="1" thickBot="1">
      <c r="A7" s="1099" t="s">
        <v>83</v>
      </c>
      <c r="B7" s="780" t="s">
        <v>54</v>
      </c>
      <c r="C7" s="778">
        <v>119.71166666666667</v>
      </c>
      <c r="D7" s="778">
        <v>115.85</v>
      </c>
      <c r="E7" s="778">
        <v>111.99952380952382</v>
      </c>
      <c r="F7" s="778"/>
      <c r="G7" s="778"/>
      <c r="H7" s="778"/>
      <c r="I7" s="778"/>
      <c r="J7" s="778"/>
      <c r="K7" s="778"/>
      <c r="L7" s="778"/>
      <c r="M7" s="778"/>
      <c r="N7" s="778"/>
      <c r="O7" s="779">
        <v>115.78</v>
      </c>
    </row>
    <row r="8" spans="1:15" ht="15" customHeight="1" thickBot="1">
      <c r="A8" s="1097"/>
      <c r="B8" s="780" t="s">
        <v>55</v>
      </c>
      <c r="C8" s="778">
        <v>211.45499999999996</v>
      </c>
      <c r="D8" s="778">
        <v>196.05944444444441</v>
      </c>
      <c r="E8" s="778">
        <v>149.42117647058822</v>
      </c>
      <c r="F8" s="778"/>
      <c r="G8" s="778"/>
      <c r="H8" s="778"/>
      <c r="I8" s="778"/>
      <c r="J8" s="778"/>
      <c r="K8" s="778"/>
      <c r="L8" s="778"/>
      <c r="M8" s="778"/>
      <c r="N8" s="778"/>
      <c r="O8" s="779">
        <v>199.72</v>
      </c>
    </row>
    <row r="9" spans="1:15" ht="15" customHeight="1" thickBot="1">
      <c r="A9" s="1097"/>
      <c r="B9" s="780" t="s">
        <v>56</v>
      </c>
      <c r="C9" s="778">
        <v>166.88249999999999</v>
      </c>
      <c r="D9" s="778">
        <v>161.96250000000001</v>
      </c>
      <c r="E9" s="778">
        <v>148.54999999999998</v>
      </c>
      <c r="F9" s="778"/>
      <c r="G9" s="778"/>
      <c r="H9" s="778"/>
      <c r="I9" s="778"/>
      <c r="J9" s="778"/>
      <c r="K9" s="778"/>
      <c r="L9" s="778"/>
      <c r="M9" s="778"/>
      <c r="N9" s="778"/>
      <c r="O9" s="779">
        <v>159.13</v>
      </c>
    </row>
    <row r="10" spans="1:15" ht="15" customHeight="1" thickBot="1">
      <c r="A10" s="1098"/>
      <c r="B10" s="781" t="s">
        <v>57</v>
      </c>
      <c r="C10" s="782">
        <v>148.46265625000004</v>
      </c>
      <c r="D10" s="782">
        <v>141.29</v>
      </c>
      <c r="E10" s="782">
        <v>124.41809523809523</v>
      </c>
      <c r="F10" s="782"/>
      <c r="G10" s="782"/>
      <c r="H10" s="782"/>
      <c r="I10" s="782"/>
      <c r="J10" s="782"/>
      <c r="K10" s="782"/>
      <c r="L10" s="782"/>
      <c r="M10" s="782"/>
      <c r="N10" s="782"/>
      <c r="O10" s="783">
        <v>141.69</v>
      </c>
    </row>
    <row r="11" spans="1:15" ht="15" customHeight="1" thickBot="1">
      <c r="A11" s="1086" t="s">
        <v>79</v>
      </c>
      <c r="B11" s="1087"/>
      <c r="C11" s="784">
        <v>140.99495327102809</v>
      </c>
      <c r="D11" s="784">
        <v>134.34</v>
      </c>
      <c r="E11" s="784">
        <v>120.74924528301891</v>
      </c>
      <c r="F11" s="784"/>
      <c r="G11" s="784"/>
      <c r="H11" s="784"/>
      <c r="I11" s="784"/>
      <c r="J11" s="784"/>
      <c r="K11" s="784"/>
      <c r="L11" s="784"/>
      <c r="M11" s="784"/>
      <c r="N11" s="784"/>
      <c r="O11" s="785">
        <v>134.28</v>
      </c>
    </row>
    <row r="12" spans="1:15" ht="15" customHeight="1" thickBot="1">
      <c r="O12" s="642"/>
    </row>
    <row r="13" spans="1:15" ht="15" customHeight="1" thickBot="1">
      <c r="A13" s="787" t="s">
        <v>64</v>
      </c>
      <c r="B13" s="749" t="s">
        <v>57</v>
      </c>
      <c r="C13" s="750">
        <v>109.62</v>
      </c>
      <c r="D13" s="750">
        <v>109.08</v>
      </c>
      <c r="E13" s="750">
        <v>100.42</v>
      </c>
      <c r="F13" s="750"/>
      <c r="G13" s="750"/>
      <c r="H13" s="750"/>
      <c r="I13" s="750"/>
      <c r="J13" s="750"/>
      <c r="K13" s="750"/>
      <c r="L13" s="750"/>
      <c r="M13" s="750"/>
      <c r="N13" s="750"/>
      <c r="O13" s="788">
        <v>106.37</v>
      </c>
    </row>
    <row r="14" spans="1:15" ht="22.5" customHeight="1">
      <c r="O14" s="642"/>
    </row>
    <row r="15" spans="1:15" ht="20.399999999999999" thickBot="1">
      <c r="A15" s="1100" t="s">
        <v>100</v>
      </c>
      <c r="B15" s="1100"/>
      <c r="C15" s="1100"/>
      <c r="D15" s="1100"/>
      <c r="E15" s="1100"/>
      <c r="F15" s="1100"/>
      <c r="G15" s="1100"/>
      <c r="H15" s="1100"/>
      <c r="I15" s="1100"/>
      <c r="J15" s="1100"/>
      <c r="K15" s="1100"/>
      <c r="L15" s="1100"/>
      <c r="M15" s="1100"/>
      <c r="N15" s="1100"/>
      <c r="O15" s="1100"/>
    </row>
    <row r="16" spans="1:15" ht="27" customHeight="1" thickBot="1">
      <c r="A16" s="789" t="s">
        <v>81</v>
      </c>
      <c r="B16" s="790" t="s">
        <v>86</v>
      </c>
      <c r="C16" s="791" t="s">
        <v>101</v>
      </c>
      <c r="D16" s="791" t="s">
        <v>102</v>
      </c>
      <c r="E16" s="791" t="s">
        <v>103</v>
      </c>
      <c r="F16" s="791" t="s">
        <v>104</v>
      </c>
      <c r="G16" s="791" t="s">
        <v>105</v>
      </c>
      <c r="H16" s="791" t="s">
        <v>106</v>
      </c>
      <c r="I16" s="791" t="s">
        <v>107</v>
      </c>
      <c r="J16" s="791" t="s">
        <v>108</v>
      </c>
      <c r="K16" s="791" t="s">
        <v>109</v>
      </c>
      <c r="L16" s="791" t="s">
        <v>110</v>
      </c>
      <c r="M16" s="791" t="s">
        <v>111</v>
      </c>
      <c r="N16" s="792" t="s">
        <v>112</v>
      </c>
      <c r="O16" s="793" t="s">
        <v>16</v>
      </c>
    </row>
    <row r="17" spans="1:15" ht="15" customHeight="1" thickBot="1">
      <c r="A17" s="1097" t="s">
        <v>82</v>
      </c>
      <c r="B17" s="777" t="s">
        <v>54</v>
      </c>
      <c r="C17" s="778">
        <v>106.08722222222222</v>
      </c>
      <c r="D17" s="778">
        <v>97.145789473684204</v>
      </c>
      <c r="E17" s="778">
        <v>99.245789473684198</v>
      </c>
      <c r="F17" s="778"/>
      <c r="G17" s="778"/>
      <c r="H17" s="778"/>
      <c r="I17" s="778"/>
      <c r="J17" s="778"/>
      <c r="K17" s="778"/>
      <c r="L17" s="778"/>
      <c r="M17" s="778"/>
      <c r="N17" s="794"/>
      <c r="O17" s="779">
        <v>99.9</v>
      </c>
    </row>
    <row r="18" spans="1:15" ht="15" customHeight="1" thickBot="1">
      <c r="A18" s="1097"/>
      <c r="B18" s="780" t="s">
        <v>55</v>
      </c>
      <c r="C18" s="778">
        <v>113.97499999999998</v>
      </c>
      <c r="D18" s="778">
        <v>116.08333333333333</v>
      </c>
      <c r="E18" s="778">
        <v>112.10833333333331</v>
      </c>
      <c r="F18" s="778"/>
      <c r="G18" s="778"/>
      <c r="H18" s="778"/>
      <c r="I18" s="778"/>
      <c r="J18" s="778"/>
      <c r="K18" s="778"/>
      <c r="L18" s="778"/>
      <c r="M18" s="778"/>
      <c r="N18" s="794"/>
      <c r="O18" s="779">
        <v>114.06</v>
      </c>
    </row>
    <row r="19" spans="1:15" ht="15" customHeight="1" thickBot="1">
      <c r="A19" s="1097"/>
      <c r="B19" s="780" t="s">
        <v>56</v>
      </c>
      <c r="C19" s="778">
        <v>161.74733333333336</v>
      </c>
      <c r="D19" s="778">
        <v>157.74533333333335</v>
      </c>
      <c r="E19" s="778">
        <v>149.196</v>
      </c>
      <c r="F19" s="778"/>
      <c r="G19" s="778"/>
      <c r="H19" s="778"/>
      <c r="I19" s="778"/>
      <c r="J19" s="778"/>
      <c r="K19" s="778"/>
      <c r="L19" s="778"/>
      <c r="M19" s="778"/>
      <c r="N19" s="794"/>
      <c r="O19" s="779">
        <v>156.22999999999999</v>
      </c>
    </row>
    <row r="20" spans="1:15" ht="15" customHeight="1" thickBot="1">
      <c r="A20" s="1098"/>
      <c r="B20" s="781" t="s">
        <v>57</v>
      </c>
      <c r="C20" s="782">
        <v>128.70846153846151</v>
      </c>
      <c r="D20" s="782">
        <v>122.71125000000004</v>
      </c>
      <c r="E20" s="782">
        <v>119.90650000000002</v>
      </c>
      <c r="F20" s="782"/>
      <c r="G20" s="782"/>
      <c r="H20" s="782"/>
      <c r="I20" s="782"/>
      <c r="J20" s="782"/>
      <c r="K20" s="782"/>
      <c r="L20" s="782"/>
      <c r="M20" s="782"/>
      <c r="N20" s="795"/>
      <c r="O20" s="783">
        <v>123.15</v>
      </c>
    </row>
    <row r="21" spans="1:15" ht="15" customHeight="1" thickBot="1">
      <c r="A21" s="1099" t="s">
        <v>83</v>
      </c>
      <c r="B21" s="780" t="s">
        <v>54</v>
      </c>
      <c r="C21" s="778">
        <v>108.20454545454541</v>
      </c>
      <c r="D21" s="778">
        <v>100.43818181818182</v>
      </c>
      <c r="E21" s="778">
        <v>97.715227272727276</v>
      </c>
      <c r="F21" s="778"/>
      <c r="G21" s="778"/>
      <c r="H21" s="778"/>
      <c r="I21" s="778"/>
      <c r="J21" s="778"/>
      <c r="K21" s="778"/>
      <c r="L21" s="778"/>
      <c r="M21" s="778"/>
      <c r="N21" s="794"/>
      <c r="O21" s="779">
        <v>102.12</v>
      </c>
    </row>
    <row r="22" spans="1:15" ht="15" customHeight="1" thickBot="1">
      <c r="A22" s="1097"/>
      <c r="B22" s="780" t="s">
        <v>55</v>
      </c>
      <c r="C22" s="778">
        <v>165.74937499999999</v>
      </c>
      <c r="D22" s="778">
        <v>149.99687499999993</v>
      </c>
      <c r="E22" s="778">
        <v>150.01624999999999</v>
      </c>
      <c r="F22" s="778"/>
      <c r="G22" s="778"/>
      <c r="H22" s="778"/>
      <c r="I22" s="778"/>
      <c r="J22" s="778"/>
      <c r="K22" s="778"/>
      <c r="L22" s="778"/>
      <c r="M22" s="778"/>
      <c r="N22" s="794"/>
      <c r="O22" s="779">
        <v>155.25</v>
      </c>
    </row>
    <row r="23" spans="1:15" ht="15" customHeight="1" thickBot="1">
      <c r="A23" s="1097"/>
      <c r="B23" s="780" t="s">
        <v>56</v>
      </c>
      <c r="C23" s="778">
        <v>161.16500000000002</v>
      </c>
      <c r="D23" s="778">
        <v>157.5675</v>
      </c>
      <c r="E23" s="778">
        <v>198.34249999999997</v>
      </c>
      <c r="F23" s="778"/>
      <c r="G23" s="778"/>
      <c r="H23" s="778"/>
      <c r="I23" s="778"/>
      <c r="J23" s="778"/>
      <c r="K23" s="778"/>
      <c r="L23" s="778"/>
      <c r="M23" s="778"/>
      <c r="N23" s="794"/>
      <c r="O23" s="779">
        <v>172.36</v>
      </c>
    </row>
    <row r="24" spans="1:15" ht="15" customHeight="1" thickBot="1">
      <c r="A24" s="1098"/>
      <c r="B24" s="781" t="s">
        <v>57</v>
      </c>
      <c r="C24" s="782">
        <v>125.90078125000002</v>
      </c>
      <c r="D24" s="782">
        <v>116.3984375</v>
      </c>
      <c r="E24" s="782">
        <v>117.07968750000001</v>
      </c>
      <c r="F24" s="782"/>
      <c r="G24" s="782"/>
      <c r="H24" s="782"/>
      <c r="I24" s="782"/>
      <c r="J24" s="782"/>
      <c r="K24" s="782"/>
      <c r="L24" s="782"/>
      <c r="M24" s="782"/>
      <c r="N24" s="795"/>
      <c r="O24" s="783">
        <v>119.79</v>
      </c>
    </row>
    <row r="25" spans="1:15" ht="15" customHeight="1" thickBot="1">
      <c r="A25" s="1086" t="s">
        <v>79</v>
      </c>
      <c r="B25" s="1087"/>
      <c r="C25" s="784">
        <v>126.96388349514564</v>
      </c>
      <c r="D25" s="784">
        <v>118.82644230769235</v>
      </c>
      <c r="E25" s="784">
        <v>118.16692307692301</v>
      </c>
      <c r="F25" s="784"/>
      <c r="G25" s="784"/>
      <c r="H25" s="784"/>
      <c r="I25" s="784"/>
      <c r="J25" s="784"/>
      <c r="K25" s="784"/>
      <c r="L25" s="784"/>
      <c r="M25" s="784"/>
      <c r="N25" s="796"/>
      <c r="O25" s="785">
        <v>121.08</v>
      </c>
    </row>
    <row r="26" spans="1:15" ht="15" customHeight="1" thickBot="1">
      <c r="O26" s="642"/>
    </row>
    <row r="27" spans="1:15" ht="15" customHeight="1" thickBot="1">
      <c r="A27" s="787" t="s">
        <v>64</v>
      </c>
      <c r="B27" s="749" t="s">
        <v>57</v>
      </c>
      <c r="C27" s="750">
        <v>98.82</v>
      </c>
      <c r="D27" s="750">
        <v>85.05</v>
      </c>
      <c r="E27" s="750">
        <v>85.41</v>
      </c>
      <c r="F27" s="750"/>
      <c r="G27" s="750"/>
      <c r="H27" s="750"/>
      <c r="I27" s="750"/>
      <c r="J27" s="750"/>
      <c r="K27" s="750"/>
      <c r="L27" s="750"/>
      <c r="M27" s="750"/>
      <c r="N27" s="750"/>
      <c r="O27" s="788">
        <v>89.76</v>
      </c>
    </row>
    <row r="28" spans="1:15" ht="22.5" customHeight="1" thickBot="1">
      <c r="O28" s="642"/>
    </row>
    <row r="29" spans="1:15" ht="20.399999999999999" thickBot="1">
      <c r="A29" s="1101" t="s">
        <v>113</v>
      </c>
      <c r="B29" s="1095"/>
      <c r="C29" s="1095"/>
      <c r="D29" s="1095"/>
      <c r="E29" s="1095"/>
      <c r="F29" s="1095"/>
      <c r="G29" s="1095"/>
      <c r="H29" s="1095"/>
      <c r="I29" s="1095"/>
      <c r="J29" s="1095"/>
      <c r="K29" s="1095"/>
      <c r="L29" s="1095"/>
      <c r="M29" s="1095"/>
      <c r="N29" s="1095"/>
      <c r="O29" s="1096"/>
    </row>
    <row r="30" spans="1:15" ht="27" customHeight="1" thickBot="1">
      <c r="A30" s="789" t="s">
        <v>81</v>
      </c>
      <c r="B30" s="790" t="s">
        <v>86</v>
      </c>
      <c r="C30" s="797" t="s">
        <v>126</v>
      </c>
      <c r="D30" s="797" t="s">
        <v>127</v>
      </c>
      <c r="E30" s="797" t="s">
        <v>128</v>
      </c>
      <c r="F30" s="797" t="s">
        <v>129</v>
      </c>
      <c r="G30" s="797" t="s">
        <v>130</v>
      </c>
      <c r="H30" s="797" t="s">
        <v>131</v>
      </c>
      <c r="I30" s="797" t="s">
        <v>132</v>
      </c>
      <c r="J30" s="797" t="s">
        <v>133</v>
      </c>
      <c r="K30" s="797" t="s">
        <v>134</v>
      </c>
      <c r="L30" s="797" t="s">
        <v>135</v>
      </c>
      <c r="M30" s="797" t="s">
        <v>136</v>
      </c>
      <c r="N30" s="798" t="s">
        <v>137</v>
      </c>
      <c r="O30" s="799" t="s">
        <v>16</v>
      </c>
    </row>
    <row r="31" spans="1:15" ht="15" customHeight="1" thickBot="1">
      <c r="A31" s="1102" t="s">
        <v>82</v>
      </c>
      <c r="B31" s="800" t="s">
        <v>54</v>
      </c>
      <c r="C31" s="801">
        <v>4.9560895908504141E-3</v>
      </c>
      <c r="D31" s="801">
        <v>2.6174171213098178E-2</v>
      </c>
      <c r="E31" s="801">
        <v>-6.6524630502685755E-2</v>
      </c>
      <c r="F31" s="801"/>
      <c r="G31" s="801"/>
      <c r="H31" s="801"/>
      <c r="I31" s="801"/>
      <c r="J31" s="801"/>
      <c r="K31" s="801"/>
      <c r="L31" s="801"/>
      <c r="M31" s="801"/>
      <c r="N31" s="802"/>
      <c r="O31" s="803">
        <v>-2.5025025025025025E-3</v>
      </c>
    </row>
    <row r="32" spans="1:15" ht="15" customHeight="1" thickBot="1">
      <c r="A32" s="1102"/>
      <c r="B32" s="804" t="s">
        <v>55</v>
      </c>
      <c r="C32" s="801">
        <v>4.041456459749973E-2</v>
      </c>
      <c r="D32" s="801">
        <v>-1.1539842067480169E-2</v>
      </c>
      <c r="E32" s="801">
        <v>-2.3255036051438239E-2</v>
      </c>
      <c r="F32" s="801"/>
      <c r="G32" s="801"/>
      <c r="H32" s="801"/>
      <c r="I32" s="801"/>
      <c r="J32" s="801"/>
      <c r="K32" s="801"/>
      <c r="L32" s="801"/>
      <c r="M32" s="801"/>
      <c r="N32" s="802"/>
      <c r="O32" s="803">
        <v>1.9288093985621502E-3</v>
      </c>
    </row>
    <row r="33" spans="1:15" ht="15" customHeight="1" thickBot="1">
      <c r="A33" s="1102"/>
      <c r="B33" s="804" t="s">
        <v>56</v>
      </c>
      <c r="C33" s="801">
        <v>3.2037622464667036E-2</v>
      </c>
      <c r="D33" s="801">
        <v>2.2851177847838997E-2</v>
      </c>
      <c r="E33" s="801">
        <v>-2.5648587540327179E-3</v>
      </c>
      <c r="F33" s="801"/>
      <c r="G33" s="801"/>
      <c r="H33" s="801"/>
      <c r="I33" s="801"/>
      <c r="J33" s="801"/>
      <c r="K33" s="801"/>
      <c r="L33" s="801"/>
      <c r="M33" s="801"/>
      <c r="N33" s="802"/>
      <c r="O33" s="803">
        <v>1.7922294053638939E-2</v>
      </c>
    </row>
    <row r="34" spans="1:15" ht="15" customHeight="1" thickBot="1">
      <c r="A34" s="1103"/>
      <c r="B34" s="805" t="s">
        <v>57</v>
      </c>
      <c r="C34" s="806">
        <v>9.1040713692925965E-3</v>
      </c>
      <c r="D34" s="806">
        <v>1.0496611562357542E-2</v>
      </c>
      <c r="E34" s="806">
        <v>-3.7800673955356155E-2</v>
      </c>
      <c r="F34" s="806"/>
      <c r="G34" s="806"/>
      <c r="H34" s="806"/>
      <c r="I34" s="806"/>
      <c r="J34" s="806"/>
      <c r="K34" s="806"/>
      <c r="L34" s="806"/>
      <c r="M34" s="806"/>
      <c r="N34" s="807"/>
      <c r="O34" s="808">
        <v>-5.6841250507517159E-4</v>
      </c>
    </row>
    <row r="35" spans="1:15" ht="15" customHeight="1" thickBot="1">
      <c r="A35" s="1104" t="s">
        <v>83</v>
      </c>
      <c r="B35" s="804" t="s">
        <v>54</v>
      </c>
      <c r="C35" s="801">
        <v>0.10634600574109132</v>
      </c>
      <c r="D35" s="801">
        <v>0.15344581017722339</v>
      </c>
      <c r="E35" s="801">
        <v>0.14618291268901701</v>
      </c>
      <c r="F35" s="801"/>
      <c r="G35" s="801"/>
      <c r="H35" s="801"/>
      <c r="I35" s="801"/>
      <c r="J35" s="801"/>
      <c r="K35" s="801"/>
      <c r="L35" s="801"/>
      <c r="M35" s="801"/>
      <c r="N35" s="802"/>
      <c r="O35" s="803">
        <v>0.13376419898159025</v>
      </c>
    </row>
    <row r="36" spans="1:15" ht="15" customHeight="1" thickBot="1">
      <c r="A36" s="1102"/>
      <c r="B36" s="804" t="s">
        <v>55</v>
      </c>
      <c r="C36" s="801">
        <v>0.27575141686054605</v>
      </c>
      <c r="D36" s="801">
        <v>0.30709019400867182</v>
      </c>
      <c r="E36" s="801">
        <v>-3.9667271339722436E-3</v>
      </c>
      <c r="F36" s="801"/>
      <c r="G36" s="801"/>
      <c r="H36" s="801"/>
      <c r="I36" s="801"/>
      <c r="J36" s="801"/>
      <c r="K36" s="801"/>
      <c r="L36" s="801"/>
      <c r="M36" s="801"/>
      <c r="N36" s="802"/>
      <c r="O36" s="803">
        <v>0.28644122383252818</v>
      </c>
    </row>
    <row r="37" spans="1:15" ht="15" customHeight="1" thickBot="1">
      <c r="A37" s="1102"/>
      <c r="B37" s="804" t="s">
        <v>56</v>
      </c>
      <c r="C37" s="801">
        <v>3.5476064902429015E-2</v>
      </c>
      <c r="D37" s="801">
        <v>2.7892807844257288E-2</v>
      </c>
      <c r="E37" s="801">
        <v>-0.25104301902012932</v>
      </c>
      <c r="F37" s="801"/>
      <c r="G37" s="801"/>
      <c r="H37" s="801"/>
      <c r="I37" s="801"/>
      <c r="J37" s="801"/>
      <c r="K37" s="801"/>
      <c r="L37" s="801"/>
      <c r="M37" s="801"/>
      <c r="N37" s="802"/>
      <c r="O37" s="803">
        <v>-7.6757948479925842E-2</v>
      </c>
    </row>
    <row r="38" spans="1:15" ht="15" customHeight="1" thickBot="1">
      <c r="A38" s="1103"/>
      <c r="B38" s="805" t="s">
        <v>57</v>
      </c>
      <c r="C38" s="806">
        <v>0.179203613956923</v>
      </c>
      <c r="D38" s="806">
        <v>0.21384790925565467</v>
      </c>
      <c r="E38" s="806">
        <v>6.2678743809383902E-2</v>
      </c>
      <c r="F38" s="806"/>
      <c r="G38" s="806"/>
      <c r="H38" s="806"/>
      <c r="I38" s="806"/>
      <c r="J38" s="806"/>
      <c r="K38" s="806"/>
      <c r="L38" s="806"/>
      <c r="M38" s="806"/>
      <c r="N38" s="807"/>
      <c r="O38" s="808">
        <v>0.1828199348860505</v>
      </c>
    </row>
    <row r="39" spans="1:15" ht="15" customHeight="1" thickBot="1">
      <c r="A39" s="1086" t="s">
        <v>79</v>
      </c>
      <c r="B39" s="1087"/>
      <c r="C39" s="809">
        <v>0.11051229207571399</v>
      </c>
      <c r="D39" s="809">
        <v>0.1305564434230593</v>
      </c>
      <c r="E39" s="809">
        <v>2.1853172942608343E-2</v>
      </c>
      <c r="F39" s="809"/>
      <c r="G39" s="809"/>
      <c r="H39" s="809"/>
      <c r="I39" s="809"/>
      <c r="J39" s="809"/>
      <c r="K39" s="809"/>
      <c r="L39" s="809"/>
      <c r="M39" s="809"/>
      <c r="N39" s="810"/>
      <c r="O39" s="811">
        <v>0.10901883052527257</v>
      </c>
    </row>
    <row r="40" spans="1:15" ht="15" customHeight="1" thickBot="1"/>
    <row r="41" spans="1:15" ht="16.8" thickBot="1">
      <c r="A41" s="787" t="s">
        <v>64</v>
      </c>
      <c r="B41" s="749" t="s">
        <v>57</v>
      </c>
      <c r="C41" s="770">
        <v>0.10928961748633892</v>
      </c>
      <c r="D41" s="770">
        <v>0.28253968253968254</v>
      </c>
      <c r="E41" s="770">
        <v>0.17574054560355937</v>
      </c>
      <c r="F41" s="770"/>
      <c r="G41" s="770"/>
      <c r="H41" s="770"/>
      <c r="I41" s="770"/>
      <c r="J41" s="770"/>
      <c r="K41" s="770"/>
      <c r="L41" s="770"/>
      <c r="M41" s="770"/>
      <c r="N41" s="770"/>
      <c r="O41" s="812">
        <v>0.18504901960784312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opLeftCell="A37" workbookViewId="0">
      <selection sqref="A1:O1"/>
    </sheetView>
  </sheetViews>
  <sheetFormatPr defaultColWidth="13" defaultRowHeight="13.2"/>
  <cols>
    <col min="1" max="1" width="21.109375" style="729" bestFit="1" customWidth="1"/>
    <col min="2" max="2" width="30.33203125" style="729" bestFit="1" customWidth="1"/>
    <col min="3" max="4" width="13" style="729" bestFit="1" customWidth="1"/>
    <col min="5" max="6" width="12.88671875" style="729" bestFit="1" customWidth="1"/>
    <col min="7" max="10" width="13" style="729" bestFit="1" customWidth="1"/>
    <col min="11" max="14" width="12.88671875" style="729" bestFit="1" customWidth="1"/>
    <col min="15" max="15" width="16.5546875" style="747" customWidth="1"/>
    <col min="16" max="256" width="13" style="729"/>
    <col min="257" max="257" width="21.109375" style="729" bestFit="1" customWidth="1"/>
    <col min="258" max="258" width="30.33203125" style="729" bestFit="1" customWidth="1"/>
    <col min="259" max="260" width="13" style="729" bestFit="1" customWidth="1"/>
    <col min="261" max="262" width="12.88671875" style="729" bestFit="1" customWidth="1"/>
    <col min="263" max="266" width="13" style="729" bestFit="1" customWidth="1"/>
    <col min="267" max="270" width="12.88671875" style="729" bestFit="1" customWidth="1"/>
    <col min="271" max="271" width="16.5546875" style="729" customWidth="1"/>
    <col min="272" max="512" width="13" style="729"/>
    <col min="513" max="513" width="21.109375" style="729" bestFit="1" customWidth="1"/>
    <col min="514" max="514" width="30.33203125" style="729" bestFit="1" customWidth="1"/>
    <col min="515" max="516" width="13" style="729" bestFit="1" customWidth="1"/>
    <col min="517" max="518" width="12.88671875" style="729" bestFit="1" customWidth="1"/>
    <col min="519" max="522" width="13" style="729" bestFit="1" customWidth="1"/>
    <col min="523" max="526" width="12.88671875" style="729" bestFit="1" customWidth="1"/>
    <col min="527" max="527" width="16.5546875" style="729" customWidth="1"/>
    <col min="528" max="768" width="13" style="729"/>
    <col min="769" max="769" width="21.109375" style="729" bestFit="1" customWidth="1"/>
    <col min="770" max="770" width="30.33203125" style="729" bestFit="1" customWidth="1"/>
    <col min="771" max="772" width="13" style="729" bestFit="1" customWidth="1"/>
    <col min="773" max="774" width="12.88671875" style="729" bestFit="1" customWidth="1"/>
    <col min="775" max="778" width="13" style="729" bestFit="1" customWidth="1"/>
    <col min="779" max="782" width="12.88671875" style="729" bestFit="1" customWidth="1"/>
    <col min="783" max="783" width="16.5546875" style="729" customWidth="1"/>
    <col min="784" max="1024" width="13" style="729"/>
    <col min="1025" max="1025" width="21.109375" style="729" bestFit="1" customWidth="1"/>
    <col min="1026" max="1026" width="30.33203125" style="729" bestFit="1" customWidth="1"/>
    <col min="1027" max="1028" width="13" style="729" bestFit="1" customWidth="1"/>
    <col min="1029" max="1030" width="12.88671875" style="729" bestFit="1" customWidth="1"/>
    <col min="1031" max="1034" width="13" style="729" bestFit="1" customWidth="1"/>
    <col min="1035" max="1038" width="12.88671875" style="729" bestFit="1" customWidth="1"/>
    <col min="1039" max="1039" width="16.5546875" style="729" customWidth="1"/>
    <col min="1040" max="1280" width="13" style="729"/>
    <col min="1281" max="1281" width="21.109375" style="729" bestFit="1" customWidth="1"/>
    <col min="1282" max="1282" width="30.33203125" style="729" bestFit="1" customWidth="1"/>
    <col min="1283" max="1284" width="13" style="729" bestFit="1" customWidth="1"/>
    <col min="1285" max="1286" width="12.88671875" style="729" bestFit="1" customWidth="1"/>
    <col min="1287" max="1290" width="13" style="729" bestFit="1" customWidth="1"/>
    <col min="1291" max="1294" width="12.88671875" style="729" bestFit="1" customWidth="1"/>
    <col min="1295" max="1295" width="16.5546875" style="729" customWidth="1"/>
    <col min="1296" max="1536" width="13" style="729"/>
    <col min="1537" max="1537" width="21.109375" style="729" bestFit="1" customWidth="1"/>
    <col min="1538" max="1538" width="30.33203125" style="729" bestFit="1" customWidth="1"/>
    <col min="1539" max="1540" width="13" style="729" bestFit="1" customWidth="1"/>
    <col min="1541" max="1542" width="12.88671875" style="729" bestFit="1" customWidth="1"/>
    <col min="1543" max="1546" width="13" style="729" bestFit="1" customWidth="1"/>
    <col min="1547" max="1550" width="12.88671875" style="729" bestFit="1" customWidth="1"/>
    <col min="1551" max="1551" width="16.5546875" style="729" customWidth="1"/>
    <col min="1552" max="1792" width="13" style="729"/>
    <col min="1793" max="1793" width="21.109375" style="729" bestFit="1" customWidth="1"/>
    <col min="1794" max="1794" width="30.33203125" style="729" bestFit="1" customWidth="1"/>
    <col min="1795" max="1796" width="13" style="729" bestFit="1" customWidth="1"/>
    <col min="1797" max="1798" width="12.88671875" style="729" bestFit="1" customWidth="1"/>
    <col min="1799" max="1802" width="13" style="729" bestFit="1" customWidth="1"/>
    <col min="1803" max="1806" width="12.88671875" style="729" bestFit="1" customWidth="1"/>
    <col min="1807" max="1807" width="16.5546875" style="729" customWidth="1"/>
    <col min="1808" max="2048" width="13" style="729"/>
    <col min="2049" max="2049" width="21.109375" style="729" bestFit="1" customWidth="1"/>
    <col min="2050" max="2050" width="30.33203125" style="729" bestFit="1" customWidth="1"/>
    <col min="2051" max="2052" width="13" style="729" bestFit="1" customWidth="1"/>
    <col min="2053" max="2054" width="12.88671875" style="729" bestFit="1" customWidth="1"/>
    <col min="2055" max="2058" width="13" style="729" bestFit="1" customWidth="1"/>
    <col min="2059" max="2062" width="12.88671875" style="729" bestFit="1" customWidth="1"/>
    <col min="2063" max="2063" width="16.5546875" style="729" customWidth="1"/>
    <col min="2064" max="2304" width="13" style="729"/>
    <col min="2305" max="2305" width="21.109375" style="729" bestFit="1" customWidth="1"/>
    <col min="2306" max="2306" width="30.33203125" style="729" bestFit="1" customWidth="1"/>
    <col min="2307" max="2308" width="13" style="729" bestFit="1" customWidth="1"/>
    <col min="2309" max="2310" width="12.88671875" style="729" bestFit="1" customWidth="1"/>
    <col min="2311" max="2314" width="13" style="729" bestFit="1" customWidth="1"/>
    <col min="2315" max="2318" width="12.88671875" style="729" bestFit="1" customWidth="1"/>
    <col min="2319" max="2319" width="16.5546875" style="729" customWidth="1"/>
    <col min="2320" max="2560" width="13" style="729"/>
    <col min="2561" max="2561" width="21.109375" style="729" bestFit="1" customWidth="1"/>
    <col min="2562" max="2562" width="30.33203125" style="729" bestFit="1" customWidth="1"/>
    <col min="2563" max="2564" width="13" style="729" bestFit="1" customWidth="1"/>
    <col min="2565" max="2566" width="12.88671875" style="729" bestFit="1" customWidth="1"/>
    <col min="2567" max="2570" width="13" style="729" bestFit="1" customWidth="1"/>
    <col min="2571" max="2574" width="12.88671875" style="729" bestFit="1" customWidth="1"/>
    <col min="2575" max="2575" width="16.5546875" style="729" customWidth="1"/>
    <col min="2576" max="2816" width="13" style="729"/>
    <col min="2817" max="2817" width="21.109375" style="729" bestFit="1" customWidth="1"/>
    <col min="2818" max="2818" width="30.33203125" style="729" bestFit="1" customWidth="1"/>
    <col min="2819" max="2820" width="13" style="729" bestFit="1" customWidth="1"/>
    <col min="2821" max="2822" width="12.88671875" style="729" bestFit="1" customWidth="1"/>
    <col min="2823" max="2826" width="13" style="729" bestFit="1" customWidth="1"/>
    <col min="2827" max="2830" width="12.88671875" style="729" bestFit="1" customWidth="1"/>
    <col min="2831" max="2831" width="16.5546875" style="729" customWidth="1"/>
    <col min="2832" max="3072" width="13" style="729"/>
    <col min="3073" max="3073" width="21.109375" style="729" bestFit="1" customWidth="1"/>
    <col min="3074" max="3074" width="30.33203125" style="729" bestFit="1" customWidth="1"/>
    <col min="3075" max="3076" width="13" style="729" bestFit="1" customWidth="1"/>
    <col min="3077" max="3078" width="12.88671875" style="729" bestFit="1" customWidth="1"/>
    <col min="3079" max="3082" width="13" style="729" bestFit="1" customWidth="1"/>
    <col min="3083" max="3086" width="12.88671875" style="729" bestFit="1" customWidth="1"/>
    <col min="3087" max="3087" width="16.5546875" style="729" customWidth="1"/>
    <col min="3088" max="3328" width="13" style="729"/>
    <col min="3329" max="3329" width="21.109375" style="729" bestFit="1" customWidth="1"/>
    <col min="3330" max="3330" width="30.33203125" style="729" bestFit="1" customWidth="1"/>
    <col min="3331" max="3332" width="13" style="729" bestFit="1" customWidth="1"/>
    <col min="3333" max="3334" width="12.88671875" style="729" bestFit="1" customWidth="1"/>
    <col min="3335" max="3338" width="13" style="729" bestFit="1" customWidth="1"/>
    <col min="3339" max="3342" width="12.88671875" style="729" bestFit="1" customWidth="1"/>
    <col min="3343" max="3343" width="16.5546875" style="729" customWidth="1"/>
    <col min="3344" max="3584" width="13" style="729"/>
    <col min="3585" max="3585" width="21.109375" style="729" bestFit="1" customWidth="1"/>
    <col min="3586" max="3586" width="30.33203125" style="729" bestFit="1" customWidth="1"/>
    <col min="3587" max="3588" width="13" style="729" bestFit="1" customWidth="1"/>
    <col min="3589" max="3590" width="12.88671875" style="729" bestFit="1" customWidth="1"/>
    <col min="3591" max="3594" width="13" style="729" bestFit="1" customWidth="1"/>
    <col min="3595" max="3598" width="12.88671875" style="729" bestFit="1" customWidth="1"/>
    <col min="3599" max="3599" width="16.5546875" style="729" customWidth="1"/>
    <col min="3600" max="3840" width="13" style="729"/>
    <col min="3841" max="3841" width="21.109375" style="729" bestFit="1" customWidth="1"/>
    <col min="3842" max="3842" width="30.33203125" style="729" bestFit="1" customWidth="1"/>
    <col min="3843" max="3844" width="13" style="729" bestFit="1" customWidth="1"/>
    <col min="3845" max="3846" width="12.88671875" style="729" bestFit="1" customWidth="1"/>
    <col min="3847" max="3850" width="13" style="729" bestFit="1" customWidth="1"/>
    <col min="3851" max="3854" width="12.88671875" style="729" bestFit="1" customWidth="1"/>
    <col min="3855" max="3855" width="16.5546875" style="729" customWidth="1"/>
    <col min="3856" max="4096" width="13" style="729"/>
    <col min="4097" max="4097" width="21.109375" style="729" bestFit="1" customWidth="1"/>
    <col min="4098" max="4098" width="30.33203125" style="729" bestFit="1" customWidth="1"/>
    <col min="4099" max="4100" width="13" style="729" bestFit="1" customWidth="1"/>
    <col min="4101" max="4102" width="12.88671875" style="729" bestFit="1" customWidth="1"/>
    <col min="4103" max="4106" width="13" style="729" bestFit="1" customWidth="1"/>
    <col min="4107" max="4110" width="12.88671875" style="729" bestFit="1" customWidth="1"/>
    <col min="4111" max="4111" width="16.5546875" style="729" customWidth="1"/>
    <col min="4112" max="4352" width="13" style="729"/>
    <col min="4353" max="4353" width="21.109375" style="729" bestFit="1" customWidth="1"/>
    <col min="4354" max="4354" width="30.33203125" style="729" bestFit="1" customWidth="1"/>
    <col min="4355" max="4356" width="13" style="729" bestFit="1" customWidth="1"/>
    <col min="4357" max="4358" width="12.88671875" style="729" bestFit="1" customWidth="1"/>
    <col min="4359" max="4362" width="13" style="729" bestFit="1" customWidth="1"/>
    <col min="4363" max="4366" width="12.88671875" style="729" bestFit="1" customWidth="1"/>
    <col min="4367" max="4367" width="16.5546875" style="729" customWidth="1"/>
    <col min="4368" max="4608" width="13" style="729"/>
    <col min="4609" max="4609" width="21.109375" style="729" bestFit="1" customWidth="1"/>
    <col min="4610" max="4610" width="30.33203125" style="729" bestFit="1" customWidth="1"/>
    <col min="4611" max="4612" width="13" style="729" bestFit="1" customWidth="1"/>
    <col min="4613" max="4614" width="12.88671875" style="729" bestFit="1" customWidth="1"/>
    <col min="4615" max="4618" width="13" style="729" bestFit="1" customWidth="1"/>
    <col min="4619" max="4622" width="12.88671875" style="729" bestFit="1" customWidth="1"/>
    <col min="4623" max="4623" width="16.5546875" style="729" customWidth="1"/>
    <col min="4624" max="4864" width="13" style="729"/>
    <col min="4865" max="4865" width="21.109375" style="729" bestFit="1" customWidth="1"/>
    <col min="4866" max="4866" width="30.33203125" style="729" bestFit="1" customWidth="1"/>
    <col min="4867" max="4868" width="13" style="729" bestFit="1" customWidth="1"/>
    <col min="4869" max="4870" width="12.88671875" style="729" bestFit="1" customWidth="1"/>
    <col min="4871" max="4874" width="13" style="729" bestFit="1" customWidth="1"/>
    <col min="4875" max="4878" width="12.88671875" style="729" bestFit="1" customWidth="1"/>
    <col min="4879" max="4879" width="16.5546875" style="729" customWidth="1"/>
    <col min="4880" max="5120" width="13" style="729"/>
    <col min="5121" max="5121" width="21.109375" style="729" bestFit="1" customWidth="1"/>
    <col min="5122" max="5122" width="30.33203125" style="729" bestFit="1" customWidth="1"/>
    <col min="5123" max="5124" width="13" style="729" bestFit="1" customWidth="1"/>
    <col min="5125" max="5126" width="12.88671875" style="729" bestFit="1" customWidth="1"/>
    <col min="5127" max="5130" width="13" style="729" bestFit="1" customWidth="1"/>
    <col min="5131" max="5134" width="12.88671875" style="729" bestFit="1" customWidth="1"/>
    <col min="5135" max="5135" width="16.5546875" style="729" customWidth="1"/>
    <col min="5136" max="5376" width="13" style="729"/>
    <col min="5377" max="5377" width="21.109375" style="729" bestFit="1" customWidth="1"/>
    <col min="5378" max="5378" width="30.33203125" style="729" bestFit="1" customWidth="1"/>
    <col min="5379" max="5380" width="13" style="729" bestFit="1" customWidth="1"/>
    <col min="5381" max="5382" width="12.88671875" style="729" bestFit="1" customWidth="1"/>
    <col min="5383" max="5386" width="13" style="729" bestFit="1" customWidth="1"/>
    <col min="5387" max="5390" width="12.88671875" style="729" bestFit="1" customWidth="1"/>
    <col min="5391" max="5391" width="16.5546875" style="729" customWidth="1"/>
    <col min="5392" max="5632" width="13" style="729"/>
    <col min="5633" max="5633" width="21.109375" style="729" bestFit="1" customWidth="1"/>
    <col min="5634" max="5634" width="30.33203125" style="729" bestFit="1" customWidth="1"/>
    <col min="5635" max="5636" width="13" style="729" bestFit="1" customWidth="1"/>
    <col min="5637" max="5638" width="12.88671875" style="729" bestFit="1" customWidth="1"/>
    <col min="5639" max="5642" width="13" style="729" bestFit="1" customWidth="1"/>
    <col min="5643" max="5646" width="12.88671875" style="729" bestFit="1" customWidth="1"/>
    <col min="5647" max="5647" width="16.5546875" style="729" customWidth="1"/>
    <col min="5648" max="5888" width="13" style="729"/>
    <col min="5889" max="5889" width="21.109375" style="729" bestFit="1" customWidth="1"/>
    <col min="5890" max="5890" width="30.33203125" style="729" bestFit="1" customWidth="1"/>
    <col min="5891" max="5892" width="13" style="729" bestFit="1" customWidth="1"/>
    <col min="5893" max="5894" width="12.88671875" style="729" bestFit="1" customWidth="1"/>
    <col min="5895" max="5898" width="13" style="729" bestFit="1" customWidth="1"/>
    <col min="5899" max="5902" width="12.88671875" style="729" bestFit="1" customWidth="1"/>
    <col min="5903" max="5903" width="16.5546875" style="729" customWidth="1"/>
    <col min="5904" max="6144" width="13" style="729"/>
    <col min="6145" max="6145" width="21.109375" style="729" bestFit="1" customWidth="1"/>
    <col min="6146" max="6146" width="30.33203125" style="729" bestFit="1" customWidth="1"/>
    <col min="6147" max="6148" width="13" style="729" bestFit="1" customWidth="1"/>
    <col min="6149" max="6150" width="12.88671875" style="729" bestFit="1" customWidth="1"/>
    <col min="6151" max="6154" width="13" style="729" bestFit="1" customWidth="1"/>
    <col min="6155" max="6158" width="12.88671875" style="729" bestFit="1" customWidth="1"/>
    <col min="6159" max="6159" width="16.5546875" style="729" customWidth="1"/>
    <col min="6160" max="6400" width="13" style="729"/>
    <col min="6401" max="6401" width="21.109375" style="729" bestFit="1" customWidth="1"/>
    <col min="6402" max="6402" width="30.33203125" style="729" bestFit="1" customWidth="1"/>
    <col min="6403" max="6404" width="13" style="729" bestFit="1" customWidth="1"/>
    <col min="6405" max="6406" width="12.88671875" style="729" bestFit="1" customWidth="1"/>
    <col min="6407" max="6410" width="13" style="729" bestFit="1" customWidth="1"/>
    <col min="6411" max="6414" width="12.88671875" style="729" bestFit="1" customWidth="1"/>
    <col min="6415" max="6415" width="16.5546875" style="729" customWidth="1"/>
    <col min="6416" max="6656" width="13" style="729"/>
    <col min="6657" max="6657" width="21.109375" style="729" bestFit="1" customWidth="1"/>
    <col min="6658" max="6658" width="30.33203125" style="729" bestFit="1" customWidth="1"/>
    <col min="6659" max="6660" width="13" style="729" bestFit="1" customWidth="1"/>
    <col min="6661" max="6662" width="12.88671875" style="729" bestFit="1" customWidth="1"/>
    <col min="6663" max="6666" width="13" style="729" bestFit="1" customWidth="1"/>
    <col min="6667" max="6670" width="12.88671875" style="729" bestFit="1" customWidth="1"/>
    <col min="6671" max="6671" width="16.5546875" style="729" customWidth="1"/>
    <col min="6672" max="6912" width="13" style="729"/>
    <col min="6913" max="6913" width="21.109375" style="729" bestFit="1" customWidth="1"/>
    <col min="6914" max="6914" width="30.33203125" style="729" bestFit="1" customWidth="1"/>
    <col min="6915" max="6916" width="13" style="729" bestFit="1" customWidth="1"/>
    <col min="6917" max="6918" width="12.88671875" style="729" bestFit="1" customWidth="1"/>
    <col min="6919" max="6922" width="13" style="729" bestFit="1" customWidth="1"/>
    <col min="6923" max="6926" width="12.88671875" style="729" bestFit="1" customWidth="1"/>
    <col min="6927" max="6927" width="16.5546875" style="729" customWidth="1"/>
    <col min="6928" max="7168" width="13" style="729"/>
    <col min="7169" max="7169" width="21.109375" style="729" bestFit="1" customWidth="1"/>
    <col min="7170" max="7170" width="30.33203125" style="729" bestFit="1" customWidth="1"/>
    <col min="7171" max="7172" width="13" style="729" bestFit="1" customWidth="1"/>
    <col min="7173" max="7174" width="12.88671875" style="729" bestFit="1" customWidth="1"/>
    <col min="7175" max="7178" width="13" style="729" bestFit="1" customWidth="1"/>
    <col min="7179" max="7182" width="12.88671875" style="729" bestFit="1" customWidth="1"/>
    <col min="7183" max="7183" width="16.5546875" style="729" customWidth="1"/>
    <col min="7184" max="7424" width="13" style="729"/>
    <col min="7425" max="7425" width="21.109375" style="729" bestFit="1" customWidth="1"/>
    <col min="7426" max="7426" width="30.33203125" style="729" bestFit="1" customWidth="1"/>
    <col min="7427" max="7428" width="13" style="729" bestFit="1" customWidth="1"/>
    <col min="7429" max="7430" width="12.88671875" style="729" bestFit="1" customWidth="1"/>
    <col min="7431" max="7434" width="13" style="729" bestFit="1" customWidth="1"/>
    <col min="7435" max="7438" width="12.88671875" style="729" bestFit="1" customWidth="1"/>
    <col min="7439" max="7439" width="16.5546875" style="729" customWidth="1"/>
    <col min="7440" max="7680" width="13" style="729"/>
    <col min="7681" max="7681" width="21.109375" style="729" bestFit="1" customWidth="1"/>
    <col min="7682" max="7682" width="30.33203125" style="729" bestFit="1" customWidth="1"/>
    <col min="7683" max="7684" width="13" style="729" bestFit="1" customWidth="1"/>
    <col min="7685" max="7686" width="12.88671875" style="729" bestFit="1" customWidth="1"/>
    <col min="7687" max="7690" width="13" style="729" bestFit="1" customWidth="1"/>
    <col min="7691" max="7694" width="12.88671875" style="729" bestFit="1" customWidth="1"/>
    <col min="7695" max="7695" width="16.5546875" style="729" customWidth="1"/>
    <col min="7696" max="7936" width="13" style="729"/>
    <col min="7937" max="7937" width="21.109375" style="729" bestFit="1" customWidth="1"/>
    <col min="7938" max="7938" width="30.33203125" style="729" bestFit="1" customWidth="1"/>
    <col min="7939" max="7940" width="13" style="729" bestFit="1" customWidth="1"/>
    <col min="7941" max="7942" width="12.88671875" style="729" bestFit="1" customWidth="1"/>
    <col min="7943" max="7946" width="13" style="729" bestFit="1" customWidth="1"/>
    <col min="7947" max="7950" width="12.88671875" style="729" bestFit="1" customWidth="1"/>
    <col min="7951" max="7951" width="16.5546875" style="729" customWidth="1"/>
    <col min="7952" max="8192" width="13" style="729"/>
    <col min="8193" max="8193" width="21.109375" style="729" bestFit="1" customWidth="1"/>
    <col min="8194" max="8194" width="30.33203125" style="729" bestFit="1" customWidth="1"/>
    <col min="8195" max="8196" width="13" style="729" bestFit="1" customWidth="1"/>
    <col min="8197" max="8198" width="12.88671875" style="729" bestFit="1" customWidth="1"/>
    <col min="8199" max="8202" width="13" style="729" bestFit="1" customWidth="1"/>
    <col min="8203" max="8206" width="12.88671875" style="729" bestFit="1" customWidth="1"/>
    <col min="8207" max="8207" width="16.5546875" style="729" customWidth="1"/>
    <col min="8208" max="8448" width="13" style="729"/>
    <col min="8449" max="8449" width="21.109375" style="729" bestFit="1" customWidth="1"/>
    <col min="8450" max="8450" width="30.33203125" style="729" bestFit="1" customWidth="1"/>
    <col min="8451" max="8452" width="13" style="729" bestFit="1" customWidth="1"/>
    <col min="8453" max="8454" width="12.88671875" style="729" bestFit="1" customWidth="1"/>
    <col min="8455" max="8458" width="13" style="729" bestFit="1" customWidth="1"/>
    <col min="8459" max="8462" width="12.88671875" style="729" bestFit="1" customWidth="1"/>
    <col min="8463" max="8463" width="16.5546875" style="729" customWidth="1"/>
    <col min="8464" max="8704" width="13" style="729"/>
    <col min="8705" max="8705" width="21.109375" style="729" bestFit="1" customWidth="1"/>
    <col min="8706" max="8706" width="30.33203125" style="729" bestFit="1" customWidth="1"/>
    <col min="8707" max="8708" width="13" style="729" bestFit="1" customWidth="1"/>
    <col min="8709" max="8710" width="12.88671875" style="729" bestFit="1" customWidth="1"/>
    <col min="8711" max="8714" width="13" style="729" bestFit="1" customWidth="1"/>
    <col min="8715" max="8718" width="12.88671875" style="729" bestFit="1" customWidth="1"/>
    <col min="8719" max="8719" width="16.5546875" style="729" customWidth="1"/>
    <col min="8720" max="8960" width="13" style="729"/>
    <col min="8961" max="8961" width="21.109375" style="729" bestFit="1" customWidth="1"/>
    <col min="8962" max="8962" width="30.33203125" style="729" bestFit="1" customWidth="1"/>
    <col min="8963" max="8964" width="13" style="729" bestFit="1" customWidth="1"/>
    <col min="8965" max="8966" width="12.88671875" style="729" bestFit="1" customWidth="1"/>
    <col min="8967" max="8970" width="13" style="729" bestFit="1" customWidth="1"/>
    <col min="8971" max="8974" width="12.88671875" style="729" bestFit="1" customWidth="1"/>
    <col min="8975" max="8975" width="16.5546875" style="729" customWidth="1"/>
    <col min="8976" max="9216" width="13" style="729"/>
    <col min="9217" max="9217" width="21.109375" style="729" bestFit="1" customWidth="1"/>
    <col min="9218" max="9218" width="30.33203125" style="729" bestFit="1" customWidth="1"/>
    <col min="9219" max="9220" width="13" style="729" bestFit="1" customWidth="1"/>
    <col min="9221" max="9222" width="12.88671875" style="729" bestFit="1" customWidth="1"/>
    <col min="9223" max="9226" width="13" style="729" bestFit="1" customWidth="1"/>
    <col min="9227" max="9230" width="12.88671875" style="729" bestFit="1" customWidth="1"/>
    <col min="9231" max="9231" width="16.5546875" style="729" customWidth="1"/>
    <col min="9232" max="9472" width="13" style="729"/>
    <col min="9473" max="9473" width="21.109375" style="729" bestFit="1" customWidth="1"/>
    <col min="9474" max="9474" width="30.33203125" style="729" bestFit="1" customWidth="1"/>
    <col min="9475" max="9476" width="13" style="729" bestFit="1" customWidth="1"/>
    <col min="9477" max="9478" width="12.88671875" style="729" bestFit="1" customWidth="1"/>
    <col min="9479" max="9482" width="13" style="729" bestFit="1" customWidth="1"/>
    <col min="9483" max="9486" width="12.88671875" style="729" bestFit="1" customWidth="1"/>
    <col min="9487" max="9487" width="16.5546875" style="729" customWidth="1"/>
    <col min="9488" max="9728" width="13" style="729"/>
    <col min="9729" max="9729" width="21.109375" style="729" bestFit="1" customWidth="1"/>
    <col min="9730" max="9730" width="30.33203125" style="729" bestFit="1" customWidth="1"/>
    <col min="9731" max="9732" width="13" style="729" bestFit="1" customWidth="1"/>
    <col min="9733" max="9734" width="12.88671875" style="729" bestFit="1" customWidth="1"/>
    <col min="9735" max="9738" width="13" style="729" bestFit="1" customWidth="1"/>
    <col min="9739" max="9742" width="12.88671875" style="729" bestFit="1" customWidth="1"/>
    <col min="9743" max="9743" width="16.5546875" style="729" customWidth="1"/>
    <col min="9744" max="9984" width="13" style="729"/>
    <col min="9985" max="9985" width="21.109375" style="729" bestFit="1" customWidth="1"/>
    <col min="9986" max="9986" width="30.33203125" style="729" bestFit="1" customWidth="1"/>
    <col min="9987" max="9988" width="13" style="729" bestFit="1" customWidth="1"/>
    <col min="9989" max="9990" width="12.88671875" style="729" bestFit="1" customWidth="1"/>
    <col min="9991" max="9994" width="13" style="729" bestFit="1" customWidth="1"/>
    <col min="9995" max="9998" width="12.88671875" style="729" bestFit="1" customWidth="1"/>
    <col min="9999" max="9999" width="16.5546875" style="729" customWidth="1"/>
    <col min="10000" max="10240" width="13" style="729"/>
    <col min="10241" max="10241" width="21.109375" style="729" bestFit="1" customWidth="1"/>
    <col min="10242" max="10242" width="30.33203125" style="729" bestFit="1" customWidth="1"/>
    <col min="10243" max="10244" width="13" style="729" bestFit="1" customWidth="1"/>
    <col min="10245" max="10246" width="12.88671875" style="729" bestFit="1" customWidth="1"/>
    <col min="10247" max="10250" width="13" style="729" bestFit="1" customWidth="1"/>
    <col min="10251" max="10254" width="12.88671875" style="729" bestFit="1" customWidth="1"/>
    <col min="10255" max="10255" width="16.5546875" style="729" customWidth="1"/>
    <col min="10256" max="10496" width="13" style="729"/>
    <col min="10497" max="10497" width="21.109375" style="729" bestFit="1" customWidth="1"/>
    <col min="10498" max="10498" width="30.33203125" style="729" bestFit="1" customWidth="1"/>
    <col min="10499" max="10500" width="13" style="729" bestFit="1" customWidth="1"/>
    <col min="10501" max="10502" width="12.88671875" style="729" bestFit="1" customWidth="1"/>
    <col min="10503" max="10506" width="13" style="729" bestFit="1" customWidth="1"/>
    <col min="10507" max="10510" width="12.88671875" style="729" bestFit="1" customWidth="1"/>
    <col min="10511" max="10511" width="16.5546875" style="729" customWidth="1"/>
    <col min="10512" max="10752" width="13" style="729"/>
    <col min="10753" max="10753" width="21.109375" style="729" bestFit="1" customWidth="1"/>
    <col min="10754" max="10754" width="30.33203125" style="729" bestFit="1" customWidth="1"/>
    <col min="10755" max="10756" width="13" style="729" bestFit="1" customWidth="1"/>
    <col min="10757" max="10758" width="12.88671875" style="729" bestFit="1" customWidth="1"/>
    <col min="10759" max="10762" width="13" style="729" bestFit="1" customWidth="1"/>
    <col min="10763" max="10766" width="12.88671875" style="729" bestFit="1" customWidth="1"/>
    <col min="10767" max="10767" width="16.5546875" style="729" customWidth="1"/>
    <col min="10768" max="11008" width="13" style="729"/>
    <col min="11009" max="11009" width="21.109375" style="729" bestFit="1" customWidth="1"/>
    <col min="11010" max="11010" width="30.33203125" style="729" bestFit="1" customWidth="1"/>
    <col min="11011" max="11012" width="13" style="729" bestFit="1" customWidth="1"/>
    <col min="11013" max="11014" width="12.88671875" style="729" bestFit="1" customWidth="1"/>
    <col min="11015" max="11018" width="13" style="729" bestFit="1" customWidth="1"/>
    <col min="11019" max="11022" width="12.88671875" style="729" bestFit="1" customWidth="1"/>
    <col min="11023" max="11023" width="16.5546875" style="729" customWidth="1"/>
    <col min="11024" max="11264" width="13" style="729"/>
    <col min="11265" max="11265" width="21.109375" style="729" bestFit="1" customWidth="1"/>
    <col min="11266" max="11266" width="30.33203125" style="729" bestFit="1" customWidth="1"/>
    <col min="11267" max="11268" width="13" style="729" bestFit="1" customWidth="1"/>
    <col min="11269" max="11270" width="12.88671875" style="729" bestFit="1" customWidth="1"/>
    <col min="11271" max="11274" width="13" style="729" bestFit="1" customWidth="1"/>
    <col min="11275" max="11278" width="12.88671875" style="729" bestFit="1" customWidth="1"/>
    <col min="11279" max="11279" width="16.5546875" style="729" customWidth="1"/>
    <col min="11280" max="11520" width="13" style="729"/>
    <col min="11521" max="11521" width="21.109375" style="729" bestFit="1" customWidth="1"/>
    <col min="11522" max="11522" width="30.33203125" style="729" bestFit="1" customWidth="1"/>
    <col min="11523" max="11524" width="13" style="729" bestFit="1" customWidth="1"/>
    <col min="11525" max="11526" width="12.88671875" style="729" bestFit="1" customWidth="1"/>
    <col min="11527" max="11530" width="13" style="729" bestFit="1" customWidth="1"/>
    <col min="11531" max="11534" width="12.88671875" style="729" bestFit="1" customWidth="1"/>
    <col min="11535" max="11535" width="16.5546875" style="729" customWidth="1"/>
    <col min="11536" max="11776" width="13" style="729"/>
    <col min="11777" max="11777" width="21.109375" style="729" bestFit="1" customWidth="1"/>
    <col min="11778" max="11778" width="30.33203125" style="729" bestFit="1" customWidth="1"/>
    <col min="11779" max="11780" width="13" style="729" bestFit="1" customWidth="1"/>
    <col min="11781" max="11782" width="12.88671875" style="729" bestFit="1" customWidth="1"/>
    <col min="11783" max="11786" width="13" style="729" bestFit="1" customWidth="1"/>
    <col min="11787" max="11790" width="12.88671875" style="729" bestFit="1" customWidth="1"/>
    <col min="11791" max="11791" width="16.5546875" style="729" customWidth="1"/>
    <col min="11792" max="12032" width="13" style="729"/>
    <col min="12033" max="12033" width="21.109375" style="729" bestFit="1" customWidth="1"/>
    <col min="12034" max="12034" width="30.33203125" style="729" bestFit="1" customWidth="1"/>
    <col min="12035" max="12036" width="13" style="729" bestFit="1" customWidth="1"/>
    <col min="12037" max="12038" width="12.88671875" style="729" bestFit="1" customWidth="1"/>
    <col min="12039" max="12042" width="13" style="729" bestFit="1" customWidth="1"/>
    <col min="12043" max="12046" width="12.88671875" style="729" bestFit="1" customWidth="1"/>
    <col min="12047" max="12047" width="16.5546875" style="729" customWidth="1"/>
    <col min="12048" max="12288" width="13" style="729"/>
    <col min="12289" max="12289" width="21.109375" style="729" bestFit="1" customWidth="1"/>
    <col min="12290" max="12290" width="30.33203125" style="729" bestFit="1" customWidth="1"/>
    <col min="12291" max="12292" width="13" style="729" bestFit="1" customWidth="1"/>
    <col min="12293" max="12294" width="12.88671875" style="729" bestFit="1" customWidth="1"/>
    <col min="12295" max="12298" width="13" style="729" bestFit="1" customWidth="1"/>
    <col min="12299" max="12302" width="12.88671875" style="729" bestFit="1" customWidth="1"/>
    <col min="12303" max="12303" width="16.5546875" style="729" customWidth="1"/>
    <col min="12304" max="12544" width="13" style="729"/>
    <col min="12545" max="12545" width="21.109375" style="729" bestFit="1" customWidth="1"/>
    <col min="12546" max="12546" width="30.33203125" style="729" bestFit="1" customWidth="1"/>
    <col min="12547" max="12548" width="13" style="729" bestFit="1" customWidth="1"/>
    <col min="12549" max="12550" width="12.88671875" style="729" bestFit="1" customWidth="1"/>
    <col min="12551" max="12554" width="13" style="729" bestFit="1" customWidth="1"/>
    <col min="12555" max="12558" width="12.88671875" style="729" bestFit="1" customWidth="1"/>
    <col min="12559" max="12559" width="16.5546875" style="729" customWidth="1"/>
    <col min="12560" max="12800" width="13" style="729"/>
    <col min="12801" max="12801" width="21.109375" style="729" bestFit="1" customWidth="1"/>
    <col min="12802" max="12802" width="30.33203125" style="729" bestFit="1" customWidth="1"/>
    <col min="12803" max="12804" width="13" style="729" bestFit="1" customWidth="1"/>
    <col min="12805" max="12806" width="12.88671875" style="729" bestFit="1" customWidth="1"/>
    <col min="12807" max="12810" width="13" style="729" bestFit="1" customWidth="1"/>
    <col min="12811" max="12814" width="12.88671875" style="729" bestFit="1" customWidth="1"/>
    <col min="12815" max="12815" width="16.5546875" style="729" customWidth="1"/>
    <col min="12816" max="13056" width="13" style="729"/>
    <col min="13057" max="13057" width="21.109375" style="729" bestFit="1" customWidth="1"/>
    <col min="13058" max="13058" width="30.33203125" style="729" bestFit="1" customWidth="1"/>
    <col min="13059" max="13060" width="13" style="729" bestFit="1" customWidth="1"/>
    <col min="13061" max="13062" width="12.88671875" style="729" bestFit="1" customWidth="1"/>
    <col min="13063" max="13066" width="13" style="729" bestFit="1" customWidth="1"/>
    <col min="13067" max="13070" width="12.88671875" style="729" bestFit="1" customWidth="1"/>
    <col min="13071" max="13071" width="16.5546875" style="729" customWidth="1"/>
    <col min="13072" max="13312" width="13" style="729"/>
    <col min="13313" max="13313" width="21.109375" style="729" bestFit="1" customWidth="1"/>
    <col min="13314" max="13314" width="30.33203125" style="729" bestFit="1" customWidth="1"/>
    <col min="13315" max="13316" width="13" style="729" bestFit="1" customWidth="1"/>
    <col min="13317" max="13318" width="12.88671875" style="729" bestFit="1" customWidth="1"/>
    <col min="13319" max="13322" width="13" style="729" bestFit="1" customWidth="1"/>
    <col min="13323" max="13326" width="12.88671875" style="729" bestFit="1" customWidth="1"/>
    <col min="13327" max="13327" width="16.5546875" style="729" customWidth="1"/>
    <col min="13328" max="13568" width="13" style="729"/>
    <col min="13569" max="13569" width="21.109375" style="729" bestFit="1" customWidth="1"/>
    <col min="13570" max="13570" width="30.33203125" style="729" bestFit="1" customWidth="1"/>
    <col min="13571" max="13572" width="13" style="729" bestFit="1" customWidth="1"/>
    <col min="13573" max="13574" width="12.88671875" style="729" bestFit="1" customWidth="1"/>
    <col min="13575" max="13578" width="13" style="729" bestFit="1" customWidth="1"/>
    <col min="13579" max="13582" width="12.88671875" style="729" bestFit="1" customWidth="1"/>
    <col min="13583" max="13583" width="16.5546875" style="729" customWidth="1"/>
    <col min="13584" max="13824" width="13" style="729"/>
    <col min="13825" max="13825" width="21.109375" style="729" bestFit="1" customWidth="1"/>
    <col min="13826" max="13826" width="30.33203125" style="729" bestFit="1" customWidth="1"/>
    <col min="13827" max="13828" width="13" style="729" bestFit="1" customWidth="1"/>
    <col min="13829" max="13830" width="12.88671875" style="729" bestFit="1" customWidth="1"/>
    <col min="13831" max="13834" width="13" style="729" bestFit="1" customWidth="1"/>
    <col min="13835" max="13838" width="12.88671875" style="729" bestFit="1" customWidth="1"/>
    <col min="13839" max="13839" width="16.5546875" style="729" customWidth="1"/>
    <col min="13840" max="14080" width="13" style="729"/>
    <col min="14081" max="14081" width="21.109375" style="729" bestFit="1" customWidth="1"/>
    <col min="14082" max="14082" width="30.33203125" style="729" bestFit="1" customWidth="1"/>
    <col min="14083" max="14084" width="13" style="729" bestFit="1" customWidth="1"/>
    <col min="14085" max="14086" width="12.88671875" style="729" bestFit="1" customWidth="1"/>
    <col min="14087" max="14090" width="13" style="729" bestFit="1" customWidth="1"/>
    <col min="14091" max="14094" width="12.88671875" style="729" bestFit="1" customWidth="1"/>
    <col min="14095" max="14095" width="16.5546875" style="729" customWidth="1"/>
    <col min="14096" max="14336" width="13" style="729"/>
    <col min="14337" max="14337" width="21.109375" style="729" bestFit="1" customWidth="1"/>
    <col min="14338" max="14338" width="30.33203125" style="729" bestFit="1" customWidth="1"/>
    <col min="14339" max="14340" width="13" style="729" bestFit="1" customWidth="1"/>
    <col min="14341" max="14342" width="12.88671875" style="729" bestFit="1" customWidth="1"/>
    <col min="14343" max="14346" width="13" style="729" bestFit="1" customWidth="1"/>
    <col min="14347" max="14350" width="12.88671875" style="729" bestFit="1" customWidth="1"/>
    <col min="14351" max="14351" width="16.5546875" style="729" customWidth="1"/>
    <col min="14352" max="14592" width="13" style="729"/>
    <col min="14593" max="14593" width="21.109375" style="729" bestFit="1" customWidth="1"/>
    <col min="14594" max="14594" width="30.33203125" style="729" bestFit="1" customWidth="1"/>
    <col min="14595" max="14596" width="13" style="729" bestFit="1" customWidth="1"/>
    <col min="14597" max="14598" width="12.88671875" style="729" bestFit="1" customWidth="1"/>
    <col min="14599" max="14602" width="13" style="729" bestFit="1" customWidth="1"/>
    <col min="14603" max="14606" width="12.88671875" style="729" bestFit="1" customWidth="1"/>
    <col min="14607" max="14607" width="16.5546875" style="729" customWidth="1"/>
    <col min="14608" max="14848" width="13" style="729"/>
    <col min="14849" max="14849" width="21.109375" style="729" bestFit="1" customWidth="1"/>
    <col min="14850" max="14850" width="30.33203125" style="729" bestFit="1" customWidth="1"/>
    <col min="14851" max="14852" width="13" style="729" bestFit="1" customWidth="1"/>
    <col min="14853" max="14854" width="12.88671875" style="729" bestFit="1" customWidth="1"/>
    <col min="14855" max="14858" width="13" style="729" bestFit="1" customWidth="1"/>
    <col min="14859" max="14862" width="12.88671875" style="729" bestFit="1" customWidth="1"/>
    <col min="14863" max="14863" width="16.5546875" style="729" customWidth="1"/>
    <col min="14864" max="15104" width="13" style="729"/>
    <col min="15105" max="15105" width="21.109375" style="729" bestFit="1" customWidth="1"/>
    <col min="15106" max="15106" width="30.33203125" style="729" bestFit="1" customWidth="1"/>
    <col min="15107" max="15108" width="13" style="729" bestFit="1" customWidth="1"/>
    <col min="15109" max="15110" width="12.88671875" style="729" bestFit="1" customWidth="1"/>
    <col min="15111" max="15114" width="13" style="729" bestFit="1" customWidth="1"/>
    <col min="15115" max="15118" width="12.88671875" style="729" bestFit="1" customWidth="1"/>
    <col min="15119" max="15119" width="16.5546875" style="729" customWidth="1"/>
    <col min="15120" max="15360" width="13" style="729"/>
    <col min="15361" max="15361" width="21.109375" style="729" bestFit="1" customWidth="1"/>
    <col min="15362" max="15362" width="30.33203125" style="729" bestFit="1" customWidth="1"/>
    <col min="15363" max="15364" width="13" style="729" bestFit="1" customWidth="1"/>
    <col min="15365" max="15366" width="12.88671875" style="729" bestFit="1" customWidth="1"/>
    <col min="15367" max="15370" width="13" style="729" bestFit="1" customWidth="1"/>
    <col min="15371" max="15374" width="12.88671875" style="729" bestFit="1" customWidth="1"/>
    <col min="15375" max="15375" width="16.5546875" style="729" customWidth="1"/>
    <col min="15376" max="15616" width="13" style="729"/>
    <col min="15617" max="15617" width="21.109375" style="729" bestFit="1" customWidth="1"/>
    <col min="15618" max="15618" width="30.33203125" style="729" bestFit="1" customWidth="1"/>
    <col min="15619" max="15620" width="13" style="729" bestFit="1" customWidth="1"/>
    <col min="15621" max="15622" width="12.88671875" style="729" bestFit="1" customWidth="1"/>
    <col min="15623" max="15626" width="13" style="729" bestFit="1" customWidth="1"/>
    <col min="15627" max="15630" width="12.88671875" style="729" bestFit="1" customWidth="1"/>
    <col min="15631" max="15631" width="16.5546875" style="729" customWidth="1"/>
    <col min="15632" max="15872" width="13" style="729"/>
    <col min="15873" max="15873" width="21.109375" style="729" bestFit="1" customWidth="1"/>
    <col min="15874" max="15874" width="30.33203125" style="729" bestFit="1" customWidth="1"/>
    <col min="15875" max="15876" width="13" style="729" bestFit="1" customWidth="1"/>
    <col min="15877" max="15878" width="12.88671875" style="729" bestFit="1" customWidth="1"/>
    <col min="15879" max="15882" width="13" style="729" bestFit="1" customWidth="1"/>
    <col min="15883" max="15886" width="12.88671875" style="729" bestFit="1" customWidth="1"/>
    <col min="15887" max="15887" width="16.5546875" style="729" customWidth="1"/>
    <col min="15888" max="16128" width="13" style="729"/>
    <col min="16129" max="16129" width="21.109375" style="729" bestFit="1" customWidth="1"/>
    <col min="16130" max="16130" width="30.33203125" style="729" bestFit="1" customWidth="1"/>
    <col min="16131" max="16132" width="13" style="729" bestFit="1" customWidth="1"/>
    <col min="16133" max="16134" width="12.88671875" style="729" bestFit="1" customWidth="1"/>
    <col min="16135" max="16138" width="13" style="729" bestFit="1" customWidth="1"/>
    <col min="16139" max="16142" width="12.88671875" style="729" bestFit="1" customWidth="1"/>
    <col min="16143" max="16143" width="16.5546875" style="729" customWidth="1"/>
    <col min="16144" max="16384" width="13" style="729"/>
  </cols>
  <sheetData>
    <row r="1" spans="1:16" ht="24.9" customHeight="1" thickBot="1">
      <c r="A1" s="1110" t="s">
        <v>138</v>
      </c>
      <c r="B1" s="1080"/>
      <c r="C1" s="1080"/>
      <c r="D1" s="1080"/>
      <c r="E1" s="1080"/>
      <c r="F1" s="1080"/>
      <c r="G1" s="1080"/>
      <c r="H1" s="1080"/>
      <c r="I1" s="1080"/>
      <c r="J1" s="1080"/>
      <c r="K1" s="1080"/>
      <c r="L1" s="1080"/>
      <c r="M1" s="1080"/>
      <c r="N1" s="1080"/>
      <c r="O1" s="1081"/>
    </row>
    <row r="2" spans="1:16">
      <c r="A2" s="1089" t="s">
        <v>50</v>
      </c>
      <c r="B2" s="1091" t="s">
        <v>86</v>
      </c>
      <c r="C2" s="730" t="s">
        <v>107</v>
      </c>
      <c r="D2" s="730" t="s">
        <v>108</v>
      </c>
      <c r="E2" s="730" t="s">
        <v>109</v>
      </c>
      <c r="F2" s="730" t="s">
        <v>110</v>
      </c>
      <c r="G2" s="730" t="s">
        <v>111</v>
      </c>
      <c r="H2" s="730" t="s">
        <v>112</v>
      </c>
      <c r="I2" s="730" t="s">
        <v>87</v>
      </c>
      <c r="J2" s="730" t="s">
        <v>88</v>
      </c>
      <c r="K2" s="730" t="s">
        <v>89</v>
      </c>
      <c r="L2" s="730" t="s">
        <v>90</v>
      </c>
      <c r="M2" s="730" t="s">
        <v>91</v>
      </c>
      <c r="N2" s="730" t="s">
        <v>92</v>
      </c>
      <c r="O2" s="731" t="s">
        <v>16</v>
      </c>
    </row>
    <row r="3" spans="1:16" ht="13.8" thickBot="1">
      <c r="A3" s="1090"/>
      <c r="B3" s="1092"/>
      <c r="C3" s="732" t="s">
        <v>99</v>
      </c>
      <c r="D3" s="732" t="s">
        <v>99</v>
      </c>
      <c r="E3" s="732" t="s">
        <v>99</v>
      </c>
      <c r="F3" s="732" t="s">
        <v>99</v>
      </c>
      <c r="G3" s="732" t="s">
        <v>99</v>
      </c>
      <c r="H3" s="732" t="s">
        <v>99</v>
      </c>
      <c r="I3" s="732" t="s">
        <v>99</v>
      </c>
      <c r="J3" s="732" t="s">
        <v>99</v>
      </c>
      <c r="K3" s="732" t="s">
        <v>99</v>
      </c>
      <c r="L3" s="732" t="s">
        <v>99</v>
      </c>
      <c r="M3" s="732" t="s">
        <v>99</v>
      </c>
      <c r="N3" s="732" t="s">
        <v>99</v>
      </c>
      <c r="O3" s="733" t="s">
        <v>99</v>
      </c>
    </row>
    <row r="4" spans="1:16" ht="13.8" thickBot="1">
      <c r="A4" s="1109" t="s">
        <v>78</v>
      </c>
      <c r="B4" s="813" t="s">
        <v>54</v>
      </c>
      <c r="C4" s="814">
        <v>142.22315789473686</v>
      </c>
      <c r="D4" s="814">
        <v>138.29105263157899</v>
      </c>
      <c r="E4" s="814">
        <v>132.45999999999998</v>
      </c>
      <c r="F4" s="814">
        <v>122.90899999999996</v>
      </c>
      <c r="G4" s="815">
        <v>106.11499999999998</v>
      </c>
      <c r="H4" s="815">
        <v>105.327</v>
      </c>
      <c r="I4" s="815">
        <v>106.61300000000001</v>
      </c>
      <c r="J4" s="815">
        <v>99.688500000000005</v>
      </c>
      <c r="K4" s="815">
        <v>92.643500000000017</v>
      </c>
      <c r="L4" s="815"/>
      <c r="M4" s="815"/>
      <c r="N4" s="815"/>
      <c r="O4" s="816">
        <v>115.66</v>
      </c>
      <c r="P4" s="817"/>
    </row>
    <row r="5" spans="1:16" ht="13.8" thickBot="1">
      <c r="A5" s="1105"/>
      <c r="B5" s="818" t="s">
        <v>55</v>
      </c>
      <c r="C5" s="819">
        <v>148.685</v>
      </c>
      <c r="D5" s="819">
        <v>152.1114285714286</v>
      </c>
      <c r="E5" s="819">
        <v>152.14857142857142</v>
      </c>
      <c r="F5" s="819">
        <v>138.66428571428571</v>
      </c>
      <c r="G5" s="820">
        <v>119.98714285714286</v>
      </c>
      <c r="H5" s="820">
        <v>118.19571428571429</v>
      </c>
      <c r="I5" s="820">
        <v>118.5</v>
      </c>
      <c r="J5" s="820">
        <v>113.33285714285714</v>
      </c>
      <c r="K5" s="820">
        <v>107.14428571428572</v>
      </c>
      <c r="L5" s="820"/>
      <c r="M5" s="820"/>
      <c r="N5" s="820"/>
      <c r="O5" s="821">
        <v>129.57</v>
      </c>
      <c r="P5" s="817"/>
    </row>
    <row r="6" spans="1:16" ht="13.8" thickBot="1">
      <c r="A6" s="1105"/>
      <c r="B6" s="818" t="s">
        <v>56</v>
      </c>
      <c r="C6" s="819">
        <v>224.87266666666667</v>
      </c>
      <c r="D6" s="819">
        <v>240.51400000000001</v>
      </c>
      <c r="E6" s="819">
        <v>230.84199999999998</v>
      </c>
      <c r="F6" s="819">
        <v>204.93600000000001</v>
      </c>
      <c r="G6" s="820">
        <v>175.60066666666668</v>
      </c>
      <c r="H6" s="820">
        <v>169.31666666666663</v>
      </c>
      <c r="I6" s="820">
        <v>166.92933333333335</v>
      </c>
      <c r="J6" s="820">
        <v>161.35</v>
      </c>
      <c r="K6" s="820">
        <v>148.81333333333333</v>
      </c>
      <c r="L6" s="820"/>
      <c r="M6" s="820"/>
      <c r="N6" s="820"/>
      <c r="O6" s="821">
        <v>191.46</v>
      </c>
      <c r="P6" s="817"/>
    </row>
    <row r="7" spans="1:16" s="743" customFormat="1" ht="14.4" thickBot="1">
      <c r="A7" s="1105"/>
      <c r="B7" s="822" t="s">
        <v>57</v>
      </c>
      <c r="C7" s="823">
        <v>174.18599999999998</v>
      </c>
      <c r="D7" s="823">
        <v>178.04926829268291</v>
      </c>
      <c r="E7" s="823">
        <v>170.87785714285715</v>
      </c>
      <c r="F7" s="823">
        <v>154.83023809523809</v>
      </c>
      <c r="G7" s="824">
        <v>133.24333333333328</v>
      </c>
      <c r="H7" s="824">
        <v>130.32523809523809</v>
      </c>
      <c r="I7" s="824">
        <v>130.1357142857143</v>
      </c>
      <c r="J7" s="824">
        <v>123.98452380952379</v>
      </c>
      <c r="K7" s="824">
        <v>115.1209523809524</v>
      </c>
      <c r="L7" s="824"/>
      <c r="M7" s="824"/>
      <c r="N7" s="824"/>
      <c r="O7" s="825">
        <v>145.05000000000001</v>
      </c>
      <c r="P7" s="817"/>
    </row>
    <row r="8" spans="1:16" ht="13.8" thickBot="1">
      <c r="A8" s="1105" t="s">
        <v>58</v>
      </c>
      <c r="B8" s="818" t="s">
        <v>54</v>
      </c>
      <c r="C8" s="819">
        <v>123.73958333333331</v>
      </c>
      <c r="D8" s="819">
        <v>125.17759999999997</v>
      </c>
      <c r="E8" s="819">
        <v>119.79079999999996</v>
      </c>
      <c r="F8" s="819">
        <v>129.62500000000003</v>
      </c>
      <c r="G8" s="820">
        <v>102.21800000000003</v>
      </c>
      <c r="H8" s="820">
        <v>113.68565217391304</v>
      </c>
      <c r="I8" s="820">
        <v>127.60409090909091</v>
      </c>
      <c r="J8" s="820">
        <v>115.52</v>
      </c>
      <c r="K8" s="820">
        <v>107.33304347826085</v>
      </c>
      <c r="L8" s="820"/>
      <c r="M8" s="820"/>
      <c r="N8" s="820"/>
      <c r="O8" s="821">
        <v>124.1</v>
      </c>
      <c r="P8" s="817"/>
    </row>
    <row r="9" spans="1:16" ht="13.8" thickBot="1">
      <c r="A9" s="1105"/>
      <c r="B9" s="818" t="s">
        <v>55</v>
      </c>
      <c r="C9" s="819">
        <v>136.51428571428571</v>
      </c>
      <c r="D9" s="819">
        <v>140.29142857142861</v>
      </c>
      <c r="E9" s="819">
        <v>135.89428571428573</v>
      </c>
      <c r="F9" s="819">
        <v>139.38857142857142</v>
      </c>
      <c r="G9" s="820">
        <v>132.91000000000003</v>
      </c>
      <c r="H9" s="820">
        <v>136.57571428571427</v>
      </c>
      <c r="I9" s="820">
        <v>150.58571428571426</v>
      </c>
      <c r="J9" s="820">
        <v>134.47285714285715</v>
      </c>
      <c r="K9" s="820">
        <v>121.81285714285714</v>
      </c>
      <c r="L9" s="820"/>
      <c r="M9" s="820"/>
      <c r="N9" s="820"/>
      <c r="O9" s="821">
        <v>136.49</v>
      </c>
      <c r="P9" s="817"/>
    </row>
    <row r="10" spans="1:16" s="743" customFormat="1" ht="14.4" thickBot="1">
      <c r="A10" s="1105"/>
      <c r="B10" s="822" t="s">
        <v>57</v>
      </c>
      <c r="C10" s="823">
        <v>126.62419354838711</v>
      </c>
      <c r="D10" s="823">
        <v>128.48374999999999</v>
      </c>
      <c r="E10" s="823">
        <v>123.31343750000001</v>
      </c>
      <c r="F10" s="823">
        <v>131.6960606060606</v>
      </c>
      <c r="G10" s="824">
        <v>108.93187500000003</v>
      </c>
      <c r="H10" s="824">
        <v>119.02666666666667</v>
      </c>
      <c r="I10" s="824">
        <v>133.15137931034479</v>
      </c>
      <c r="J10" s="824">
        <v>119.94</v>
      </c>
      <c r="K10" s="824">
        <v>110.71166666666664</v>
      </c>
      <c r="L10" s="824"/>
      <c r="M10" s="824"/>
      <c r="N10" s="824"/>
      <c r="O10" s="825">
        <v>126.65</v>
      </c>
      <c r="P10" s="817"/>
    </row>
    <row r="11" spans="1:16" ht="13.8" thickBot="1">
      <c r="A11" s="1105" t="s">
        <v>59</v>
      </c>
      <c r="B11" s="818" t="s">
        <v>54</v>
      </c>
      <c r="C11" s="819">
        <v>79.573999999999998</v>
      </c>
      <c r="D11" s="819">
        <v>85.587999999999994</v>
      </c>
      <c r="E11" s="819">
        <v>90.822000000000003</v>
      </c>
      <c r="F11" s="819">
        <v>83.6</v>
      </c>
      <c r="G11" s="820">
        <v>84.897999999999996</v>
      </c>
      <c r="H11" s="820">
        <v>88.012</v>
      </c>
      <c r="I11" s="820">
        <v>90.658000000000001</v>
      </c>
      <c r="J11" s="820">
        <v>98.957999999999998</v>
      </c>
      <c r="K11" s="820">
        <v>94.075999999999993</v>
      </c>
      <c r="L11" s="820"/>
      <c r="M11" s="820"/>
      <c r="N11" s="820"/>
      <c r="O11" s="821">
        <v>88.47</v>
      </c>
      <c r="P11" s="817"/>
    </row>
    <row r="12" spans="1:16" ht="13.8" thickBot="1">
      <c r="A12" s="1105"/>
      <c r="B12" s="818" t="s">
        <v>55</v>
      </c>
      <c r="C12" s="819">
        <v>304.98599999999999</v>
      </c>
      <c r="D12" s="819">
        <v>312.37</v>
      </c>
      <c r="E12" s="819">
        <v>318.334</v>
      </c>
      <c r="F12" s="819">
        <v>286.69400000000002</v>
      </c>
      <c r="G12" s="820">
        <v>245.898</v>
      </c>
      <c r="H12" s="820">
        <v>226.05</v>
      </c>
      <c r="I12" s="820">
        <v>228.01</v>
      </c>
      <c r="J12" s="820">
        <v>228.244</v>
      </c>
      <c r="K12" s="820">
        <v>225.8</v>
      </c>
      <c r="L12" s="820"/>
      <c r="M12" s="820"/>
      <c r="N12" s="820"/>
      <c r="O12" s="821">
        <v>264.04000000000002</v>
      </c>
      <c r="P12" s="817"/>
    </row>
    <row r="13" spans="1:16" ht="13.8" thickBot="1">
      <c r="A13" s="1105"/>
      <c r="B13" s="818" t="s">
        <v>56</v>
      </c>
      <c r="C13" s="819">
        <v>209.23000000000002</v>
      </c>
      <c r="D13" s="819">
        <v>226.22000000000003</v>
      </c>
      <c r="E13" s="819">
        <v>228.35000000000002</v>
      </c>
      <c r="F13" s="819">
        <v>219.67999999999998</v>
      </c>
      <c r="G13" s="820">
        <v>163.01</v>
      </c>
      <c r="H13" s="820">
        <v>157.91999999999999</v>
      </c>
      <c r="I13" s="820">
        <v>166.34333333333333</v>
      </c>
      <c r="J13" s="820">
        <v>159.87333333333333</v>
      </c>
      <c r="K13" s="820">
        <v>144.6</v>
      </c>
      <c r="L13" s="820"/>
      <c r="M13" s="820"/>
      <c r="N13" s="820"/>
      <c r="O13" s="821">
        <v>186.14</v>
      </c>
      <c r="P13" s="817"/>
    </row>
    <row r="14" spans="1:16" s="743" customFormat="1" ht="14.4" thickBot="1">
      <c r="A14" s="1105"/>
      <c r="B14" s="822" t="s">
        <v>57</v>
      </c>
      <c r="C14" s="823">
        <v>196.19153846153844</v>
      </c>
      <c r="D14" s="823">
        <v>205.26538461538459</v>
      </c>
      <c r="E14" s="823">
        <v>210.0638461538461</v>
      </c>
      <c r="F14" s="823">
        <v>193.11615384615385</v>
      </c>
      <c r="G14" s="824">
        <v>164.84692307692305</v>
      </c>
      <c r="H14" s="824">
        <v>157.23615384615385</v>
      </c>
      <c r="I14" s="824">
        <v>160.95153846153846</v>
      </c>
      <c r="J14" s="824">
        <v>162.74076923076922</v>
      </c>
      <c r="K14" s="824">
        <v>156.39846153846153</v>
      </c>
      <c r="L14" s="824"/>
      <c r="M14" s="824"/>
      <c r="N14" s="824"/>
      <c r="O14" s="825">
        <v>178.53</v>
      </c>
      <c r="P14" s="817"/>
    </row>
    <row r="15" spans="1:16" ht="13.8" thickBot="1">
      <c r="A15" s="1105" t="s">
        <v>60</v>
      </c>
      <c r="B15" s="818" t="s">
        <v>54</v>
      </c>
      <c r="C15" s="819">
        <v>90.419999999999987</v>
      </c>
      <c r="D15" s="819">
        <v>104.16222222222223</v>
      </c>
      <c r="E15" s="819">
        <v>99.826666666666654</v>
      </c>
      <c r="F15" s="819">
        <v>103.87999999999998</v>
      </c>
      <c r="G15" s="820">
        <v>95.388888888888886</v>
      </c>
      <c r="H15" s="820">
        <v>108.53333333333333</v>
      </c>
      <c r="I15" s="820">
        <v>103.4188888888889</v>
      </c>
      <c r="J15" s="820">
        <v>109.22666666666666</v>
      </c>
      <c r="K15" s="820">
        <v>96.65</v>
      </c>
      <c r="L15" s="820"/>
      <c r="M15" s="820"/>
      <c r="N15" s="820"/>
      <c r="O15" s="821">
        <v>97</v>
      </c>
      <c r="P15" s="817"/>
    </row>
    <row r="16" spans="1:16" ht="13.8" thickBot="1">
      <c r="A16" s="1105"/>
      <c r="B16" s="818" t="s">
        <v>61</v>
      </c>
      <c r="C16" s="819">
        <v>119.92749999999999</v>
      </c>
      <c r="D16" s="819">
        <v>120.645</v>
      </c>
      <c r="E16" s="819">
        <v>121.32249999999999</v>
      </c>
      <c r="F16" s="819">
        <v>129.685</v>
      </c>
      <c r="G16" s="820">
        <v>119.08500000000001</v>
      </c>
      <c r="H16" s="820">
        <v>120.88</v>
      </c>
      <c r="I16" s="820">
        <v>120.41</v>
      </c>
      <c r="J16" s="820">
        <v>119.5575</v>
      </c>
      <c r="K16" s="820">
        <v>115.98750000000001</v>
      </c>
      <c r="L16" s="820"/>
      <c r="M16" s="820"/>
      <c r="N16" s="820"/>
      <c r="O16" s="821"/>
      <c r="P16" s="817"/>
    </row>
    <row r="17" spans="1:16" s="743" customFormat="1" ht="14.4" thickBot="1">
      <c r="A17" s="1105"/>
      <c r="B17" s="822" t="s">
        <v>57</v>
      </c>
      <c r="C17" s="823">
        <v>98.850714285714275</v>
      </c>
      <c r="D17" s="823">
        <v>109.23384615384614</v>
      </c>
      <c r="E17" s="823">
        <v>106.44076923076922</v>
      </c>
      <c r="F17" s="823">
        <v>111.82000000000001</v>
      </c>
      <c r="G17" s="824">
        <v>102.67999999999999</v>
      </c>
      <c r="H17" s="824">
        <v>112.33230769230771</v>
      </c>
      <c r="I17" s="824">
        <v>108.64692307692309</v>
      </c>
      <c r="J17" s="824">
        <v>112.40538461538463</v>
      </c>
      <c r="K17" s="824">
        <v>102.6</v>
      </c>
      <c r="L17" s="824"/>
      <c r="M17" s="824"/>
      <c r="N17" s="824"/>
      <c r="O17" s="825">
        <v>103.81</v>
      </c>
      <c r="P17" s="817"/>
    </row>
    <row r="18" spans="1:16" ht="13.8" thickBot="1">
      <c r="A18" s="1105" t="s">
        <v>62</v>
      </c>
      <c r="B18" s="818" t="s">
        <v>54</v>
      </c>
      <c r="C18" s="819">
        <v>102.19800000000001</v>
      </c>
      <c r="D18" s="819">
        <v>98.123999999999995</v>
      </c>
      <c r="E18" s="819">
        <v>210.09333333333333</v>
      </c>
      <c r="F18" s="819">
        <v>185.13666666666666</v>
      </c>
      <c r="G18" s="820">
        <v>146.83000000000001</v>
      </c>
      <c r="H18" s="820">
        <v>134.11500000000001</v>
      </c>
      <c r="I18" s="820">
        <v>139.42333333333332</v>
      </c>
      <c r="J18" s="820">
        <v>146.19400000000002</v>
      </c>
      <c r="K18" s="820">
        <v>179.018</v>
      </c>
      <c r="L18" s="820"/>
      <c r="M18" s="820"/>
      <c r="N18" s="820"/>
      <c r="O18" s="821">
        <v>161.30000000000001</v>
      </c>
      <c r="P18" s="817"/>
    </row>
    <row r="19" spans="1:16" ht="13.8" thickBot="1">
      <c r="A19" s="1105"/>
      <c r="B19" s="818" t="s">
        <v>55</v>
      </c>
      <c r="C19" s="819">
        <v>791.24</v>
      </c>
      <c r="D19" s="819">
        <v>794.44666666666672</v>
      </c>
      <c r="E19" s="819">
        <v>906.15333333333319</v>
      </c>
      <c r="F19" s="819">
        <v>637.46333333333325</v>
      </c>
      <c r="G19" s="820">
        <v>320.38499999999999</v>
      </c>
      <c r="H19" s="820">
        <v>374.63750000000005</v>
      </c>
      <c r="I19" s="820">
        <v>354.51249999999999</v>
      </c>
      <c r="J19" s="820">
        <v>315.29000000000002</v>
      </c>
      <c r="K19" s="820">
        <v>126.97333333333331</v>
      </c>
      <c r="L19" s="820"/>
      <c r="M19" s="820"/>
      <c r="N19" s="820"/>
      <c r="O19" s="821">
        <v>478.03</v>
      </c>
      <c r="P19" s="817"/>
    </row>
    <row r="20" spans="1:16" s="743" customFormat="1" ht="14.4" thickBot="1">
      <c r="A20" s="1105"/>
      <c r="B20" s="822" t="s">
        <v>57</v>
      </c>
      <c r="C20" s="823">
        <v>360.59</v>
      </c>
      <c r="D20" s="823">
        <v>359.24500000000006</v>
      </c>
      <c r="E20" s="823">
        <v>442.11333333333323</v>
      </c>
      <c r="F20" s="823">
        <v>335.91222222222223</v>
      </c>
      <c r="G20" s="824">
        <v>216.25199999999995</v>
      </c>
      <c r="H20" s="824">
        <v>230.32400000000001</v>
      </c>
      <c r="I20" s="824">
        <v>225.45899999999997</v>
      </c>
      <c r="J20" s="824">
        <v>221.34777777777774</v>
      </c>
      <c r="K20" s="824">
        <v>159.50125</v>
      </c>
      <c r="L20" s="824"/>
      <c r="M20" s="824"/>
      <c r="N20" s="824"/>
      <c r="O20" s="825">
        <v>287.99</v>
      </c>
      <c r="P20" s="817"/>
    </row>
    <row r="21" spans="1:16" s="746" customFormat="1" ht="16.8" thickBot="1">
      <c r="A21" s="1111" t="s">
        <v>79</v>
      </c>
      <c r="B21" s="1112"/>
      <c r="C21" s="826">
        <v>167.09</v>
      </c>
      <c r="D21" s="826">
        <v>171.7191588785046</v>
      </c>
      <c r="E21" s="826">
        <v>176.29798165137615</v>
      </c>
      <c r="F21" s="826">
        <v>162.14745454545448</v>
      </c>
      <c r="G21" s="827">
        <v>133.84009090909089</v>
      </c>
      <c r="H21" s="827">
        <v>137.51935185185181</v>
      </c>
      <c r="I21" s="827">
        <v>140.99495327102809</v>
      </c>
      <c r="J21" s="827">
        <v>134.34</v>
      </c>
      <c r="K21" s="827">
        <v>120.74924528301891</v>
      </c>
      <c r="L21" s="827"/>
      <c r="M21" s="827"/>
      <c r="N21" s="827"/>
      <c r="O21" s="828">
        <v>150.91</v>
      </c>
      <c r="P21" s="817"/>
    </row>
    <row r="22" spans="1:16" ht="15" customHeight="1" thickBot="1"/>
    <row r="23" spans="1:16" ht="16.8" thickBot="1">
      <c r="A23" s="787" t="s">
        <v>64</v>
      </c>
      <c r="B23" s="749" t="s">
        <v>57</v>
      </c>
      <c r="C23" s="750">
        <v>87.55</v>
      </c>
      <c r="D23" s="750">
        <v>88.06</v>
      </c>
      <c r="E23" s="750">
        <v>89.464705882352945</v>
      </c>
      <c r="F23" s="750">
        <v>96.41</v>
      </c>
      <c r="G23" s="750">
        <v>89.52</v>
      </c>
      <c r="H23" s="750">
        <v>103.67</v>
      </c>
      <c r="I23" s="750">
        <v>109.62</v>
      </c>
      <c r="J23" s="750">
        <v>109.08</v>
      </c>
      <c r="K23" s="750">
        <v>100.42</v>
      </c>
      <c r="L23" s="750"/>
      <c r="M23" s="750"/>
      <c r="N23" s="750"/>
      <c r="O23" s="788">
        <v>93.16</v>
      </c>
    </row>
    <row r="24" spans="1:16" ht="22.5" customHeight="1" thickBot="1"/>
    <row r="25" spans="1:16" ht="24.9" customHeight="1" thickBot="1">
      <c r="A25" s="1110" t="s">
        <v>139</v>
      </c>
      <c r="B25" s="1080"/>
      <c r="C25" s="1080"/>
      <c r="D25" s="1080"/>
      <c r="E25" s="1080"/>
      <c r="F25" s="1080"/>
      <c r="G25" s="1080"/>
      <c r="H25" s="1080"/>
      <c r="I25" s="1080"/>
      <c r="J25" s="1080"/>
      <c r="K25" s="1080"/>
      <c r="L25" s="1080"/>
      <c r="M25" s="1080"/>
      <c r="N25" s="1080"/>
      <c r="O25" s="1081"/>
    </row>
    <row r="26" spans="1:16" ht="12.75" customHeight="1">
      <c r="A26" s="1089" t="s">
        <v>50</v>
      </c>
      <c r="B26" s="1091" t="s">
        <v>86</v>
      </c>
      <c r="C26" s="829" t="s">
        <v>140</v>
      </c>
      <c r="D26" s="829" t="s">
        <v>141</v>
      </c>
      <c r="E26" s="829" t="s">
        <v>142</v>
      </c>
      <c r="F26" s="829" t="s">
        <v>143</v>
      </c>
      <c r="G26" s="829" t="s">
        <v>144</v>
      </c>
      <c r="H26" s="829" t="s">
        <v>145</v>
      </c>
      <c r="I26" s="829" t="s">
        <v>101</v>
      </c>
      <c r="J26" s="829" t="s">
        <v>102</v>
      </c>
      <c r="K26" s="829" t="s">
        <v>103</v>
      </c>
      <c r="L26" s="829" t="s">
        <v>104</v>
      </c>
      <c r="M26" s="829" t="s">
        <v>105</v>
      </c>
      <c r="N26" s="829" t="s">
        <v>106</v>
      </c>
      <c r="O26" s="830" t="s">
        <v>16</v>
      </c>
    </row>
    <row r="27" spans="1:16" ht="13.8" thickBot="1">
      <c r="A27" s="1090"/>
      <c r="B27" s="1092"/>
      <c r="C27" s="732" t="s">
        <v>99</v>
      </c>
      <c r="D27" s="732" t="s">
        <v>99</v>
      </c>
      <c r="E27" s="732" t="s">
        <v>99</v>
      </c>
      <c r="F27" s="732" t="s">
        <v>99</v>
      </c>
      <c r="G27" s="732" t="s">
        <v>99</v>
      </c>
      <c r="H27" s="732" t="s">
        <v>99</v>
      </c>
      <c r="I27" s="732" t="s">
        <v>99</v>
      </c>
      <c r="J27" s="732" t="s">
        <v>99</v>
      </c>
      <c r="K27" s="732" t="s">
        <v>99</v>
      </c>
      <c r="L27" s="732" t="s">
        <v>99</v>
      </c>
      <c r="M27" s="732" t="s">
        <v>99</v>
      </c>
      <c r="N27" s="732" t="s">
        <v>99</v>
      </c>
      <c r="O27" s="733" t="s">
        <v>99</v>
      </c>
    </row>
    <row r="28" spans="1:16" ht="12.75" customHeight="1" thickBot="1">
      <c r="A28" s="1109" t="s">
        <v>78</v>
      </c>
      <c r="B28" s="813" t="s">
        <v>54</v>
      </c>
      <c r="C28" s="814">
        <v>140.91333333333333</v>
      </c>
      <c r="D28" s="814">
        <v>137.23000000000002</v>
      </c>
      <c r="E28" s="814">
        <v>138.84</v>
      </c>
      <c r="F28" s="814">
        <v>124.28166666666665</v>
      </c>
      <c r="G28" s="814">
        <v>111.77055555555555</v>
      </c>
      <c r="H28" s="814">
        <v>107.27277777777778</v>
      </c>
      <c r="I28" s="814">
        <v>106.08722222222222</v>
      </c>
      <c r="J28" s="814">
        <v>97.145789473684204</v>
      </c>
      <c r="K28" s="814">
        <v>99.245789473684198</v>
      </c>
      <c r="L28" s="814"/>
      <c r="M28" s="814"/>
      <c r="N28" s="814"/>
      <c r="O28" s="816">
        <v>115.21</v>
      </c>
    </row>
    <row r="29" spans="1:16" ht="13.8" thickBot="1">
      <c r="A29" s="1105"/>
      <c r="B29" s="818" t="s">
        <v>55</v>
      </c>
      <c r="C29" s="819">
        <v>143.602</v>
      </c>
      <c r="D29" s="819">
        <v>141.84399999999999</v>
      </c>
      <c r="E29" s="819">
        <v>141.67400000000001</v>
      </c>
      <c r="F29" s="819">
        <v>128.72</v>
      </c>
      <c r="G29" s="819">
        <v>117.63200000000002</v>
      </c>
      <c r="H29" s="819">
        <v>113.84400000000001</v>
      </c>
      <c r="I29" s="819">
        <v>113.85599999999999</v>
      </c>
      <c r="J29" s="819">
        <v>114.88600000000001</v>
      </c>
      <c r="K29" s="819">
        <v>110.306</v>
      </c>
      <c r="L29" s="819"/>
      <c r="M29" s="819"/>
      <c r="N29" s="819"/>
      <c r="O29" s="821">
        <v>125.15</v>
      </c>
    </row>
    <row r="30" spans="1:16" ht="13.8" thickBot="1">
      <c r="A30" s="1105"/>
      <c r="B30" s="818" t="s">
        <v>56</v>
      </c>
      <c r="C30" s="819">
        <v>224.52866666666665</v>
      </c>
      <c r="D30" s="819">
        <v>228.59866666666665</v>
      </c>
      <c r="E30" s="819">
        <v>224.49800000000002</v>
      </c>
      <c r="F30" s="819">
        <v>187.73599999999999</v>
      </c>
      <c r="G30" s="819">
        <v>170.67999999999995</v>
      </c>
      <c r="H30" s="819">
        <v>165.57733333333331</v>
      </c>
      <c r="I30" s="819">
        <v>161.74733333333336</v>
      </c>
      <c r="J30" s="819">
        <v>157.74533333333335</v>
      </c>
      <c r="K30" s="819">
        <v>149.196</v>
      </c>
      <c r="L30" s="819"/>
      <c r="M30" s="819"/>
      <c r="N30" s="819"/>
      <c r="O30" s="821">
        <v>185.59</v>
      </c>
    </row>
    <row r="31" spans="1:16" ht="14.4" thickBot="1">
      <c r="A31" s="1105"/>
      <c r="B31" s="822" t="s">
        <v>57</v>
      </c>
      <c r="C31" s="823">
        <v>174.27315789473681</v>
      </c>
      <c r="D31" s="823">
        <v>173.90368421052631</v>
      </c>
      <c r="E31" s="823">
        <v>173.0252631578947</v>
      </c>
      <c r="F31" s="823">
        <v>149.91342105263155</v>
      </c>
      <c r="G31" s="823">
        <v>135.79552631578946</v>
      </c>
      <c r="H31" s="823">
        <v>131.15236842105261</v>
      </c>
      <c r="I31" s="823">
        <v>129.08052631578943</v>
      </c>
      <c r="J31" s="823">
        <v>122.72769230769234</v>
      </c>
      <c r="K31" s="823">
        <v>119.87538461538465</v>
      </c>
      <c r="L31" s="823"/>
      <c r="M31" s="823"/>
      <c r="N31" s="823"/>
      <c r="O31" s="825">
        <v>143.55000000000001</v>
      </c>
    </row>
    <row r="32" spans="1:16" ht="13.8" thickBot="1">
      <c r="A32" s="1105" t="s">
        <v>58</v>
      </c>
      <c r="B32" s="818" t="s">
        <v>54</v>
      </c>
      <c r="C32" s="819">
        <v>126.29461538461538</v>
      </c>
      <c r="D32" s="819">
        <v>125.51769230769234</v>
      </c>
      <c r="E32" s="819">
        <v>126.0230769230769</v>
      </c>
      <c r="F32" s="819">
        <v>112.55307692307693</v>
      </c>
      <c r="G32" s="819">
        <v>110.7976923076923</v>
      </c>
      <c r="H32" s="819">
        <v>119.53461538461539</v>
      </c>
      <c r="I32" s="819">
        <v>118.1348</v>
      </c>
      <c r="J32" s="819">
        <v>105.65559999999998</v>
      </c>
      <c r="K32" s="819">
        <v>105.752</v>
      </c>
      <c r="L32" s="819"/>
      <c r="M32" s="819"/>
      <c r="N32" s="819"/>
      <c r="O32" s="821">
        <v>116.49</v>
      </c>
    </row>
    <row r="33" spans="1:15" ht="13.8" thickBot="1">
      <c r="A33" s="1105"/>
      <c r="B33" s="818" t="s">
        <v>55</v>
      </c>
      <c r="C33" s="819">
        <v>134.29571428571427</v>
      </c>
      <c r="D33" s="819">
        <v>135.59285714285713</v>
      </c>
      <c r="E33" s="819">
        <v>140.12571428571428</v>
      </c>
      <c r="F33" s="819">
        <v>130.76142857142858</v>
      </c>
      <c r="G33" s="819">
        <v>128.69571428571427</v>
      </c>
      <c r="H33" s="819">
        <v>134.30571428571426</v>
      </c>
      <c r="I33" s="819">
        <v>150.08285714285716</v>
      </c>
      <c r="J33" s="819">
        <v>125.86285714285714</v>
      </c>
      <c r="K33" s="819">
        <v>119.78142857142858</v>
      </c>
      <c r="L33" s="819"/>
      <c r="M33" s="819"/>
      <c r="N33" s="819"/>
      <c r="O33" s="821">
        <v>133.28</v>
      </c>
    </row>
    <row r="34" spans="1:15" ht="14.4" thickBot="1">
      <c r="A34" s="1105"/>
      <c r="B34" s="822" t="s">
        <v>57</v>
      </c>
      <c r="C34" s="823">
        <v>127.99181818181818</v>
      </c>
      <c r="D34" s="823">
        <v>127.65484848484853</v>
      </c>
      <c r="E34" s="823">
        <v>129.01454545454541</v>
      </c>
      <c r="F34" s="823">
        <v>116.41545454545458</v>
      </c>
      <c r="G34" s="823">
        <v>114.59424242424244</v>
      </c>
      <c r="H34" s="823">
        <v>122.66787878787881</v>
      </c>
      <c r="I34" s="823">
        <v>125.12343749999998</v>
      </c>
      <c r="J34" s="823">
        <v>110.07593749999999</v>
      </c>
      <c r="K34" s="823">
        <v>108.8209375</v>
      </c>
      <c r="L34" s="823"/>
      <c r="M34" s="823"/>
      <c r="N34" s="823"/>
      <c r="O34" s="825">
        <v>120.05</v>
      </c>
    </row>
    <row r="35" spans="1:15" ht="13.8" thickBot="1">
      <c r="A35" s="1105" t="s">
        <v>59</v>
      </c>
      <c r="B35" s="818" t="s">
        <v>54</v>
      </c>
      <c r="C35" s="819">
        <v>89.212000000000003</v>
      </c>
      <c r="D35" s="819">
        <v>84.323999999999984</v>
      </c>
      <c r="E35" s="819">
        <v>90.207999999999998</v>
      </c>
      <c r="F35" s="819">
        <v>89.001999999999995</v>
      </c>
      <c r="G35" s="819">
        <v>88.578000000000003</v>
      </c>
      <c r="H35" s="819">
        <v>92.262</v>
      </c>
      <c r="I35" s="819">
        <v>82.477499999999992</v>
      </c>
      <c r="J35" s="819">
        <v>78.672499999999999</v>
      </c>
      <c r="K35" s="819">
        <v>72.137500000000003</v>
      </c>
      <c r="L35" s="819"/>
      <c r="M35" s="819"/>
      <c r="N35" s="819"/>
      <c r="O35" s="821">
        <v>88.35</v>
      </c>
    </row>
    <row r="36" spans="1:15" ht="13.8" thickBot="1">
      <c r="A36" s="1105"/>
      <c r="B36" s="818" t="s">
        <v>55</v>
      </c>
      <c r="C36" s="819">
        <v>285.678</v>
      </c>
      <c r="D36" s="819">
        <v>297.32599999999996</v>
      </c>
      <c r="E36" s="819">
        <v>310.214</v>
      </c>
      <c r="F36" s="819">
        <v>242.85599999999999</v>
      </c>
      <c r="G36" s="819">
        <v>215.70999999999998</v>
      </c>
      <c r="H36" s="819">
        <v>220.37599999999998</v>
      </c>
      <c r="I36" s="819">
        <v>215.13200000000001</v>
      </c>
      <c r="J36" s="819">
        <v>207.28400000000002</v>
      </c>
      <c r="K36" s="819">
        <v>217.36999999999998</v>
      </c>
      <c r="L36" s="819"/>
      <c r="M36" s="819"/>
      <c r="N36" s="819"/>
      <c r="O36" s="821">
        <v>245.77</v>
      </c>
    </row>
    <row r="37" spans="1:15" ht="13.8" thickBot="1">
      <c r="A37" s="1105"/>
      <c r="B37" s="818" t="s">
        <v>56</v>
      </c>
      <c r="C37" s="819">
        <v>213.09</v>
      </c>
      <c r="D37" s="819">
        <v>220.61666666666667</v>
      </c>
      <c r="E37" s="819">
        <v>227.5</v>
      </c>
      <c r="F37" s="819">
        <v>190.20000000000002</v>
      </c>
      <c r="G37" s="819">
        <v>158.66666666666666</v>
      </c>
      <c r="H37" s="819">
        <v>153.04333333333332</v>
      </c>
      <c r="I37" s="819">
        <v>157.10333333333335</v>
      </c>
      <c r="J37" s="819">
        <v>153.38999999999999</v>
      </c>
      <c r="K37" s="819">
        <v>208.94666666666663</v>
      </c>
      <c r="L37" s="819"/>
      <c r="M37" s="819"/>
      <c r="N37" s="819"/>
      <c r="O37" s="821">
        <v>186.95</v>
      </c>
    </row>
    <row r="38" spans="1:15" ht="14.4" thickBot="1">
      <c r="A38" s="1105"/>
      <c r="B38" s="822" t="s">
        <v>57</v>
      </c>
      <c r="C38" s="823">
        <v>193.3630769230769</v>
      </c>
      <c r="D38" s="823">
        <v>197.7</v>
      </c>
      <c r="E38" s="823">
        <v>206.50846153846155</v>
      </c>
      <c r="F38" s="823">
        <v>171.53</v>
      </c>
      <c r="G38" s="823">
        <v>153.64923076923077</v>
      </c>
      <c r="H38" s="823">
        <v>155.56307692307689</v>
      </c>
      <c r="I38" s="823">
        <v>156.40666666666667</v>
      </c>
      <c r="J38" s="823">
        <v>150.94</v>
      </c>
      <c r="K38" s="823">
        <v>166.85333333333338</v>
      </c>
      <c r="L38" s="823"/>
      <c r="M38" s="823"/>
      <c r="N38" s="823"/>
      <c r="O38" s="825">
        <v>171.65</v>
      </c>
    </row>
    <row r="39" spans="1:15" ht="13.8" thickBot="1">
      <c r="A39" s="1105" t="s">
        <v>60</v>
      </c>
      <c r="B39" s="818" t="s">
        <v>54</v>
      </c>
      <c r="C39" s="819">
        <v>90.585000000000008</v>
      </c>
      <c r="D39" s="819">
        <v>88.095999999999975</v>
      </c>
      <c r="E39" s="819">
        <v>90.59099999999998</v>
      </c>
      <c r="F39" s="819">
        <v>95.296999999999997</v>
      </c>
      <c r="G39" s="819">
        <v>90.838000000000008</v>
      </c>
      <c r="H39" s="819">
        <v>101.97299999999998</v>
      </c>
      <c r="I39" s="819">
        <v>97.070999999999998</v>
      </c>
      <c r="J39" s="819">
        <v>99.239000000000004</v>
      </c>
      <c r="K39" s="819">
        <v>91.023999999999987</v>
      </c>
      <c r="L39" s="819"/>
      <c r="M39" s="819"/>
      <c r="N39" s="819"/>
      <c r="O39" s="821">
        <v>93.86</v>
      </c>
    </row>
    <row r="40" spans="1:15" ht="13.8" thickBot="1">
      <c r="A40" s="1105"/>
      <c r="B40" s="818" t="s">
        <v>61</v>
      </c>
      <c r="C40" s="819">
        <v>116.42749999999999</v>
      </c>
      <c r="D40" s="819">
        <v>119.7775</v>
      </c>
      <c r="E40" s="819">
        <v>118.58499999999999</v>
      </c>
      <c r="F40" s="819">
        <v>128.2525</v>
      </c>
      <c r="G40" s="819">
        <v>119.97500000000001</v>
      </c>
      <c r="H40" s="819">
        <v>122.19750000000002</v>
      </c>
      <c r="I40" s="819">
        <v>121.80000000000001</v>
      </c>
      <c r="J40" s="819">
        <v>122.47499999999999</v>
      </c>
      <c r="K40" s="819">
        <v>122.91</v>
      </c>
      <c r="L40" s="819"/>
      <c r="M40" s="819"/>
      <c r="N40" s="819"/>
      <c r="O40" s="821"/>
    </row>
    <row r="41" spans="1:15" ht="14.4" thickBot="1">
      <c r="A41" s="1105"/>
      <c r="B41" s="822" t="s">
        <v>57</v>
      </c>
      <c r="C41" s="823">
        <v>97.968571428571423</v>
      </c>
      <c r="D41" s="823">
        <v>97.147857142857134</v>
      </c>
      <c r="E41" s="823">
        <v>98.589285714285737</v>
      </c>
      <c r="F41" s="823">
        <v>104.71285714285715</v>
      </c>
      <c r="G41" s="823">
        <v>99.162857142857163</v>
      </c>
      <c r="H41" s="823">
        <v>107.75142857142858</v>
      </c>
      <c r="I41" s="823">
        <v>104.13642857142857</v>
      </c>
      <c r="J41" s="823">
        <v>105.87785714285714</v>
      </c>
      <c r="K41" s="823">
        <v>100.13428571428574</v>
      </c>
      <c r="L41" s="823"/>
      <c r="M41" s="823"/>
      <c r="N41" s="823"/>
      <c r="O41" s="825">
        <v>101.72</v>
      </c>
    </row>
    <row r="42" spans="1:15" ht="13.8" thickBot="1">
      <c r="A42" s="1105" t="s">
        <v>62</v>
      </c>
      <c r="B42" s="818" t="s">
        <v>54</v>
      </c>
      <c r="C42" s="819">
        <v>103.75</v>
      </c>
      <c r="D42" s="819">
        <v>102.24199999999999</v>
      </c>
      <c r="E42" s="819">
        <v>100.67200000000001</v>
      </c>
      <c r="F42" s="819">
        <v>96.405999999999992</v>
      </c>
      <c r="G42" s="819">
        <v>96.23</v>
      </c>
      <c r="H42" s="819">
        <v>92.49</v>
      </c>
      <c r="I42" s="819">
        <v>101.402</v>
      </c>
      <c r="J42" s="819">
        <v>94.162000000000006</v>
      </c>
      <c r="K42" s="819">
        <v>91.376000000000005</v>
      </c>
      <c r="L42" s="819"/>
      <c r="M42" s="819"/>
      <c r="N42" s="819"/>
      <c r="O42" s="821">
        <v>97.64</v>
      </c>
    </row>
    <row r="43" spans="1:15" ht="13.8" thickBot="1">
      <c r="A43" s="1105"/>
      <c r="B43" s="818" t="s">
        <v>55</v>
      </c>
      <c r="C43" s="819">
        <v>167.97499999999999</v>
      </c>
      <c r="D43" s="819">
        <v>181.18</v>
      </c>
      <c r="E43" s="819">
        <v>181.26999999999998</v>
      </c>
      <c r="F43" s="819">
        <v>177.215</v>
      </c>
      <c r="G43" s="819">
        <v>168.41</v>
      </c>
      <c r="H43" s="819">
        <v>157.08499999999998</v>
      </c>
      <c r="I43" s="819">
        <v>163.23500000000001</v>
      </c>
      <c r="J43" s="819">
        <v>142.38</v>
      </c>
      <c r="K43" s="819">
        <v>135.47499999999999</v>
      </c>
      <c r="L43" s="819"/>
      <c r="M43" s="819"/>
      <c r="N43" s="819"/>
      <c r="O43" s="821">
        <v>163.80000000000001</v>
      </c>
    </row>
    <row r="44" spans="1:15" ht="14.4" thickBot="1">
      <c r="A44" s="1105"/>
      <c r="B44" s="822" t="s">
        <v>57</v>
      </c>
      <c r="C44" s="823">
        <v>122.1</v>
      </c>
      <c r="D44" s="823">
        <v>124.79571428571428</v>
      </c>
      <c r="E44" s="823">
        <v>123.7</v>
      </c>
      <c r="F44" s="823">
        <v>119.49428571428571</v>
      </c>
      <c r="G44" s="823">
        <v>116.85285714285715</v>
      </c>
      <c r="H44" s="823">
        <v>110.94571428571427</v>
      </c>
      <c r="I44" s="823">
        <v>119.06857142857143</v>
      </c>
      <c r="J44" s="823">
        <v>107.93857142857144</v>
      </c>
      <c r="K44" s="823">
        <v>103.97571428571429</v>
      </c>
      <c r="L44" s="823"/>
      <c r="M44" s="823"/>
      <c r="N44" s="823"/>
      <c r="O44" s="825">
        <v>116.54</v>
      </c>
    </row>
    <row r="45" spans="1:15" ht="16.8" thickBot="1">
      <c r="A45" s="1111" t="s">
        <v>79</v>
      </c>
      <c r="B45" s="1112"/>
      <c r="C45" s="826">
        <v>148.43895238095243</v>
      </c>
      <c r="D45" s="826">
        <v>148.8065714285714</v>
      </c>
      <c r="E45" s="826">
        <v>150.12571428571428</v>
      </c>
      <c r="F45" s="826">
        <v>134.00714285714287</v>
      </c>
      <c r="G45" s="826">
        <v>125.19552380952379</v>
      </c>
      <c r="H45" s="826">
        <v>127.04085714285712</v>
      </c>
      <c r="I45" s="826">
        <v>126.96388349514564</v>
      </c>
      <c r="J45" s="826">
        <v>118.82644230769235</v>
      </c>
      <c r="K45" s="826">
        <v>118.16692307692301</v>
      </c>
      <c r="L45" s="826"/>
      <c r="M45" s="826"/>
      <c r="N45" s="826"/>
      <c r="O45" s="828">
        <v>132.37</v>
      </c>
    </row>
    <row r="46" spans="1:15" ht="15" customHeight="1" thickBot="1"/>
    <row r="47" spans="1:15" ht="16.8" thickBot="1">
      <c r="A47" s="787" t="s">
        <v>64</v>
      </c>
      <c r="B47" s="749" t="s">
        <v>57</v>
      </c>
      <c r="C47" s="750">
        <v>86.1</v>
      </c>
      <c r="D47" s="750">
        <v>84.46</v>
      </c>
      <c r="E47" s="750">
        <v>87.832777777777778</v>
      </c>
      <c r="F47" s="750">
        <v>85.03</v>
      </c>
      <c r="G47" s="750">
        <v>83.38</v>
      </c>
      <c r="H47" s="750">
        <v>94.69</v>
      </c>
      <c r="I47" s="750">
        <v>98.82</v>
      </c>
      <c r="J47" s="750">
        <v>85.05</v>
      </c>
      <c r="K47" s="750">
        <v>85.41</v>
      </c>
      <c r="L47" s="750"/>
      <c r="M47" s="750"/>
      <c r="N47" s="750"/>
      <c r="O47" s="788">
        <v>87.94</v>
      </c>
    </row>
    <row r="48" spans="1:15" ht="22.5" customHeight="1" thickBot="1"/>
    <row r="49" spans="1:15" ht="24.9" customHeight="1" thickBot="1">
      <c r="A49" s="1110" t="s">
        <v>146</v>
      </c>
      <c r="B49" s="1080"/>
      <c r="C49" s="1080"/>
      <c r="D49" s="1080"/>
      <c r="E49" s="1080"/>
      <c r="F49" s="1080"/>
      <c r="G49" s="1080"/>
      <c r="H49" s="1080"/>
      <c r="I49" s="1080"/>
      <c r="J49" s="1080"/>
      <c r="K49" s="1080"/>
      <c r="L49" s="1080"/>
      <c r="M49" s="1080"/>
      <c r="N49" s="1080"/>
      <c r="O49" s="1081"/>
    </row>
    <row r="50" spans="1:15" ht="12.75" customHeight="1">
      <c r="A50" s="1089" t="s">
        <v>50</v>
      </c>
      <c r="B50" s="1091" t="s">
        <v>86</v>
      </c>
      <c r="C50" s="1091" t="s">
        <v>120</v>
      </c>
      <c r="D50" s="1091" t="s">
        <v>121</v>
      </c>
      <c r="E50" s="1091" t="s">
        <v>122</v>
      </c>
      <c r="F50" s="1091" t="s">
        <v>123</v>
      </c>
      <c r="G50" s="1091" t="s">
        <v>124</v>
      </c>
      <c r="H50" s="1091" t="s">
        <v>125</v>
      </c>
      <c r="I50" s="1091" t="s">
        <v>114</v>
      </c>
      <c r="J50" s="1091" t="s">
        <v>115</v>
      </c>
      <c r="K50" s="1091" t="s">
        <v>116</v>
      </c>
      <c r="L50" s="1091" t="s">
        <v>117</v>
      </c>
      <c r="M50" s="1091" t="s">
        <v>118</v>
      </c>
      <c r="N50" s="1091" t="s">
        <v>119</v>
      </c>
      <c r="O50" s="731" t="s">
        <v>16</v>
      </c>
    </row>
    <row r="51" spans="1:15" ht="13.8" thickBot="1">
      <c r="A51" s="1090"/>
      <c r="B51" s="1092"/>
      <c r="C51" s="1092"/>
      <c r="D51" s="1092"/>
      <c r="E51" s="1092"/>
      <c r="F51" s="1092"/>
      <c r="G51" s="1092"/>
      <c r="H51" s="1092"/>
      <c r="I51" s="1092"/>
      <c r="J51" s="1092"/>
      <c r="K51" s="1092"/>
      <c r="L51" s="1092"/>
      <c r="M51" s="1092"/>
      <c r="N51" s="1092"/>
      <c r="O51" s="733" t="s">
        <v>147</v>
      </c>
    </row>
    <row r="52" spans="1:15" ht="13.8" thickBot="1">
      <c r="A52" s="1109" t="s">
        <v>78</v>
      </c>
      <c r="B52" s="813" t="s">
        <v>54</v>
      </c>
      <c r="C52" s="831">
        <v>9.2952492884765866E-3</v>
      </c>
      <c r="D52" s="831">
        <v>7.7319291086422352E-3</v>
      </c>
      <c r="E52" s="831">
        <v>-4.5952175165658485E-2</v>
      </c>
      <c r="F52" s="831">
        <v>-1.1044804141131211E-2</v>
      </c>
      <c r="G52" s="831">
        <v>-5.0599690834894996E-2</v>
      </c>
      <c r="H52" s="831">
        <v>-1.813859786318368E-2</v>
      </c>
      <c r="I52" s="831">
        <v>4.9560895908504141E-3</v>
      </c>
      <c r="J52" s="831">
        <v>2.6174171213098178E-2</v>
      </c>
      <c r="K52" s="831">
        <v>-6.6524630502685755E-2</v>
      </c>
      <c r="L52" s="831"/>
      <c r="M52" s="831"/>
      <c r="N52" s="831"/>
      <c r="O52" s="832">
        <v>3.9059109452304736E-3</v>
      </c>
    </row>
    <row r="53" spans="1:15" ht="13.8" thickBot="1">
      <c r="A53" s="1105"/>
      <c r="B53" s="818" t="s">
        <v>55</v>
      </c>
      <c r="C53" s="833">
        <v>3.5396442946477057E-2</v>
      </c>
      <c r="D53" s="833">
        <v>7.2385356951500307E-2</v>
      </c>
      <c r="E53" s="833">
        <v>7.3934324071963861E-2</v>
      </c>
      <c r="F53" s="833">
        <v>7.7255171801473843E-2</v>
      </c>
      <c r="G53" s="833">
        <v>2.0021277009171289E-2</v>
      </c>
      <c r="H53" s="833">
        <v>3.8225240554744036E-2</v>
      </c>
      <c r="I53" s="833">
        <v>4.0788364249578463E-2</v>
      </c>
      <c r="J53" s="833">
        <v>-1.3518991497161301E-2</v>
      </c>
      <c r="K53" s="833">
        <v>-2.8663121550181154E-2</v>
      </c>
      <c r="L53" s="833"/>
      <c r="M53" s="833"/>
      <c r="N53" s="833"/>
      <c r="O53" s="834">
        <v>3.5317618857371051E-2</v>
      </c>
    </row>
    <row r="54" spans="1:15" ht="13.8" thickBot="1">
      <c r="A54" s="1105"/>
      <c r="B54" s="818" t="s">
        <v>56</v>
      </c>
      <c r="C54" s="835">
        <v>1.532098351212863E-3</v>
      </c>
      <c r="D54" s="833">
        <v>5.2123371964841E-2</v>
      </c>
      <c r="E54" s="833">
        <v>2.8258603640121359E-2</v>
      </c>
      <c r="F54" s="833">
        <v>9.1618016789534337E-2</v>
      </c>
      <c r="G54" s="833">
        <v>2.8829778923521999E-2</v>
      </c>
      <c r="H54" s="833">
        <v>2.2583606451768684E-2</v>
      </c>
      <c r="I54" s="833">
        <v>3.2037622464667036E-2</v>
      </c>
      <c r="J54" s="833">
        <v>2.2851177847838997E-2</v>
      </c>
      <c r="K54" s="833">
        <v>-2.5648587540327179E-3</v>
      </c>
      <c r="L54" s="833"/>
      <c r="M54" s="833"/>
      <c r="N54" s="833"/>
      <c r="O54" s="834">
        <v>3.1628859313540626E-2</v>
      </c>
    </row>
    <row r="55" spans="1:15" ht="14.4" thickBot="1">
      <c r="A55" s="1105"/>
      <c r="B55" s="822" t="s">
        <v>57</v>
      </c>
      <c r="C55" s="836">
        <v>-5.001223125220346E-4</v>
      </c>
      <c r="D55" s="836">
        <v>2.383839135425098E-2</v>
      </c>
      <c r="E55" s="836">
        <v>-1.2410939164865914E-2</v>
      </c>
      <c r="F55" s="836">
        <v>3.2797710892611437E-2</v>
      </c>
      <c r="G55" s="836">
        <v>-1.879438190416604E-2</v>
      </c>
      <c r="H55" s="836">
        <v>-6.3066365920217051E-3</v>
      </c>
      <c r="I55" s="836">
        <v>8.174648802898473E-3</v>
      </c>
      <c r="J55" s="836">
        <v>1.0240814262851422E-2</v>
      </c>
      <c r="K55" s="836">
        <v>-3.9661455516381852E-2</v>
      </c>
      <c r="L55" s="836"/>
      <c r="M55" s="836"/>
      <c r="N55" s="836"/>
      <c r="O55" s="837">
        <v>1.0449320794148379E-2</v>
      </c>
    </row>
    <row r="56" spans="1:15" ht="13.8" thickBot="1">
      <c r="A56" s="1105" t="s">
        <v>58</v>
      </c>
      <c r="B56" s="818" t="s">
        <v>54</v>
      </c>
      <c r="C56" s="833">
        <v>-2.0230728313325314E-2</v>
      </c>
      <c r="D56" s="833">
        <v>-2.7095168931139651E-3</v>
      </c>
      <c r="E56" s="833">
        <v>-4.9453457852652268E-2</v>
      </c>
      <c r="F56" s="833">
        <v>0.15167886603927055</v>
      </c>
      <c r="G56" s="833">
        <v>-7.7435658893200712E-2</v>
      </c>
      <c r="H56" s="833">
        <v>-4.8931125029203361E-2</v>
      </c>
      <c r="I56" s="833">
        <v>8.0156659249356804E-2</v>
      </c>
      <c r="J56" s="833">
        <v>9.3363721373973738E-2</v>
      </c>
      <c r="K56" s="833">
        <v>1.495048300042413E-2</v>
      </c>
      <c r="L56" s="833"/>
      <c r="M56" s="833"/>
      <c r="N56" s="833"/>
      <c r="O56" s="834">
        <v>6.5327495922396769E-2</v>
      </c>
    </row>
    <row r="57" spans="1:15" ht="13.8" thickBot="1">
      <c r="A57" s="1105"/>
      <c r="B57" s="818" t="s">
        <v>55</v>
      </c>
      <c r="C57" s="833">
        <v>1.6520046379524991E-2</v>
      </c>
      <c r="D57" s="833">
        <v>3.4652057103724793E-2</v>
      </c>
      <c r="E57" s="833">
        <v>-3.0197373786803549E-2</v>
      </c>
      <c r="F57" s="833">
        <v>6.5976205303005367E-2</v>
      </c>
      <c r="G57" s="833">
        <v>3.2746123192025772E-2</v>
      </c>
      <c r="H57" s="833">
        <v>1.6901738039015544E-2</v>
      </c>
      <c r="I57" s="833">
        <v>3.3505301833269894E-3</v>
      </c>
      <c r="J57" s="833">
        <v>6.8407790792699652E-2</v>
      </c>
      <c r="K57" s="833">
        <v>1.6959461876990163E-2</v>
      </c>
      <c r="L57" s="833"/>
      <c r="M57" s="833"/>
      <c r="N57" s="833"/>
      <c r="O57" s="834">
        <v>2.4084633853541475E-2</v>
      </c>
    </row>
    <row r="58" spans="1:15" ht="14.4" thickBot="1">
      <c r="A58" s="1105"/>
      <c r="B58" s="822" t="s">
        <v>57</v>
      </c>
      <c r="C58" s="836">
        <v>-1.0685250454746182E-2</v>
      </c>
      <c r="D58" s="836">
        <v>6.4933022520475645E-3</v>
      </c>
      <c r="E58" s="836">
        <v>-4.4189652681867787E-2</v>
      </c>
      <c r="F58" s="836">
        <v>0.13125925694547441</v>
      </c>
      <c r="G58" s="836">
        <v>-4.941232041379183E-2</v>
      </c>
      <c r="H58" s="836">
        <v>-2.9683501151174501E-2</v>
      </c>
      <c r="I58" s="836">
        <v>6.4160176308653727E-2</v>
      </c>
      <c r="J58" s="836">
        <v>8.9611433016412001E-2</v>
      </c>
      <c r="K58" s="836">
        <v>1.7374681840676528E-2</v>
      </c>
      <c r="L58" s="836"/>
      <c r="M58" s="836"/>
      <c r="N58" s="836"/>
      <c r="O58" s="837">
        <v>5.4977092877967586E-2</v>
      </c>
    </row>
    <row r="59" spans="1:15" ht="13.8" thickBot="1">
      <c r="A59" s="1105" t="s">
        <v>59</v>
      </c>
      <c r="B59" s="818" t="s">
        <v>54</v>
      </c>
      <c r="C59" s="833">
        <v>-0.10803479352553473</v>
      </c>
      <c r="D59" s="833">
        <v>1.4989801242825415E-2</v>
      </c>
      <c r="E59" s="833">
        <v>6.8064916637105835E-3</v>
      </c>
      <c r="F59" s="833">
        <v>-6.0695265274937654E-2</v>
      </c>
      <c r="G59" s="833">
        <v>-4.1545304703199518E-2</v>
      </c>
      <c r="H59" s="833">
        <v>-4.6064468578613078E-2</v>
      </c>
      <c r="I59" s="833">
        <v>9.9184626110151372E-2</v>
      </c>
      <c r="J59" s="833">
        <v>0.25784740538307538</v>
      </c>
      <c r="K59" s="833">
        <v>0.30412060301507521</v>
      </c>
      <c r="L59" s="833"/>
      <c r="M59" s="833"/>
      <c r="N59" s="833"/>
      <c r="O59" s="834">
        <v>1.3582342954160107E-3</v>
      </c>
    </row>
    <row r="60" spans="1:15" ht="13.8" thickBot="1">
      <c r="A60" s="1105"/>
      <c r="B60" s="818" t="s">
        <v>55</v>
      </c>
      <c r="C60" s="833">
        <v>6.7586583496103983E-2</v>
      </c>
      <c r="D60" s="833">
        <v>5.0597660480415578E-2</v>
      </c>
      <c r="E60" s="833">
        <v>2.6175478862978475E-2</v>
      </c>
      <c r="F60" s="833">
        <v>0.1805102612247588</v>
      </c>
      <c r="G60" s="833">
        <v>0.13994715126790608</v>
      </c>
      <c r="H60" s="833">
        <v>2.5746905289142356E-2</v>
      </c>
      <c r="I60" s="833">
        <v>5.9860922596359376E-2</v>
      </c>
      <c r="J60" s="833">
        <v>0.10111730765519759</v>
      </c>
      <c r="K60" s="833">
        <v>3.8781800616460582E-2</v>
      </c>
      <c r="L60" s="833"/>
      <c r="M60" s="833"/>
      <c r="N60" s="833"/>
      <c r="O60" s="834">
        <v>7.4337795499857626E-2</v>
      </c>
    </row>
    <row r="61" spans="1:15" ht="13.8" thickBot="1">
      <c r="A61" s="1105"/>
      <c r="B61" s="818" t="s">
        <v>56</v>
      </c>
      <c r="C61" s="833">
        <v>-1.8114411750903305E-2</v>
      </c>
      <c r="D61" s="833">
        <v>2.5398504192793016E-2</v>
      </c>
      <c r="E61" s="833">
        <v>3.736263736263836E-3</v>
      </c>
      <c r="F61" s="833">
        <v>0.15499474237644562</v>
      </c>
      <c r="G61" s="833">
        <v>2.7373949579831938E-2</v>
      </c>
      <c r="H61" s="833">
        <v>3.1864613508156725E-2</v>
      </c>
      <c r="I61" s="833">
        <v>5.8814792811525192E-2</v>
      </c>
      <c r="J61" s="833">
        <v>4.2266988286937542E-2</v>
      </c>
      <c r="K61" s="833">
        <v>-0.30795737349243818</v>
      </c>
      <c r="L61" s="833"/>
      <c r="M61" s="833"/>
      <c r="N61" s="833"/>
      <c r="O61" s="834">
        <v>-4.3327092805563105E-3</v>
      </c>
    </row>
    <row r="62" spans="1:15" ht="14.4" thickBot="1">
      <c r="A62" s="1105"/>
      <c r="B62" s="822" t="s">
        <v>57</v>
      </c>
      <c r="C62" s="836">
        <v>1.4627723055869395E-2</v>
      </c>
      <c r="D62" s="836">
        <v>3.8266993502198289E-2</v>
      </c>
      <c r="E62" s="836">
        <v>1.7216653443144145E-2</v>
      </c>
      <c r="F62" s="836">
        <v>0.12584477261210195</v>
      </c>
      <c r="G62" s="836">
        <v>7.2878284203780647E-2</v>
      </c>
      <c r="H62" s="836">
        <v>1.0754974484750443E-2</v>
      </c>
      <c r="I62" s="836">
        <v>2.9058043955107173E-2</v>
      </c>
      <c r="J62" s="836">
        <v>7.8181855245589113E-2</v>
      </c>
      <c r="K62" s="836">
        <v>-6.265905263028515E-2</v>
      </c>
      <c r="L62" s="836"/>
      <c r="M62" s="836"/>
      <c r="N62" s="836"/>
      <c r="O62" s="837">
        <v>4.0081561316632652E-2</v>
      </c>
    </row>
    <row r="63" spans="1:15" ht="13.8" thickBot="1">
      <c r="A63" s="1105" t="s">
        <v>60</v>
      </c>
      <c r="B63" s="818" t="s">
        <v>54</v>
      </c>
      <c r="C63" s="833">
        <v>-1.821493624772539E-3</v>
      </c>
      <c r="D63" s="833">
        <v>0.18237175606409209</v>
      </c>
      <c r="E63" s="833">
        <v>0.10194905307002546</v>
      </c>
      <c r="F63" s="833">
        <v>9.0065794306221442E-2</v>
      </c>
      <c r="G63" s="833">
        <v>5.0098955160713325E-2</v>
      </c>
      <c r="H63" s="833">
        <v>6.4334023058391421E-2</v>
      </c>
      <c r="I63" s="833">
        <v>6.5394287571869075E-2</v>
      </c>
      <c r="J63" s="833">
        <v>0.10064255652179742</v>
      </c>
      <c r="K63" s="833">
        <v>6.1807874846194627E-2</v>
      </c>
      <c r="L63" s="833"/>
      <c r="M63" s="833"/>
      <c r="N63" s="833"/>
      <c r="O63" s="834">
        <v>3.3454080545493294E-2</v>
      </c>
    </row>
    <row r="64" spans="1:15" ht="13.8" thickBot="1">
      <c r="A64" s="1105"/>
      <c r="B64" s="818" t="s">
        <v>61</v>
      </c>
      <c r="C64" s="833">
        <v>3.0061626333984671E-2</v>
      </c>
      <c r="D64" s="833">
        <v>7.2425956460937368E-3</v>
      </c>
      <c r="E64" s="833">
        <v>2.3084707172070645E-2</v>
      </c>
      <c r="F64" s="833">
        <v>1.1169372916707313E-2</v>
      </c>
      <c r="G64" s="833">
        <v>-7.4182121275265722E-3</v>
      </c>
      <c r="H64" s="833">
        <v>-1.0781726303729812E-2</v>
      </c>
      <c r="I64" s="833">
        <v>-1.1412151067323602E-2</v>
      </c>
      <c r="J64" s="833">
        <v>-2.3821187997550439E-2</v>
      </c>
      <c r="K64" s="833">
        <v>-5.6321698804002812E-2</v>
      </c>
      <c r="L64" s="833"/>
      <c r="M64" s="833"/>
      <c r="N64" s="833"/>
      <c r="O64" s="834" t="e">
        <v>#DIV/0!</v>
      </c>
    </row>
    <row r="65" spans="1:15" ht="14.4" thickBot="1">
      <c r="A65" s="1105"/>
      <c r="B65" s="822" t="s">
        <v>57</v>
      </c>
      <c r="C65" s="836">
        <v>9.004345416897503E-3</v>
      </c>
      <c r="D65" s="836">
        <v>0.12440818939749142</v>
      </c>
      <c r="E65" s="836">
        <v>7.9638304097640819E-2</v>
      </c>
      <c r="F65" s="836">
        <v>6.7872685848374498E-2</v>
      </c>
      <c r="G65" s="836">
        <v>3.5468349324343507E-2</v>
      </c>
      <c r="H65" s="836">
        <v>4.2513395707254688E-2</v>
      </c>
      <c r="I65" s="836">
        <v>4.3313320490924193E-2</v>
      </c>
      <c r="J65" s="836">
        <v>6.1651488315636577E-2</v>
      </c>
      <c r="K65" s="836">
        <v>2.4624076240476772E-2</v>
      </c>
      <c r="L65" s="836"/>
      <c r="M65" s="836"/>
      <c r="N65" s="836"/>
      <c r="O65" s="837">
        <v>2.0546598505701962E-2</v>
      </c>
    </row>
    <row r="66" spans="1:15" ht="13.8" thickBot="1">
      <c r="A66" s="1105" t="s">
        <v>62</v>
      </c>
      <c r="B66" s="818" t="s">
        <v>54</v>
      </c>
      <c r="C66" s="838">
        <v>-1.495903614457824E-2</v>
      </c>
      <c r="D66" s="838">
        <v>-4.0276989886739258E-2</v>
      </c>
      <c r="E66" s="838">
        <v>1.0869093028183936</v>
      </c>
      <c r="F66" s="838">
        <v>0.92038531488358266</v>
      </c>
      <c r="G66" s="838">
        <v>0.52582354775018192</v>
      </c>
      <c r="H66" s="838">
        <v>0.45004865390853083</v>
      </c>
      <c r="I66" s="838">
        <v>0.37495644398861283</v>
      </c>
      <c r="J66" s="838">
        <v>0.55257959686497748</v>
      </c>
      <c r="K66" s="838">
        <v>0.95913587812992462</v>
      </c>
      <c r="L66" s="838"/>
      <c r="M66" s="838"/>
      <c r="N66" s="838"/>
      <c r="O66" s="839">
        <v>0.65198689061859905</v>
      </c>
    </row>
    <row r="67" spans="1:15" ht="13.8" thickBot="1">
      <c r="A67" s="1106"/>
      <c r="B67" s="840" t="s">
        <v>55</v>
      </c>
      <c r="C67" s="838">
        <v>3.7104628664979908</v>
      </c>
      <c r="D67" s="838">
        <v>3.3848474813261213</v>
      </c>
      <c r="E67" s="838">
        <v>3.9989150622460046</v>
      </c>
      <c r="F67" s="838">
        <v>2.5971183778649278</v>
      </c>
      <c r="G67" s="838">
        <v>0.902410783207648</v>
      </c>
      <c r="H67" s="838">
        <v>1.3849349078524371</v>
      </c>
      <c r="I67" s="838">
        <v>1.1717922014273896</v>
      </c>
      <c r="J67" s="838">
        <v>1.2144261834527323</v>
      </c>
      <c r="K67" s="838">
        <v>-6.2754505751368733E-2</v>
      </c>
      <c r="L67" s="838"/>
      <c r="M67" s="838"/>
      <c r="N67" s="838"/>
      <c r="O67" s="839">
        <v>1.918376068376068</v>
      </c>
    </row>
    <row r="68" spans="1:15" ht="14.4" thickBot="1">
      <c r="A68" s="1106"/>
      <c r="B68" s="841" t="s">
        <v>57</v>
      </c>
      <c r="C68" s="842">
        <v>1.9532350532350531</v>
      </c>
      <c r="D68" s="842">
        <v>1.8786645603672294</v>
      </c>
      <c r="E68" s="842">
        <v>2.574077068175693</v>
      </c>
      <c r="F68" s="842">
        <v>1.8111153618290843</v>
      </c>
      <c r="G68" s="842">
        <v>0.85063510886707294</v>
      </c>
      <c r="H68" s="842">
        <v>1.0760062836393607</v>
      </c>
      <c r="I68" s="842">
        <v>0.89352234006814779</v>
      </c>
      <c r="J68" s="842">
        <v>1.0506828545924851</v>
      </c>
      <c r="K68" s="842">
        <v>0.53402408529464296</v>
      </c>
      <c r="L68" s="842"/>
      <c r="M68" s="842"/>
      <c r="N68" s="842"/>
      <c r="O68" s="843">
        <v>1.4711686974429379</v>
      </c>
    </row>
    <row r="69" spans="1:15" ht="16.8" thickBot="1">
      <c r="A69" s="1107" t="s">
        <v>79</v>
      </c>
      <c r="B69" s="1108"/>
      <c r="C69" s="844">
        <v>0.12564793350994347</v>
      </c>
      <c r="D69" s="844">
        <v>0.15397564254029911</v>
      </c>
      <c r="E69" s="844">
        <v>0.17433567254075924</v>
      </c>
      <c r="F69" s="844">
        <v>0.20999113247500803</v>
      </c>
      <c r="G69" s="844">
        <v>6.9048531740792909E-2</v>
      </c>
      <c r="H69" s="844">
        <v>8.2481297313758264E-2</v>
      </c>
      <c r="I69" s="844">
        <v>0.11051229207571399</v>
      </c>
      <c r="J69" s="844">
        <v>0.1305564434230593</v>
      </c>
      <c r="K69" s="844">
        <v>2.1853172942608343E-2</v>
      </c>
      <c r="L69" s="844"/>
      <c r="M69" s="844"/>
      <c r="N69" s="844"/>
      <c r="O69" s="845">
        <v>0.14006194757120186</v>
      </c>
    </row>
    <row r="70" spans="1:15" ht="15" customHeight="1" thickBot="1"/>
    <row r="71" spans="1:15" ht="16.8" thickBot="1">
      <c r="A71" s="787" t="s">
        <v>64</v>
      </c>
      <c r="B71" s="749" t="s">
        <v>57</v>
      </c>
      <c r="C71" s="846">
        <v>1.6840882694541266E-2</v>
      </c>
      <c r="D71" s="846">
        <v>4.2623727208145973E-2</v>
      </c>
      <c r="E71" s="846">
        <v>1.8579944137757352E-2</v>
      </c>
      <c r="F71" s="846">
        <v>0.13383511701752318</v>
      </c>
      <c r="G71" s="846">
        <v>7.3638762293115861E-2</v>
      </c>
      <c r="H71" s="846">
        <v>9.4835779913401669E-2</v>
      </c>
      <c r="I71" s="846">
        <v>0.10928961748633892</v>
      </c>
      <c r="J71" s="846">
        <v>0.28253968253968254</v>
      </c>
      <c r="K71" s="846">
        <v>0.17574054560355937</v>
      </c>
      <c r="L71" s="846"/>
      <c r="M71" s="846"/>
      <c r="N71" s="846"/>
      <c r="O71" s="847">
        <v>5.9358653627473265E-2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&amp;L&amp;G&amp;C&amp;"Batang,Bold"&amp;20AVERAGE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workbookViewId="0">
      <selection sqref="A1:O1"/>
    </sheetView>
  </sheetViews>
  <sheetFormatPr defaultRowHeight="13.2"/>
  <cols>
    <col min="1" max="1" width="15.88671875" style="489" customWidth="1"/>
    <col min="2" max="2" width="26.109375" style="489" bestFit="1" customWidth="1"/>
    <col min="3" max="14" width="12.5546875" style="786"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7" ht="21" customHeight="1" thickBot="1">
      <c r="A1" s="1101" t="s">
        <v>138</v>
      </c>
      <c r="B1" s="1095"/>
      <c r="C1" s="1095"/>
      <c r="D1" s="1095"/>
      <c r="E1" s="1095"/>
      <c r="F1" s="1095"/>
      <c r="G1" s="1095"/>
      <c r="H1" s="1095"/>
      <c r="I1" s="1095"/>
      <c r="J1" s="1095"/>
      <c r="K1" s="1095"/>
      <c r="L1" s="1095"/>
      <c r="M1" s="1095"/>
      <c r="N1" s="1095"/>
      <c r="O1" s="1096"/>
    </row>
    <row r="2" spans="1:17" s="776" customFormat="1" ht="27" customHeight="1" thickBot="1">
      <c r="A2" s="848" t="s">
        <v>81</v>
      </c>
      <c r="B2" s="773" t="s">
        <v>86</v>
      </c>
      <c r="C2" s="849" t="s">
        <v>107</v>
      </c>
      <c r="D2" s="849" t="s">
        <v>108</v>
      </c>
      <c r="E2" s="849" t="s">
        <v>109</v>
      </c>
      <c r="F2" s="849" t="s">
        <v>110</v>
      </c>
      <c r="G2" s="849" t="s">
        <v>111</v>
      </c>
      <c r="H2" s="849" t="s">
        <v>112</v>
      </c>
      <c r="I2" s="849" t="s">
        <v>87</v>
      </c>
      <c r="J2" s="849" t="s">
        <v>88</v>
      </c>
      <c r="K2" s="849" t="s">
        <v>89</v>
      </c>
      <c r="L2" s="849" t="s">
        <v>90</v>
      </c>
      <c r="M2" s="849" t="s">
        <v>91</v>
      </c>
      <c r="N2" s="849" t="s">
        <v>92</v>
      </c>
      <c r="O2" s="775" t="s">
        <v>16</v>
      </c>
    </row>
    <row r="3" spans="1:17" ht="15" customHeight="1" thickBot="1">
      <c r="A3" s="1097" t="s">
        <v>82</v>
      </c>
      <c r="B3" s="777" t="s">
        <v>54</v>
      </c>
      <c r="C3" s="778">
        <v>142.22315789473686</v>
      </c>
      <c r="D3" s="778">
        <v>138.29105263157899</v>
      </c>
      <c r="E3" s="778">
        <v>132.45999999999998</v>
      </c>
      <c r="F3" s="778">
        <v>122.90899999999996</v>
      </c>
      <c r="G3" s="778">
        <v>106.11499999999998</v>
      </c>
      <c r="H3" s="778">
        <v>105.327</v>
      </c>
      <c r="I3" s="778">
        <v>106.61300000000001</v>
      </c>
      <c r="J3" s="778">
        <v>99.688500000000005</v>
      </c>
      <c r="K3" s="778">
        <v>92.643500000000017</v>
      </c>
      <c r="L3" s="778"/>
      <c r="M3" s="778"/>
      <c r="N3" s="778"/>
      <c r="O3" s="779">
        <v>115.66</v>
      </c>
    </row>
    <row r="4" spans="1:17" ht="15" customHeight="1" thickBot="1">
      <c r="A4" s="1097"/>
      <c r="B4" s="780" t="s">
        <v>55</v>
      </c>
      <c r="C4" s="778">
        <v>148.26000000000002</v>
      </c>
      <c r="D4" s="778">
        <v>150.7525</v>
      </c>
      <c r="E4" s="778">
        <v>151.06625</v>
      </c>
      <c r="F4" s="778">
        <v>138.63374999999999</v>
      </c>
      <c r="G4" s="778">
        <v>121.23375</v>
      </c>
      <c r="H4" s="778">
        <v>118.46375</v>
      </c>
      <c r="I4" s="778">
        <v>118.58125000000001</v>
      </c>
      <c r="J4" s="778">
        <v>114.74375000000001</v>
      </c>
      <c r="K4" s="778">
        <v>109.50124999999998</v>
      </c>
      <c r="L4" s="778"/>
      <c r="M4" s="778"/>
      <c r="N4" s="778"/>
      <c r="O4" s="779">
        <v>129.88999999999999</v>
      </c>
    </row>
    <row r="5" spans="1:17" ht="15" customHeight="1" thickBot="1">
      <c r="A5" s="1097"/>
      <c r="B5" s="780" t="s">
        <v>56</v>
      </c>
      <c r="C5" s="778">
        <v>224.87266666666667</v>
      </c>
      <c r="D5" s="778">
        <v>240.51400000000001</v>
      </c>
      <c r="E5" s="778">
        <v>230.84199999999998</v>
      </c>
      <c r="F5" s="778">
        <v>204.93600000000001</v>
      </c>
      <c r="G5" s="778">
        <v>175.60066666666668</v>
      </c>
      <c r="H5" s="778">
        <v>169.31666666666663</v>
      </c>
      <c r="I5" s="778">
        <v>166.92933333333335</v>
      </c>
      <c r="J5" s="778">
        <v>161.35</v>
      </c>
      <c r="K5" s="778">
        <v>148.81333333333333</v>
      </c>
      <c r="L5" s="778"/>
      <c r="M5" s="778"/>
      <c r="N5" s="778"/>
      <c r="O5" s="779">
        <v>191.46</v>
      </c>
    </row>
    <row r="6" spans="1:17" ht="15" customHeight="1" thickBot="1">
      <c r="A6" s="1098"/>
      <c r="B6" s="781" t="s">
        <v>57</v>
      </c>
      <c r="C6" s="782">
        <v>173.49146341463413</v>
      </c>
      <c r="D6" s="782">
        <v>177.17285714285714</v>
      </c>
      <c r="E6" s="782">
        <v>170.24093023255816</v>
      </c>
      <c r="F6" s="782">
        <v>154.44860465116278</v>
      </c>
      <c r="G6" s="782">
        <v>133.166976744186</v>
      </c>
      <c r="H6" s="782">
        <v>130.09302325581396</v>
      </c>
      <c r="I6" s="782">
        <v>129.88023255813951</v>
      </c>
      <c r="J6" s="782">
        <v>123.99930232558138</v>
      </c>
      <c r="K6" s="782">
        <v>115.37395348837211</v>
      </c>
      <c r="L6" s="782"/>
      <c r="M6" s="782"/>
      <c r="N6" s="782"/>
      <c r="O6" s="783">
        <v>144.75</v>
      </c>
    </row>
    <row r="7" spans="1:17" ht="15" customHeight="1" thickBot="1">
      <c r="A7" s="1099" t="s">
        <v>83</v>
      </c>
      <c r="B7" s="780" t="s">
        <v>54</v>
      </c>
      <c r="C7" s="778">
        <v>108.7002272727273</v>
      </c>
      <c r="D7" s="778">
        <v>113.3059090909091</v>
      </c>
      <c r="E7" s="778">
        <v>124.61955555555556</v>
      </c>
      <c r="F7" s="778">
        <v>126.8258695652174</v>
      </c>
      <c r="G7" s="778">
        <v>104.87599999999996</v>
      </c>
      <c r="H7" s="778">
        <v>112.4725581395349</v>
      </c>
      <c r="I7" s="778">
        <v>119.71166666666667</v>
      </c>
      <c r="J7" s="778">
        <v>116.22024390243899</v>
      </c>
      <c r="K7" s="778">
        <v>111.99952380952382</v>
      </c>
      <c r="L7" s="778"/>
      <c r="M7" s="778"/>
      <c r="N7" s="778"/>
      <c r="O7" s="779">
        <v>119.39</v>
      </c>
    </row>
    <row r="8" spans="1:17" ht="15" customHeight="1" thickBot="1">
      <c r="A8" s="1097"/>
      <c r="B8" s="780" t="s">
        <v>55</v>
      </c>
      <c r="C8" s="778">
        <v>294.72000000000003</v>
      </c>
      <c r="D8" s="778">
        <v>299.41176470588232</v>
      </c>
      <c r="E8" s="778">
        <v>319.39999999999998</v>
      </c>
      <c r="F8" s="778">
        <v>265.75999999999993</v>
      </c>
      <c r="G8" s="778">
        <v>200.95055555555555</v>
      </c>
      <c r="H8" s="778">
        <v>210.32166666666672</v>
      </c>
      <c r="I8" s="778">
        <v>211.45499999999996</v>
      </c>
      <c r="J8" s="778">
        <v>196.05944444444441</v>
      </c>
      <c r="K8" s="778">
        <v>149.42117647058822</v>
      </c>
      <c r="L8" s="778"/>
      <c r="M8" s="778"/>
      <c r="N8" s="778"/>
      <c r="O8" s="779">
        <v>242.64</v>
      </c>
    </row>
    <row r="9" spans="1:17" ht="15" customHeight="1" thickBot="1">
      <c r="A9" s="1097"/>
      <c r="B9" s="780" t="s">
        <v>56</v>
      </c>
      <c r="C9" s="778">
        <v>201.44</v>
      </c>
      <c r="D9" s="778">
        <v>214.3075</v>
      </c>
      <c r="E9" s="778">
        <v>214.61</v>
      </c>
      <c r="F9" s="778">
        <v>210.755</v>
      </c>
      <c r="G9" s="778">
        <v>164.92500000000001</v>
      </c>
      <c r="H9" s="778">
        <v>158.995</v>
      </c>
      <c r="I9" s="778">
        <v>166.88249999999999</v>
      </c>
      <c r="J9" s="778">
        <v>161.96250000000001</v>
      </c>
      <c r="K9" s="778">
        <v>148.54999999999998</v>
      </c>
      <c r="L9" s="778"/>
      <c r="M9" s="778"/>
      <c r="N9" s="778"/>
      <c r="O9" s="779">
        <v>182.49</v>
      </c>
    </row>
    <row r="10" spans="1:17" ht="15" customHeight="1" thickBot="1">
      <c r="A10" s="1098"/>
      <c r="B10" s="781" t="s">
        <v>57</v>
      </c>
      <c r="C10" s="782">
        <v>163.06</v>
      </c>
      <c r="D10" s="782">
        <v>168.19523076923068</v>
      </c>
      <c r="E10" s="782">
        <v>180.24424242424237</v>
      </c>
      <c r="F10" s="782">
        <v>167.08850746268661</v>
      </c>
      <c r="G10" s="782">
        <v>134.27208955223884</v>
      </c>
      <c r="H10" s="782">
        <v>142.43215384615388</v>
      </c>
      <c r="I10" s="782">
        <v>148.46265625000004</v>
      </c>
      <c r="J10" s="782">
        <v>141.93571428571425</v>
      </c>
      <c r="K10" s="782">
        <v>124.41809523809523</v>
      </c>
      <c r="L10" s="782"/>
      <c r="M10" s="782"/>
      <c r="N10" s="782"/>
      <c r="O10" s="783">
        <v>154.69</v>
      </c>
    </row>
    <row r="11" spans="1:17" ht="15" customHeight="1" thickBot="1">
      <c r="A11" s="1086" t="s">
        <v>79</v>
      </c>
      <c r="B11" s="1087"/>
      <c r="C11" s="784">
        <v>167.09</v>
      </c>
      <c r="D11" s="784">
        <v>171.7191588785046</v>
      </c>
      <c r="E11" s="784">
        <v>176.29798165137618</v>
      </c>
      <c r="F11" s="784">
        <v>162.14745454545448</v>
      </c>
      <c r="G11" s="784">
        <v>133.84009090909089</v>
      </c>
      <c r="H11" s="784">
        <v>137.51935185185181</v>
      </c>
      <c r="I11" s="784">
        <v>140.99495327102809</v>
      </c>
      <c r="J11" s="784">
        <v>134.6596226415094</v>
      </c>
      <c r="K11" s="784">
        <v>120.74924528301891</v>
      </c>
      <c r="L11" s="784"/>
      <c r="M11" s="784"/>
      <c r="N11" s="784"/>
      <c r="O11" s="785">
        <v>150.91</v>
      </c>
    </row>
    <row r="12" spans="1:17" ht="15" customHeight="1" thickBot="1">
      <c r="O12" s="642"/>
    </row>
    <row r="13" spans="1:17" ht="22.5" customHeight="1" thickBot="1">
      <c r="A13" s="787" t="s">
        <v>64</v>
      </c>
      <c r="B13" s="749" t="s">
        <v>57</v>
      </c>
      <c r="C13" s="750">
        <v>87.55</v>
      </c>
      <c r="D13" s="750">
        <v>88.06</v>
      </c>
      <c r="E13" s="750">
        <v>89.464705882352945</v>
      </c>
      <c r="F13" s="750">
        <v>96.41</v>
      </c>
      <c r="G13" s="750">
        <v>89.52</v>
      </c>
      <c r="H13" s="750">
        <v>103.67</v>
      </c>
      <c r="I13" s="750">
        <v>109.62</v>
      </c>
      <c r="J13" s="750">
        <v>109.08</v>
      </c>
      <c r="K13" s="750">
        <v>100.42</v>
      </c>
      <c r="L13" s="750"/>
      <c r="M13" s="750"/>
      <c r="N13" s="750"/>
      <c r="O13" s="788">
        <v>93.16</v>
      </c>
    </row>
    <row r="14" spans="1:17" ht="22.5" customHeight="1">
      <c r="O14" s="642"/>
    </row>
    <row r="15" spans="1:17" ht="20.399999999999999" thickBot="1">
      <c r="A15" s="1100" t="s">
        <v>139</v>
      </c>
      <c r="B15" s="1100"/>
      <c r="C15" s="1100"/>
      <c r="D15" s="1100"/>
      <c r="E15" s="1100"/>
      <c r="F15" s="1100"/>
      <c r="G15" s="1100"/>
      <c r="H15" s="1100"/>
      <c r="I15" s="1100"/>
      <c r="J15" s="1100"/>
      <c r="K15" s="1100"/>
      <c r="L15" s="1100"/>
      <c r="M15" s="1100"/>
      <c r="N15" s="1100"/>
      <c r="O15" s="1100"/>
    </row>
    <row r="16" spans="1:17" ht="27" customHeight="1" thickBot="1">
      <c r="A16" s="789" t="s">
        <v>81</v>
      </c>
      <c r="B16" s="790" t="s">
        <v>86</v>
      </c>
      <c r="C16" s="791" t="s">
        <v>140</v>
      </c>
      <c r="D16" s="791" t="s">
        <v>141</v>
      </c>
      <c r="E16" s="791" t="s">
        <v>142</v>
      </c>
      <c r="F16" s="791" t="s">
        <v>143</v>
      </c>
      <c r="G16" s="791" t="s">
        <v>144</v>
      </c>
      <c r="H16" s="791" t="s">
        <v>145</v>
      </c>
      <c r="I16" s="791" t="s">
        <v>101</v>
      </c>
      <c r="J16" s="791" t="s">
        <v>102</v>
      </c>
      <c r="K16" s="791" t="s">
        <v>103</v>
      </c>
      <c r="L16" s="791" t="s">
        <v>104</v>
      </c>
      <c r="M16" s="791" t="s">
        <v>105</v>
      </c>
      <c r="N16" s="792" t="s">
        <v>106</v>
      </c>
      <c r="O16" s="850" t="s">
        <v>16</v>
      </c>
      <c r="Q16" s="957"/>
    </row>
    <row r="17" spans="1:15" ht="15" customHeight="1" thickBot="1">
      <c r="A17" s="1097" t="s">
        <v>82</v>
      </c>
      <c r="B17" s="777" t="s">
        <v>54</v>
      </c>
      <c r="C17" s="778">
        <v>140.91333333333333</v>
      </c>
      <c r="D17" s="778">
        <v>137.23000000000002</v>
      </c>
      <c r="E17" s="778">
        <v>138.84</v>
      </c>
      <c r="F17" s="778">
        <v>124.28166666666665</v>
      </c>
      <c r="G17" s="778">
        <v>111.77055555555555</v>
      </c>
      <c r="H17" s="778">
        <v>107.27277777777778</v>
      </c>
      <c r="I17" s="778">
        <v>106.08722222222222</v>
      </c>
      <c r="J17" s="778">
        <v>97.145789473684204</v>
      </c>
      <c r="K17" s="778">
        <v>99.245789473684198</v>
      </c>
      <c r="L17" s="778"/>
      <c r="M17" s="778"/>
      <c r="N17" s="794"/>
      <c r="O17" s="779">
        <v>115.21</v>
      </c>
    </row>
    <row r="18" spans="1:15" ht="15" customHeight="1" thickBot="1">
      <c r="A18" s="1097"/>
      <c r="B18" s="780" t="s">
        <v>55</v>
      </c>
      <c r="C18" s="778">
        <v>142.73999999999998</v>
      </c>
      <c r="D18" s="778">
        <v>142.32666666666665</v>
      </c>
      <c r="E18" s="778">
        <v>140.87833333333333</v>
      </c>
      <c r="F18" s="778">
        <v>129.12</v>
      </c>
      <c r="G18" s="778">
        <v>119.59500000000001</v>
      </c>
      <c r="H18" s="778">
        <v>114.96833333333335</v>
      </c>
      <c r="I18" s="778">
        <v>113.97499999999998</v>
      </c>
      <c r="J18" s="778">
        <v>116.08333333333333</v>
      </c>
      <c r="K18" s="778">
        <v>112.10833333333331</v>
      </c>
      <c r="L18" s="778"/>
      <c r="M18" s="778"/>
      <c r="N18" s="794"/>
      <c r="O18" s="779">
        <v>125.76</v>
      </c>
    </row>
    <row r="19" spans="1:15" ht="15" customHeight="1" thickBot="1">
      <c r="A19" s="1097"/>
      <c r="B19" s="780" t="s">
        <v>56</v>
      </c>
      <c r="C19" s="778">
        <v>224.52866666666665</v>
      </c>
      <c r="D19" s="778">
        <v>228.59866666666665</v>
      </c>
      <c r="E19" s="778">
        <v>224.49800000000002</v>
      </c>
      <c r="F19" s="778">
        <v>187.73599999999999</v>
      </c>
      <c r="G19" s="778">
        <v>170.67999999999995</v>
      </c>
      <c r="H19" s="778">
        <v>165.57733333333331</v>
      </c>
      <c r="I19" s="778">
        <v>161.74733333333336</v>
      </c>
      <c r="J19" s="778">
        <v>157.74533333333335</v>
      </c>
      <c r="K19" s="778">
        <v>149.196</v>
      </c>
      <c r="L19" s="778"/>
      <c r="M19" s="778"/>
      <c r="N19" s="794"/>
      <c r="O19" s="779">
        <v>185.59</v>
      </c>
    </row>
    <row r="20" spans="1:15" ht="15" customHeight="1" thickBot="1">
      <c r="A20" s="1098"/>
      <c r="B20" s="781" t="s">
        <v>57</v>
      </c>
      <c r="C20" s="782">
        <v>173.35410256410256</v>
      </c>
      <c r="D20" s="782">
        <v>173.1558974358974</v>
      </c>
      <c r="E20" s="782">
        <v>172.09897435897432</v>
      </c>
      <c r="F20" s="782">
        <v>149.43153846153842</v>
      </c>
      <c r="G20" s="782">
        <v>135.63179487179485</v>
      </c>
      <c r="H20" s="782">
        <v>130.88153846153844</v>
      </c>
      <c r="I20" s="782">
        <v>128.70846153846151</v>
      </c>
      <c r="J20" s="782">
        <v>122.71125000000004</v>
      </c>
      <c r="K20" s="782">
        <v>119.90650000000002</v>
      </c>
      <c r="L20" s="782"/>
      <c r="M20" s="782"/>
      <c r="N20" s="795"/>
      <c r="O20" s="783">
        <v>143.19</v>
      </c>
    </row>
    <row r="21" spans="1:15" ht="15" customHeight="1" thickBot="1">
      <c r="A21" s="1099" t="s">
        <v>83</v>
      </c>
      <c r="B21" s="780" t="s">
        <v>54</v>
      </c>
      <c r="C21" s="778">
        <v>112.05043478260868</v>
      </c>
      <c r="D21" s="778">
        <v>110.375</v>
      </c>
      <c r="E21" s="778">
        <v>111.67195652173913</v>
      </c>
      <c r="F21" s="778">
        <v>104.48673913043481</v>
      </c>
      <c r="G21" s="778">
        <v>102.46000000000002</v>
      </c>
      <c r="H21" s="778">
        <v>109.81282608695651</v>
      </c>
      <c r="I21" s="778">
        <v>108.20454545454541</v>
      </c>
      <c r="J21" s="778">
        <v>100.43818181818182</v>
      </c>
      <c r="K21" s="778">
        <v>97.715227272727276</v>
      </c>
      <c r="L21" s="778"/>
      <c r="M21" s="778"/>
      <c r="N21" s="794"/>
      <c r="O21" s="779">
        <v>106.46</v>
      </c>
    </row>
    <row r="22" spans="1:15" ht="15" customHeight="1" thickBot="1">
      <c r="A22" s="1097"/>
      <c r="B22" s="780" t="s">
        <v>55</v>
      </c>
      <c r="C22" s="778">
        <v>179.58562499999999</v>
      </c>
      <c r="D22" s="778">
        <v>185.044375</v>
      </c>
      <c r="E22" s="778">
        <v>191.639375</v>
      </c>
      <c r="F22" s="778">
        <v>168.020625</v>
      </c>
      <c r="G22" s="778">
        <v>156.02687499999999</v>
      </c>
      <c r="H22" s="778">
        <v>159.38624999999996</v>
      </c>
      <c r="I22" s="778">
        <v>165.74937499999999</v>
      </c>
      <c r="J22" s="778">
        <v>149.99687499999993</v>
      </c>
      <c r="K22" s="778">
        <v>150.01624999999999</v>
      </c>
      <c r="L22" s="778"/>
      <c r="M22" s="778"/>
      <c r="N22" s="794"/>
      <c r="O22" s="779">
        <v>167.27</v>
      </c>
    </row>
    <row r="23" spans="1:15" ht="15" customHeight="1" thickBot="1">
      <c r="A23" s="1097"/>
      <c r="B23" s="780" t="s">
        <v>56</v>
      </c>
      <c r="C23" s="778">
        <v>199.39750000000001</v>
      </c>
      <c r="D23" s="778">
        <v>208.41250000000002</v>
      </c>
      <c r="E23" s="778">
        <v>212.05</v>
      </c>
      <c r="F23" s="778">
        <v>187.05</v>
      </c>
      <c r="G23" s="778">
        <v>161.57500000000002</v>
      </c>
      <c r="H23" s="778">
        <v>158.33500000000001</v>
      </c>
      <c r="I23" s="778">
        <v>161.16500000000002</v>
      </c>
      <c r="J23" s="778">
        <v>157.5675</v>
      </c>
      <c r="K23" s="778">
        <v>198.34249999999997</v>
      </c>
      <c r="L23" s="778"/>
      <c r="M23" s="778"/>
      <c r="N23" s="794"/>
      <c r="O23" s="779">
        <v>182.66</v>
      </c>
    </row>
    <row r="24" spans="1:15" ht="15" customHeight="1" thickBot="1">
      <c r="A24" s="1098"/>
      <c r="B24" s="781" t="s">
        <v>57</v>
      </c>
      <c r="C24" s="782">
        <v>133.71636363636358</v>
      </c>
      <c r="D24" s="782">
        <v>134.41833333333338</v>
      </c>
      <c r="E24" s="782">
        <v>137.14151515151516</v>
      </c>
      <c r="F24" s="782">
        <v>124.89272727272724</v>
      </c>
      <c r="G24" s="782">
        <v>119.02863636363639</v>
      </c>
      <c r="H24" s="782">
        <v>124.77136363636363</v>
      </c>
      <c r="I24" s="782">
        <v>125.90078125000002</v>
      </c>
      <c r="J24" s="782">
        <v>116.3984375</v>
      </c>
      <c r="K24" s="782">
        <v>117.07968750000001</v>
      </c>
      <c r="L24" s="782"/>
      <c r="M24" s="782"/>
      <c r="N24" s="795"/>
      <c r="O24" s="783">
        <v>125.82</v>
      </c>
    </row>
    <row r="25" spans="1:15" ht="15" customHeight="1" thickBot="1">
      <c r="A25" s="1086" t="s">
        <v>79</v>
      </c>
      <c r="B25" s="1087"/>
      <c r="C25" s="784">
        <v>148.43895238095243</v>
      </c>
      <c r="D25" s="784">
        <v>148.8065714285714</v>
      </c>
      <c r="E25" s="784">
        <v>150.12571428571425</v>
      </c>
      <c r="F25" s="784">
        <v>134.00714285714287</v>
      </c>
      <c r="G25" s="784">
        <v>125.19552380952379</v>
      </c>
      <c r="H25" s="784">
        <v>127.04085714285712</v>
      </c>
      <c r="I25" s="784">
        <v>126.96388349514564</v>
      </c>
      <c r="J25" s="784">
        <v>118.82644230769235</v>
      </c>
      <c r="K25" s="784">
        <v>118.16692307692301</v>
      </c>
      <c r="L25" s="784"/>
      <c r="M25" s="784"/>
      <c r="N25" s="796"/>
      <c r="O25" s="785">
        <v>132.37</v>
      </c>
    </row>
    <row r="26" spans="1:15" ht="15" customHeight="1" thickBot="1">
      <c r="O26" s="642"/>
    </row>
    <row r="27" spans="1:15" ht="22.5" customHeight="1" thickBot="1">
      <c r="A27" s="787" t="s">
        <v>64</v>
      </c>
      <c r="B27" s="749" t="s">
        <v>57</v>
      </c>
      <c r="C27" s="750">
        <v>86.1</v>
      </c>
      <c r="D27" s="750">
        <v>84.46</v>
      </c>
      <c r="E27" s="750">
        <v>87.832777777777778</v>
      </c>
      <c r="F27" s="750">
        <v>85.03</v>
      </c>
      <c r="G27" s="750">
        <v>83.38</v>
      </c>
      <c r="H27" s="750">
        <v>94.69</v>
      </c>
      <c r="I27" s="750">
        <v>98.82</v>
      </c>
      <c r="J27" s="750">
        <v>85.05</v>
      </c>
      <c r="K27" s="750">
        <v>85.41</v>
      </c>
      <c r="L27" s="750"/>
      <c r="M27" s="750"/>
      <c r="N27" s="750"/>
      <c r="O27" s="788">
        <v>87.94</v>
      </c>
    </row>
    <row r="28" spans="1:15" ht="22.5" customHeight="1" thickBot="1">
      <c r="O28" s="642"/>
    </row>
    <row r="29" spans="1:15" ht="20.399999999999999" thickBot="1">
      <c r="A29" s="1101" t="s">
        <v>146</v>
      </c>
      <c r="B29" s="1095"/>
      <c r="C29" s="1095"/>
      <c r="D29" s="1095"/>
      <c r="E29" s="1095"/>
      <c r="F29" s="1095"/>
      <c r="G29" s="1095"/>
      <c r="H29" s="1095"/>
      <c r="I29" s="1095"/>
      <c r="J29" s="1095"/>
      <c r="K29" s="1095"/>
      <c r="L29" s="1095"/>
      <c r="M29" s="1095"/>
      <c r="N29" s="1095"/>
      <c r="O29" s="1096"/>
    </row>
    <row r="30" spans="1:15" ht="27" customHeight="1" thickBot="1">
      <c r="A30" s="789" t="s">
        <v>81</v>
      </c>
      <c r="B30" s="790" t="s">
        <v>86</v>
      </c>
      <c r="C30" s="797" t="s">
        <v>132</v>
      </c>
      <c r="D30" s="797" t="s">
        <v>133</v>
      </c>
      <c r="E30" s="797" t="s">
        <v>134</v>
      </c>
      <c r="F30" s="797" t="s">
        <v>135</v>
      </c>
      <c r="G30" s="797" t="s">
        <v>136</v>
      </c>
      <c r="H30" s="797" t="s">
        <v>137</v>
      </c>
      <c r="I30" s="797" t="s">
        <v>148</v>
      </c>
      <c r="J30" s="797" t="s">
        <v>127</v>
      </c>
      <c r="K30" s="797" t="s">
        <v>128</v>
      </c>
      <c r="L30" s="797" t="s">
        <v>129</v>
      </c>
      <c r="M30" s="797" t="s">
        <v>130</v>
      </c>
      <c r="N30" s="797" t="s">
        <v>131</v>
      </c>
      <c r="O30" s="851" t="s">
        <v>16</v>
      </c>
    </row>
    <row r="31" spans="1:15" ht="15" customHeight="1" thickBot="1">
      <c r="A31" s="1102" t="s">
        <v>82</v>
      </c>
      <c r="B31" s="800" t="s">
        <v>54</v>
      </c>
      <c r="C31" s="801">
        <v>9.2952492884765866E-3</v>
      </c>
      <c r="D31" s="801">
        <v>7.7319291086422352E-3</v>
      </c>
      <c r="E31" s="801">
        <v>-4.5952175165658485E-2</v>
      </c>
      <c r="F31" s="801">
        <v>-1.1044804141131211E-2</v>
      </c>
      <c r="G31" s="801">
        <v>-5.0599690834894996E-2</v>
      </c>
      <c r="H31" s="801">
        <v>-1.813859786318368E-2</v>
      </c>
      <c r="I31" s="801">
        <v>4.9560895908504141E-3</v>
      </c>
      <c r="J31" s="801">
        <v>2.6174171213098178E-2</v>
      </c>
      <c r="K31" s="801">
        <v>-6.6524630502685755E-2</v>
      </c>
      <c r="L31" s="801"/>
      <c r="M31" s="801"/>
      <c r="N31" s="802"/>
      <c r="O31" s="803">
        <v>3.9059109452304736E-3</v>
      </c>
    </row>
    <row r="32" spans="1:15" ht="15" customHeight="1" thickBot="1">
      <c r="A32" s="1102"/>
      <c r="B32" s="804" t="s">
        <v>55</v>
      </c>
      <c r="C32" s="801">
        <v>3.8671710802858618E-2</v>
      </c>
      <c r="D32" s="801">
        <v>5.9200665136540431E-2</v>
      </c>
      <c r="E32" s="801">
        <v>7.2317129437931074E-2</v>
      </c>
      <c r="F32" s="801">
        <v>7.3681459107806588E-2</v>
      </c>
      <c r="G32" s="801">
        <v>1.3702495923742525E-2</v>
      </c>
      <c r="H32" s="801">
        <v>3.0403299459271303E-2</v>
      </c>
      <c r="I32" s="801">
        <v>4.041456459749973E-2</v>
      </c>
      <c r="J32" s="801">
        <v>-1.1539842067480169E-2</v>
      </c>
      <c r="K32" s="801">
        <v>-2.3255036051438239E-2</v>
      </c>
      <c r="L32" s="801"/>
      <c r="M32" s="801"/>
      <c r="N32" s="802"/>
      <c r="O32" s="803">
        <v>3.2840330788803919E-2</v>
      </c>
    </row>
    <row r="33" spans="1:15" ht="15" customHeight="1" thickBot="1">
      <c r="A33" s="1102"/>
      <c r="B33" s="804" t="s">
        <v>56</v>
      </c>
      <c r="C33" s="801">
        <v>1.532098351212863E-3</v>
      </c>
      <c r="D33" s="801">
        <v>5.2123371964841E-2</v>
      </c>
      <c r="E33" s="801">
        <v>2.8258603640121359E-2</v>
      </c>
      <c r="F33" s="801">
        <v>9.1618016789534337E-2</v>
      </c>
      <c r="G33" s="801">
        <v>2.8829778923521999E-2</v>
      </c>
      <c r="H33" s="801">
        <v>2.2583606451768684E-2</v>
      </c>
      <c r="I33" s="801">
        <v>3.2037622464667036E-2</v>
      </c>
      <c r="J33" s="801">
        <v>2.2851177847838997E-2</v>
      </c>
      <c r="K33" s="801">
        <v>-2.5648587540327179E-3</v>
      </c>
      <c r="L33" s="801"/>
      <c r="M33" s="801"/>
      <c r="N33" s="802"/>
      <c r="O33" s="803">
        <v>3.1628859313540626E-2</v>
      </c>
    </row>
    <row r="34" spans="1:15" ht="15" customHeight="1" thickBot="1">
      <c r="A34" s="1103"/>
      <c r="B34" s="805" t="s">
        <v>57</v>
      </c>
      <c r="C34" s="806">
        <v>7.9237150145189893E-4</v>
      </c>
      <c r="D34" s="806">
        <v>2.3198515132566152E-2</v>
      </c>
      <c r="E34" s="806">
        <v>-1.0796369550352701E-2</v>
      </c>
      <c r="F34" s="806">
        <v>3.3574346093717566E-2</v>
      </c>
      <c r="G34" s="806">
        <v>-1.8172863744365438E-2</v>
      </c>
      <c r="H34" s="806">
        <v>-6.0246480519190789E-3</v>
      </c>
      <c r="I34" s="806">
        <v>9.1040713692925965E-3</v>
      </c>
      <c r="J34" s="806">
        <v>1.0496611562357542E-2</v>
      </c>
      <c r="K34" s="806">
        <v>-3.7800673955356155E-2</v>
      </c>
      <c r="L34" s="806"/>
      <c r="M34" s="806"/>
      <c r="N34" s="807"/>
      <c r="O34" s="808">
        <v>1.0894615545778353E-2</v>
      </c>
    </row>
    <row r="35" spans="1:15" ht="15" customHeight="1" thickBot="1">
      <c r="A35" s="1104" t="s">
        <v>83</v>
      </c>
      <c r="B35" s="804" t="s">
        <v>54</v>
      </c>
      <c r="C35" s="801">
        <v>-2.9899103170649696E-2</v>
      </c>
      <c r="D35" s="801">
        <v>2.6554102748893291E-2</v>
      </c>
      <c r="E35" s="801">
        <v>0.11594315562381972</v>
      </c>
      <c r="F35" s="801">
        <v>0.2137987137955927</v>
      </c>
      <c r="G35" s="801">
        <v>2.3579933632636534E-2</v>
      </c>
      <c r="H35" s="801">
        <v>2.4220595602122589E-2</v>
      </c>
      <c r="I35" s="801">
        <v>0.10634600574109132</v>
      </c>
      <c r="J35" s="801">
        <v>0.15713209656489649</v>
      </c>
      <c r="K35" s="801">
        <v>0.14618291268901701</v>
      </c>
      <c r="L35" s="801"/>
      <c r="M35" s="801"/>
      <c r="N35" s="802"/>
      <c r="O35" s="803">
        <v>0.12145406725530723</v>
      </c>
    </row>
    <row r="36" spans="1:15" ht="15" customHeight="1" thickBot="1">
      <c r="A36" s="1102"/>
      <c r="B36" s="804" t="s">
        <v>55</v>
      </c>
      <c r="C36" s="801">
        <v>0.64111130832437191</v>
      </c>
      <c r="D36" s="801">
        <v>0.61805385711336713</v>
      </c>
      <c r="E36" s="801">
        <v>0.66667210222325124</v>
      </c>
      <c r="F36" s="801">
        <v>0.58171057868639608</v>
      </c>
      <c r="G36" s="801">
        <v>0.28792270918427076</v>
      </c>
      <c r="H36" s="801">
        <v>0.31957221320325163</v>
      </c>
      <c r="I36" s="801">
        <v>0.27575141686054605</v>
      </c>
      <c r="J36" s="801">
        <v>0.30709019400867182</v>
      </c>
      <c r="K36" s="801">
        <v>-3.9667271339722436E-3</v>
      </c>
      <c r="L36" s="801"/>
      <c r="M36" s="801"/>
      <c r="N36" s="802"/>
      <c r="O36" s="803">
        <v>0.45058886829676553</v>
      </c>
    </row>
    <row r="37" spans="1:15" ht="15" customHeight="1" thickBot="1">
      <c r="A37" s="1102"/>
      <c r="B37" s="804" t="s">
        <v>56</v>
      </c>
      <c r="C37" s="801">
        <v>1.0243358116325379E-2</v>
      </c>
      <c r="D37" s="801">
        <v>2.828525160439024E-2</v>
      </c>
      <c r="E37" s="801">
        <v>1.2072624381042217E-2</v>
      </c>
      <c r="F37" s="801">
        <v>0.12673082063619343</v>
      </c>
      <c r="G37" s="801">
        <v>2.0733405539223232E-2</v>
      </c>
      <c r="H37" s="801">
        <v>4.1683771749770841E-3</v>
      </c>
      <c r="I37" s="801">
        <v>3.5476064902429015E-2</v>
      </c>
      <c r="J37" s="801">
        <v>2.7892807844257288E-2</v>
      </c>
      <c r="K37" s="801">
        <v>-0.25104301902012932</v>
      </c>
      <c r="L37" s="801"/>
      <c r="M37" s="801"/>
      <c r="N37" s="802"/>
      <c r="O37" s="803">
        <v>-9.3069090112770996E-4</v>
      </c>
    </row>
    <row r="38" spans="1:15" ht="15" customHeight="1" thickBot="1">
      <c r="A38" s="1103"/>
      <c r="B38" s="805" t="s">
        <v>57</v>
      </c>
      <c r="C38" s="806">
        <v>0.21944686174263078</v>
      </c>
      <c r="D38" s="806">
        <v>0.25128192411177014</v>
      </c>
      <c r="E38" s="806">
        <v>0.31429379517286893</v>
      </c>
      <c r="F38" s="806">
        <v>0.33785618355356095</v>
      </c>
      <c r="G38" s="806">
        <v>0.1280654273987748</v>
      </c>
      <c r="H38" s="806">
        <v>0.14154522075482992</v>
      </c>
      <c r="I38" s="806">
        <v>0.179203613956923</v>
      </c>
      <c r="J38" s="806">
        <v>0.21939535731065338</v>
      </c>
      <c r="K38" s="806">
        <v>6.2678743809383902E-2</v>
      </c>
      <c r="L38" s="806"/>
      <c r="M38" s="806"/>
      <c r="N38" s="807"/>
      <c r="O38" s="808">
        <v>0.22945477666507713</v>
      </c>
    </row>
    <row r="39" spans="1:15" ht="15" customHeight="1" thickBot="1">
      <c r="A39" s="1086" t="s">
        <v>79</v>
      </c>
      <c r="B39" s="1087"/>
      <c r="C39" s="809">
        <v>0.12564793350994347</v>
      </c>
      <c r="D39" s="809">
        <v>0.15397564254029911</v>
      </c>
      <c r="E39" s="809">
        <v>0.17433567254075966</v>
      </c>
      <c r="F39" s="809">
        <v>0.20999113247500803</v>
      </c>
      <c r="G39" s="809">
        <v>6.9048531740792909E-2</v>
      </c>
      <c r="H39" s="809">
        <v>8.2481297313758264E-2</v>
      </c>
      <c r="I39" s="809">
        <v>0.11051229207571399</v>
      </c>
      <c r="J39" s="809">
        <v>0.13324627100101336</v>
      </c>
      <c r="K39" s="809">
        <v>2.1853172942608343E-2</v>
      </c>
      <c r="L39" s="809"/>
      <c r="M39" s="809"/>
      <c r="N39" s="810"/>
      <c r="O39" s="811">
        <v>0.14006194757120186</v>
      </c>
    </row>
    <row r="40" spans="1:15" ht="15" customHeight="1" thickBot="1"/>
    <row r="41" spans="1:15" ht="16.8" thickBot="1">
      <c r="A41" s="787" t="s">
        <v>64</v>
      </c>
      <c r="B41" s="749" t="s">
        <v>57</v>
      </c>
      <c r="C41" s="770">
        <v>1.6840882694541266E-2</v>
      </c>
      <c r="D41" s="770">
        <v>4.2623727208145973E-2</v>
      </c>
      <c r="E41" s="770">
        <v>1.8579944137757352E-2</v>
      </c>
      <c r="F41" s="770">
        <v>0.13383511701752318</v>
      </c>
      <c r="G41" s="770">
        <v>7.3638762293115861E-2</v>
      </c>
      <c r="H41" s="770">
        <v>9.4835779913401669E-2</v>
      </c>
      <c r="I41" s="770">
        <v>0.10928961748633892</v>
      </c>
      <c r="J41" s="770">
        <v>0.28253968253968254</v>
      </c>
      <c r="K41" s="770">
        <v>0.17574054560355937</v>
      </c>
      <c r="L41" s="770"/>
      <c r="M41" s="770"/>
      <c r="N41" s="770"/>
      <c r="O41" s="812">
        <v>5.9358653627473265E-2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928" customWidth="1"/>
    <col min="2" max="2" width="14.33203125" style="928" customWidth="1"/>
    <col min="3" max="3" width="19.5546875" style="928" customWidth="1"/>
    <col min="4" max="4" width="12.88671875" style="928" customWidth="1"/>
    <col min="5" max="7" width="16.88671875" style="928" customWidth="1"/>
    <col min="8" max="8" width="51.33203125" style="928" customWidth="1"/>
    <col min="9" max="256" width="9.109375" style="928"/>
    <col min="257" max="257" width="16.88671875" style="928" customWidth="1"/>
    <col min="258" max="258" width="14.33203125" style="928" customWidth="1"/>
    <col min="259" max="259" width="19.5546875" style="928" customWidth="1"/>
    <col min="260" max="260" width="12.88671875" style="928" customWidth="1"/>
    <col min="261" max="263" width="16.88671875" style="928" customWidth="1"/>
    <col min="264" max="264" width="51.33203125" style="928" customWidth="1"/>
    <col min="265" max="512" width="9.109375" style="928"/>
    <col min="513" max="513" width="16.88671875" style="928" customWidth="1"/>
    <col min="514" max="514" width="14.33203125" style="928" customWidth="1"/>
    <col min="515" max="515" width="19.5546875" style="928" customWidth="1"/>
    <col min="516" max="516" width="12.88671875" style="928" customWidth="1"/>
    <col min="517" max="519" width="16.88671875" style="928" customWidth="1"/>
    <col min="520" max="520" width="51.33203125" style="928" customWidth="1"/>
    <col min="521" max="768" width="9.109375" style="928"/>
    <col min="769" max="769" width="16.88671875" style="928" customWidth="1"/>
    <col min="770" max="770" width="14.33203125" style="928" customWidth="1"/>
    <col min="771" max="771" width="19.5546875" style="928" customWidth="1"/>
    <col min="772" max="772" width="12.88671875" style="928" customWidth="1"/>
    <col min="773" max="775" width="16.88671875" style="928" customWidth="1"/>
    <col min="776" max="776" width="51.33203125" style="928" customWidth="1"/>
    <col min="777" max="1024" width="9.109375" style="928"/>
    <col min="1025" max="1025" width="16.88671875" style="928" customWidth="1"/>
    <col min="1026" max="1026" width="14.33203125" style="928" customWidth="1"/>
    <col min="1027" max="1027" width="19.5546875" style="928" customWidth="1"/>
    <col min="1028" max="1028" width="12.88671875" style="928" customWidth="1"/>
    <col min="1029" max="1031" width="16.88671875" style="928" customWidth="1"/>
    <col min="1032" max="1032" width="51.33203125" style="928" customWidth="1"/>
    <col min="1033" max="1280" width="9.109375" style="928"/>
    <col min="1281" max="1281" width="16.88671875" style="928" customWidth="1"/>
    <col min="1282" max="1282" width="14.33203125" style="928" customWidth="1"/>
    <col min="1283" max="1283" width="19.5546875" style="928" customWidth="1"/>
    <col min="1284" max="1284" width="12.88671875" style="928" customWidth="1"/>
    <col min="1285" max="1287" width="16.88671875" style="928" customWidth="1"/>
    <col min="1288" max="1288" width="51.33203125" style="928" customWidth="1"/>
    <col min="1289" max="1536" width="9.109375" style="928"/>
    <col min="1537" max="1537" width="16.88671875" style="928" customWidth="1"/>
    <col min="1538" max="1538" width="14.33203125" style="928" customWidth="1"/>
    <col min="1539" max="1539" width="19.5546875" style="928" customWidth="1"/>
    <col min="1540" max="1540" width="12.88671875" style="928" customWidth="1"/>
    <col min="1541" max="1543" width="16.88671875" style="928" customWidth="1"/>
    <col min="1544" max="1544" width="51.33203125" style="928" customWidth="1"/>
    <col min="1545" max="1792" width="9.109375" style="928"/>
    <col min="1793" max="1793" width="16.88671875" style="928" customWidth="1"/>
    <col min="1794" max="1794" width="14.33203125" style="928" customWidth="1"/>
    <col min="1795" max="1795" width="19.5546875" style="928" customWidth="1"/>
    <col min="1796" max="1796" width="12.88671875" style="928" customWidth="1"/>
    <col min="1797" max="1799" width="16.88671875" style="928" customWidth="1"/>
    <col min="1800" max="1800" width="51.33203125" style="928" customWidth="1"/>
    <col min="1801" max="2048" width="9.109375" style="928"/>
    <col min="2049" max="2049" width="16.88671875" style="928" customWidth="1"/>
    <col min="2050" max="2050" width="14.33203125" style="928" customWidth="1"/>
    <col min="2051" max="2051" width="19.5546875" style="928" customWidth="1"/>
    <col min="2052" max="2052" width="12.88671875" style="928" customWidth="1"/>
    <col min="2053" max="2055" width="16.88671875" style="928" customWidth="1"/>
    <col min="2056" max="2056" width="51.33203125" style="928" customWidth="1"/>
    <col min="2057" max="2304" width="9.109375" style="928"/>
    <col min="2305" max="2305" width="16.88671875" style="928" customWidth="1"/>
    <col min="2306" max="2306" width="14.33203125" style="928" customWidth="1"/>
    <col min="2307" max="2307" width="19.5546875" style="928" customWidth="1"/>
    <col min="2308" max="2308" width="12.88671875" style="928" customWidth="1"/>
    <col min="2309" max="2311" width="16.88671875" style="928" customWidth="1"/>
    <col min="2312" max="2312" width="51.33203125" style="928" customWidth="1"/>
    <col min="2313" max="2560" width="9.109375" style="928"/>
    <col min="2561" max="2561" width="16.88671875" style="928" customWidth="1"/>
    <col min="2562" max="2562" width="14.33203125" style="928" customWidth="1"/>
    <col min="2563" max="2563" width="19.5546875" style="928" customWidth="1"/>
    <col min="2564" max="2564" width="12.88671875" style="928" customWidth="1"/>
    <col min="2565" max="2567" width="16.88671875" style="928" customWidth="1"/>
    <col min="2568" max="2568" width="51.33203125" style="928" customWidth="1"/>
    <col min="2569" max="2816" width="9.109375" style="928"/>
    <col min="2817" max="2817" width="16.88671875" style="928" customWidth="1"/>
    <col min="2818" max="2818" width="14.33203125" style="928" customWidth="1"/>
    <col min="2819" max="2819" width="19.5546875" style="928" customWidth="1"/>
    <col min="2820" max="2820" width="12.88671875" style="928" customWidth="1"/>
    <col min="2821" max="2823" width="16.88671875" style="928" customWidth="1"/>
    <col min="2824" max="2824" width="51.33203125" style="928" customWidth="1"/>
    <col min="2825" max="3072" width="9.109375" style="928"/>
    <col min="3073" max="3073" width="16.88671875" style="928" customWidth="1"/>
    <col min="3074" max="3074" width="14.33203125" style="928" customWidth="1"/>
    <col min="3075" max="3075" width="19.5546875" style="928" customWidth="1"/>
    <col min="3076" max="3076" width="12.88671875" style="928" customWidth="1"/>
    <col min="3077" max="3079" width="16.88671875" style="928" customWidth="1"/>
    <col min="3080" max="3080" width="51.33203125" style="928" customWidth="1"/>
    <col min="3081" max="3328" width="9.109375" style="928"/>
    <col min="3329" max="3329" width="16.88671875" style="928" customWidth="1"/>
    <col min="3330" max="3330" width="14.33203125" style="928" customWidth="1"/>
    <col min="3331" max="3331" width="19.5546875" style="928" customWidth="1"/>
    <col min="3332" max="3332" width="12.88671875" style="928" customWidth="1"/>
    <col min="3333" max="3335" width="16.88671875" style="928" customWidth="1"/>
    <col min="3336" max="3336" width="51.33203125" style="928" customWidth="1"/>
    <col min="3337" max="3584" width="9.109375" style="928"/>
    <col min="3585" max="3585" width="16.88671875" style="928" customWidth="1"/>
    <col min="3586" max="3586" width="14.33203125" style="928" customWidth="1"/>
    <col min="3587" max="3587" width="19.5546875" style="928" customWidth="1"/>
    <col min="3588" max="3588" width="12.88671875" style="928" customWidth="1"/>
    <col min="3589" max="3591" width="16.88671875" style="928" customWidth="1"/>
    <col min="3592" max="3592" width="51.33203125" style="928" customWidth="1"/>
    <col min="3593" max="3840" width="9.109375" style="928"/>
    <col min="3841" max="3841" width="16.88671875" style="928" customWidth="1"/>
    <col min="3842" max="3842" width="14.33203125" style="928" customWidth="1"/>
    <col min="3843" max="3843" width="19.5546875" style="928" customWidth="1"/>
    <col min="3844" max="3844" width="12.88671875" style="928" customWidth="1"/>
    <col min="3845" max="3847" width="16.88671875" style="928" customWidth="1"/>
    <col min="3848" max="3848" width="51.33203125" style="928" customWidth="1"/>
    <col min="3849" max="4096" width="9.109375" style="928"/>
    <col min="4097" max="4097" width="16.88671875" style="928" customWidth="1"/>
    <col min="4098" max="4098" width="14.33203125" style="928" customWidth="1"/>
    <col min="4099" max="4099" width="19.5546875" style="928" customWidth="1"/>
    <col min="4100" max="4100" width="12.88671875" style="928" customWidth="1"/>
    <col min="4101" max="4103" width="16.88671875" style="928" customWidth="1"/>
    <col min="4104" max="4104" width="51.33203125" style="928" customWidth="1"/>
    <col min="4105" max="4352" width="9.109375" style="928"/>
    <col min="4353" max="4353" width="16.88671875" style="928" customWidth="1"/>
    <col min="4354" max="4354" width="14.33203125" style="928" customWidth="1"/>
    <col min="4355" max="4355" width="19.5546875" style="928" customWidth="1"/>
    <col min="4356" max="4356" width="12.88671875" style="928" customWidth="1"/>
    <col min="4357" max="4359" width="16.88671875" style="928" customWidth="1"/>
    <col min="4360" max="4360" width="51.33203125" style="928" customWidth="1"/>
    <col min="4361" max="4608" width="9.109375" style="928"/>
    <col min="4609" max="4609" width="16.88671875" style="928" customWidth="1"/>
    <col min="4610" max="4610" width="14.33203125" style="928" customWidth="1"/>
    <col min="4611" max="4611" width="19.5546875" style="928" customWidth="1"/>
    <col min="4612" max="4612" width="12.88671875" style="928" customWidth="1"/>
    <col min="4613" max="4615" width="16.88671875" style="928" customWidth="1"/>
    <col min="4616" max="4616" width="51.33203125" style="928" customWidth="1"/>
    <col min="4617" max="4864" width="9.109375" style="928"/>
    <col min="4865" max="4865" width="16.88671875" style="928" customWidth="1"/>
    <col min="4866" max="4866" width="14.33203125" style="928" customWidth="1"/>
    <col min="4867" max="4867" width="19.5546875" style="928" customWidth="1"/>
    <col min="4868" max="4868" width="12.88671875" style="928" customWidth="1"/>
    <col min="4869" max="4871" width="16.88671875" style="928" customWidth="1"/>
    <col min="4872" max="4872" width="51.33203125" style="928" customWidth="1"/>
    <col min="4873" max="5120" width="9.109375" style="928"/>
    <col min="5121" max="5121" width="16.88671875" style="928" customWidth="1"/>
    <col min="5122" max="5122" width="14.33203125" style="928" customWidth="1"/>
    <col min="5123" max="5123" width="19.5546875" style="928" customWidth="1"/>
    <col min="5124" max="5124" width="12.88671875" style="928" customWidth="1"/>
    <col min="5125" max="5127" width="16.88671875" style="928" customWidth="1"/>
    <col min="5128" max="5128" width="51.33203125" style="928" customWidth="1"/>
    <col min="5129" max="5376" width="9.109375" style="928"/>
    <col min="5377" max="5377" width="16.88671875" style="928" customWidth="1"/>
    <col min="5378" max="5378" width="14.33203125" style="928" customWidth="1"/>
    <col min="5379" max="5379" width="19.5546875" style="928" customWidth="1"/>
    <col min="5380" max="5380" width="12.88671875" style="928" customWidth="1"/>
    <col min="5381" max="5383" width="16.88671875" style="928" customWidth="1"/>
    <col min="5384" max="5384" width="51.33203125" style="928" customWidth="1"/>
    <col min="5385" max="5632" width="9.109375" style="928"/>
    <col min="5633" max="5633" width="16.88671875" style="928" customWidth="1"/>
    <col min="5634" max="5634" width="14.33203125" style="928" customWidth="1"/>
    <col min="5635" max="5635" width="19.5546875" style="928" customWidth="1"/>
    <col min="5636" max="5636" width="12.88671875" style="928" customWidth="1"/>
    <col min="5637" max="5639" width="16.88671875" style="928" customWidth="1"/>
    <col min="5640" max="5640" width="51.33203125" style="928" customWidth="1"/>
    <col min="5641" max="5888" width="9.109375" style="928"/>
    <col min="5889" max="5889" width="16.88671875" style="928" customWidth="1"/>
    <col min="5890" max="5890" width="14.33203125" style="928" customWidth="1"/>
    <col min="5891" max="5891" width="19.5546875" style="928" customWidth="1"/>
    <col min="5892" max="5892" width="12.88671875" style="928" customWidth="1"/>
    <col min="5893" max="5895" width="16.88671875" style="928" customWidth="1"/>
    <col min="5896" max="5896" width="51.33203125" style="928" customWidth="1"/>
    <col min="5897" max="6144" width="9.109375" style="928"/>
    <col min="6145" max="6145" width="16.88671875" style="928" customWidth="1"/>
    <col min="6146" max="6146" width="14.33203125" style="928" customWidth="1"/>
    <col min="6147" max="6147" width="19.5546875" style="928" customWidth="1"/>
    <col min="6148" max="6148" width="12.88671875" style="928" customWidth="1"/>
    <col min="6149" max="6151" width="16.88671875" style="928" customWidth="1"/>
    <col min="6152" max="6152" width="51.33203125" style="928" customWidth="1"/>
    <col min="6153" max="6400" width="9.109375" style="928"/>
    <col min="6401" max="6401" width="16.88671875" style="928" customWidth="1"/>
    <col min="6402" max="6402" width="14.33203125" style="928" customWidth="1"/>
    <col min="6403" max="6403" width="19.5546875" style="928" customWidth="1"/>
    <col min="6404" max="6404" width="12.88671875" style="928" customWidth="1"/>
    <col min="6405" max="6407" width="16.88671875" style="928" customWidth="1"/>
    <col min="6408" max="6408" width="51.33203125" style="928" customWidth="1"/>
    <col min="6409" max="6656" width="9.109375" style="928"/>
    <col min="6657" max="6657" width="16.88671875" style="928" customWidth="1"/>
    <col min="6658" max="6658" width="14.33203125" style="928" customWidth="1"/>
    <col min="6659" max="6659" width="19.5546875" style="928" customWidth="1"/>
    <col min="6660" max="6660" width="12.88671875" style="928" customWidth="1"/>
    <col min="6661" max="6663" width="16.88671875" style="928" customWidth="1"/>
    <col min="6664" max="6664" width="51.33203125" style="928" customWidth="1"/>
    <col min="6665" max="6912" width="9.109375" style="928"/>
    <col min="6913" max="6913" width="16.88671875" style="928" customWidth="1"/>
    <col min="6914" max="6914" width="14.33203125" style="928" customWidth="1"/>
    <col min="6915" max="6915" width="19.5546875" style="928" customWidth="1"/>
    <col min="6916" max="6916" width="12.88671875" style="928" customWidth="1"/>
    <col min="6917" max="6919" width="16.88671875" style="928" customWidth="1"/>
    <col min="6920" max="6920" width="51.33203125" style="928" customWidth="1"/>
    <col min="6921" max="7168" width="9.109375" style="928"/>
    <col min="7169" max="7169" width="16.88671875" style="928" customWidth="1"/>
    <col min="7170" max="7170" width="14.33203125" style="928" customWidth="1"/>
    <col min="7171" max="7171" width="19.5546875" style="928" customWidth="1"/>
    <col min="7172" max="7172" width="12.88671875" style="928" customWidth="1"/>
    <col min="7173" max="7175" width="16.88671875" style="928" customWidth="1"/>
    <col min="7176" max="7176" width="51.33203125" style="928" customWidth="1"/>
    <col min="7177" max="7424" width="9.109375" style="928"/>
    <col min="7425" max="7425" width="16.88671875" style="928" customWidth="1"/>
    <col min="7426" max="7426" width="14.33203125" style="928" customWidth="1"/>
    <col min="7427" max="7427" width="19.5546875" style="928" customWidth="1"/>
    <col min="7428" max="7428" width="12.88671875" style="928" customWidth="1"/>
    <col min="7429" max="7431" width="16.88671875" style="928" customWidth="1"/>
    <col min="7432" max="7432" width="51.33203125" style="928" customWidth="1"/>
    <col min="7433" max="7680" width="9.109375" style="928"/>
    <col min="7681" max="7681" width="16.88671875" style="928" customWidth="1"/>
    <col min="7682" max="7682" width="14.33203125" style="928" customWidth="1"/>
    <col min="7683" max="7683" width="19.5546875" style="928" customWidth="1"/>
    <col min="7684" max="7684" width="12.88671875" style="928" customWidth="1"/>
    <col min="7685" max="7687" width="16.88671875" style="928" customWidth="1"/>
    <col min="7688" max="7688" width="51.33203125" style="928" customWidth="1"/>
    <col min="7689" max="7936" width="9.109375" style="928"/>
    <col min="7937" max="7937" width="16.88671875" style="928" customWidth="1"/>
    <col min="7938" max="7938" width="14.33203125" style="928" customWidth="1"/>
    <col min="7939" max="7939" width="19.5546875" style="928" customWidth="1"/>
    <col min="7940" max="7940" width="12.88671875" style="928" customWidth="1"/>
    <col min="7941" max="7943" width="16.88671875" style="928" customWidth="1"/>
    <col min="7944" max="7944" width="51.33203125" style="928" customWidth="1"/>
    <col min="7945" max="8192" width="9.109375" style="928"/>
    <col min="8193" max="8193" width="16.88671875" style="928" customWidth="1"/>
    <col min="8194" max="8194" width="14.33203125" style="928" customWidth="1"/>
    <col min="8195" max="8195" width="19.5546875" style="928" customWidth="1"/>
    <col min="8196" max="8196" width="12.88671875" style="928" customWidth="1"/>
    <col min="8197" max="8199" width="16.88671875" style="928" customWidth="1"/>
    <col min="8200" max="8200" width="51.33203125" style="928" customWidth="1"/>
    <col min="8201" max="8448" width="9.109375" style="928"/>
    <col min="8449" max="8449" width="16.88671875" style="928" customWidth="1"/>
    <col min="8450" max="8450" width="14.33203125" style="928" customWidth="1"/>
    <col min="8451" max="8451" width="19.5546875" style="928" customWidth="1"/>
    <col min="8452" max="8452" width="12.88671875" style="928" customWidth="1"/>
    <col min="8453" max="8455" width="16.88671875" style="928" customWidth="1"/>
    <col min="8456" max="8456" width="51.33203125" style="928" customWidth="1"/>
    <col min="8457" max="8704" width="9.109375" style="928"/>
    <col min="8705" max="8705" width="16.88671875" style="928" customWidth="1"/>
    <col min="8706" max="8706" width="14.33203125" style="928" customWidth="1"/>
    <col min="8707" max="8707" width="19.5546875" style="928" customWidth="1"/>
    <col min="8708" max="8708" width="12.88671875" style="928" customWidth="1"/>
    <col min="8709" max="8711" width="16.88671875" style="928" customWidth="1"/>
    <col min="8712" max="8712" width="51.33203125" style="928" customWidth="1"/>
    <col min="8713" max="8960" width="9.109375" style="928"/>
    <col min="8961" max="8961" width="16.88671875" style="928" customWidth="1"/>
    <col min="8962" max="8962" width="14.33203125" style="928" customWidth="1"/>
    <col min="8963" max="8963" width="19.5546875" style="928" customWidth="1"/>
    <col min="8964" max="8964" width="12.88671875" style="928" customWidth="1"/>
    <col min="8965" max="8967" width="16.88671875" style="928" customWidth="1"/>
    <col min="8968" max="8968" width="51.33203125" style="928" customWidth="1"/>
    <col min="8969" max="9216" width="9.109375" style="928"/>
    <col min="9217" max="9217" width="16.88671875" style="928" customWidth="1"/>
    <col min="9218" max="9218" width="14.33203125" style="928" customWidth="1"/>
    <col min="9219" max="9219" width="19.5546875" style="928" customWidth="1"/>
    <col min="9220" max="9220" width="12.88671875" style="928" customWidth="1"/>
    <col min="9221" max="9223" width="16.88671875" style="928" customWidth="1"/>
    <col min="9224" max="9224" width="51.33203125" style="928" customWidth="1"/>
    <col min="9225" max="9472" width="9.109375" style="928"/>
    <col min="9473" max="9473" width="16.88671875" style="928" customWidth="1"/>
    <col min="9474" max="9474" width="14.33203125" style="928" customWidth="1"/>
    <col min="9475" max="9475" width="19.5546875" style="928" customWidth="1"/>
    <col min="9476" max="9476" width="12.88671875" style="928" customWidth="1"/>
    <col min="9477" max="9479" width="16.88671875" style="928" customWidth="1"/>
    <col min="9480" max="9480" width="51.33203125" style="928" customWidth="1"/>
    <col min="9481" max="9728" width="9.109375" style="928"/>
    <col min="9729" max="9729" width="16.88671875" style="928" customWidth="1"/>
    <col min="9730" max="9730" width="14.33203125" style="928" customWidth="1"/>
    <col min="9731" max="9731" width="19.5546875" style="928" customWidth="1"/>
    <col min="9732" max="9732" width="12.88671875" style="928" customWidth="1"/>
    <col min="9733" max="9735" width="16.88671875" style="928" customWidth="1"/>
    <col min="9736" max="9736" width="51.33203125" style="928" customWidth="1"/>
    <col min="9737" max="9984" width="9.109375" style="928"/>
    <col min="9985" max="9985" width="16.88671875" style="928" customWidth="1"/>
    <col min="9986" max="9986" width="14.33203125" style="928" customWidth="1"/>
    <col min="9987" max="9987" width="19.5546875" style="928" customWidth="1"/>
    <col min="9988" max="9988" width="12.88671875" style="928" customWidth="1"/>
    <col min="9989" max="9991" width="16.88671875" style="928" customWidth="1"/>
    <col min="9992" max="9992" width="51.33203125" style="928" customWidth="1"/>
    <col min="9993" max="10240" width="9.109375" style="928"/>
    <col min="10241" max="10241" width="16.88671875" style="928" customWidth="1"/>
    <col min="10242" max="10242" width="14.33203125" style="928" customWidth="1"/>
    <col min="10243" max="10243" width="19.5546875" style="928" customWidth="1"/>
    <col min="10244" max="10244" width="12.88671875" style="928" customWidth="1"/>
    <col min="10245" max="10247" width="16.88671875" style="928" customWidth="1"/>
    <col min="10248" max="10248" width="51.33203125" style="928" customWidth="1"/>
    <col min="10249" max="10496" width="9.109375" style="928"/>
    <col min="10497" max="10497" width="16.88671875" style="928" customWidth="1"/>
    <col min="10498" max="10498" width="14.33203125" style="928" customWidth="1"/>
    <col min="10499" max="10499" width="19.5546875" style="928" customWidth="1"/>
    <col min="10500" max="10500" width="12.88671875" style="928" customWidth="1"/>
    <col min="10501" max="10503" width="16.88671875" style="928" customWidth="1"/>
    <col min="10504" max="10504" width="51.33203125" style="928" customWidth="1"/>
    <col min="10505" max="10752" width="9.109375" style="928"/>
    <col min="10753" max="10753" width="16.88671875" style="928" customWidth="1"/>
    <col min="10754" max="10754" width="14.33203125" style="928" customWidth="1"/>
    <col min="10755" max="10755" width="19.5546875" style="928" customWidth="1"/>
    <col min="10756" max="10756" width="12.88671875" style="928" customWidth="1"/>
    <col min="10757" max="10759" width="16.88671875" style="928" customWidth="1"/>
    <col min="10760" max="10760" width="51.33203125" style="928" customWidth="1"/>
    <col min="10761" max="11008" width="9.109375" style="928"/>
    <col min="11009" max="11009" width="16.88671875" style="928" customWidth="1"/>
    <col min="11010" max="11010" width="14.33203125" style="928" customWidth="1"/>
    <col min="11011" max="11011" width="19.5546875" style="928" customWidth="1"/>
    <col min="11012" max="11012" width="12.88671875" style="928" customWidth="1"/>
    <col min="11013" max="11015" width="16.88671875" style="928" customWidth="1"/>
    <col min="11016" max="11016" width="51.33203125" style="928" customWidth="1"/>
    <col min="11017" max="11264" width="9.109375" style="928"/>
    <col min="11265" max="11265" width="16.88671875" style="928" customWidth="1"/>
    <col min="11266" max="11266" width="14.33203125" style="928" customWidth="1"/>
    <col min="11267" max="11267" width="19.5546875" style="928" customWidth="1"/>
    <col min="11268" max="11268" width="12.88671875" style="928" customWidth="1"/>
    <col min="11269" max="11271" width="16.88671875" style="928" customWidth="1"/>
    <col min="11272" max="11272" width="51.33203125" style="928" customWidth="1"/>
    <col min="11273" max="11520" width="9.109375" style="928"/>
    <col min="11521" max="11521" width="16.88671875" style="928" customWidth="1"/>
    <col min="11522" max="11522" width="14.33203125" style="928" customWidth="1"/>
    <col min="11523" max="11523" width="19.5546875" style="928" customWidth="1"/>
    <col min="11524" max="11524" width="12.88671875" style="928" customWidth="1"/>
    <col min="11525" max="11527" width="16.88671875" style="928" customWidth="1"/>
    <col min="11528" max="11528" width="51.33203125" style="928" customWidth="1"/>
    <col min="11529" max="11776" width="9.109375" style="928"/>
    <col min="11777" max="11777" width="16.88671875" style="928" customWidth="1"/>
    <col min="11778" max="11778" width="14.33203125" style="928" customWidth="1"/>
    <col min="11779" max="11779" width="19.5546875" style="928" customWidth="1"/>
    <col min="11780" max="11780" width="12.88671875" style="928" customWidth="1"/>
    <col min="11781" max="11783" width="16.88671875" style="928" customWidth="1"/>
    <col min="11784" max="11784" width="51.33203125" style="928" customWidth="1"/>
    <col min="11785" max="12032" width="9.109375" style="928"/>
    <col min="12033" max="12033" width="16.88671875" style="928" customWidth="1"/>
    <col min="12034" max="12034" width="14.33203125" style="928" customWidth="1"/>
    <col min="12035" max="12035" width="19.5546875" style="928" customWidth="1"/>
    <col min="12036" max="12036" width="12.88671875" style="928" customWidth="1"/>
    <col min="12037" max="12039" width="16.88671875" style="928" customWidth="1"/>
    <col min="12040" max="12040" width="51.33203125" style="928" customWidth="1"/>
    <col min="12041" max="12288" width="9.109375" style="928"/>
    <col min="12289" max="12289" width="16.88671875" style="928" customWidth="1"/>
    <col min="12290" max="12290" width="14.33203125" style="928" customWidth="1"/>
    <col min="12291" max="12291" width="19.5546875" style="928" customWidth="1"/>
    <col min="12292" max="12292" width="12.88671875" style="928" customWidth="1"/>
    <col min="12293" max="12295" width="16.88671875" style="928" customWidth="1"/>
    <col min="12296" max="12296" width="51.33203125" style="928" customWidth="1"/>
    <col min="12297" max="12544" width="9.109375" style="928"/>
    <col min="12545" max="12545" width="16.88671875" style="928" customWidth="1"/>
    <col min="12546" max="12546" width="14.33203125" style="928" customWidth="1"/>
    <col min="12547" max="12547" width="19.5546875" style="928" customWidth="1"/>
    <col min="12548" max="12548" width="12.88671875" style="928" customWidth="1"/>
    <col min="12549" max="12551" width="16.88671875" style="928" customWidth="1"/>
    <col min="12552" max="12552" width="51.33203125" style="928" customWidth="1"/>
    <col min="12553" max="12800" width="9.109375" style="928"/>
    <col min="12801" max="12801" width="16.88671875" style="928" customWidth="1"/>
    <col min="12802" max="12802" width="14.33203125" style="928" customWidth="1"/>
    <col min="12803" max="12803" width="19.5546875" style="928" customWidth="1"/>
    <col min="12804" max="12804" width="12.88671875" style="928" customWidth="1"/>
    <col min="12805" max="12807" width="16.88671875" style="928" customWidth="1"/>
    <col min="12808" max="12808" width="51.33203125" style="928" customWidth="1"/>
    <col min="12809" max="13056" width="9.109375" style="928"/>
    <col min="13057" max="13057" width="16.88671875" style="928" customWidth="1"/>
    <col min="13058" max="13058" width="14.33203125" style="928" customWidth="1"/>
    <col min="13059" max="13059" width="19.5546875" style="928" customWidth="1"/>
    <col min="13060" max="13060" width="12.88671875" style="928" customWidth="1"/>
    <col min="13061" max="13063" width="16.88671875" style="928" customWidth="1"/>
    <col min="13064" max="13064" width="51.33203125" style="928" customWidth="1"/>
    <col min="13065" max="13312" width="9.109375" style="928"/>
    <col min="13313" max="13313" width="16.88671875" style="928" customWidth="1"/>
    <col min="13314" max="13314" width="14.33203125" style="928" customWidth="1"/>
    <col min="13315" max="13315" width="19.5546875" style="928" customWidth="1"/>
    <col min="13316" max="13316" width="12.88671875" style="928" customWidth="1"/>
    <col min="13317" max="13319" width="16.88671875" style="928" customWidth="1"/>
    <col min="13320" max="13320" width="51.33203125" style="928" customWidth="1"/>
    <col min="13321" max="13568" width="9.109375" style="928"/>
    <col min="13569" max="13569" width="16.88671875" style="928" customWidth="1"/>
    <col min="13570" max="13570" width="14.33203125" style="928" customWidth="1"/>
    <col min="13571" max="13571" width="19.5546875" style="928" customWidth="1"/>
    <col min="13572" max="13572" width="12.88671875" style="928" customWidth="1"/>
    <col min="13573" max="13575" width="16.88671875" style="928" customWidth="1"/>
    <col min="13576" max="13576" width="51.33203125" style="928" customWidth="1"/>
    <col min="13577" max="13824" width="9.109375" style="928"/>
    <col min="13825" max="13825" width="16.88671875" style="928" customWidth="1"/>
    <col min="13826" max="13826" width="14.33203125" style="928" customWidth="1"/>
    <col min="13827" max="13827" width="19.5546875" style="928" customWidth="1"/>
    <col min="13828" max="13828" width="12.88671875" style="928" customWidth="1"/>
    <col min="13829" max="13831" width="16.88671875" style="928" customWidth="1"/>
    <col min="13832" max="13832" width="51.33203125" style="928" customWidth="1"/>
    <col min="13833" max="14080" width="9.109375" style="928"/>
    <col min="14081" max="14081" width="16.88671875" style="928" customWidth="1"/>
    <col min="14082" max="14082" width="14.33203125" style="928" customWidth="1"/>
    <col min="14083" max="14083" width="19.5546875" style="928" customWidth="1"/>
    <col min="14084" max="14084" width="12.88671875" style="928" customWidth="1"/>
    <col min="14085" max="14087" width="16.88671875" style="928" customWidth="1"/>
    <col min="14088" max="14088" width="51.33203125" style="928" customWidth="1"/>
    <col min="14089" max="14336" width="9.109375" style="928"/>
    <col min="14337" max="14337" width="16.88671875" style="928" customWidth="1"/>
    <col min="14338" max="14338" width="14.33203125" style="928" customWidth="1"/>
    <col min="14339" max="14339" width="19.5546875" style="928" customWidth="1"/>
    <col min="14340" max="14340" width="12.88671875" style="928" customWidth="1"/>
    <col min="14341" max="14343" width="16.88671875" style="928" customWidth="1"/>
    <col min="14344" max="14344" width="51.33203125" style="928" customWidth="1"/>
    <col min="14345" max="14592" width="9.109375" style="928"/>
    <col min="14593" max="14593" width="16.88671875" style="928" customWidth="1"/>
    <col min="14594" max="14594" width="14.33203125" style="928" customWidth="1"/>
    <col min="14595" max="14595" width="19.5546875" style="928" customWidth="1"/>
    <col min="14596" max="14596" width="12.88671875" style="928" customWidth="1"/>
    <col min="14597" max="14599" width="16.88671875" style="928" customWidth="1"/>
    <col min="14600" max="14600" width="51.33203125" style="928" customWidth="1"/>
    <col min="14601" max="14848" width="9.109375" style="928"/>
    <col min="14849" max="14849" width="16.88671875" style="928" customWidth="1"/>
    <col min="14850" max="14850" width="14.33203125" style="928" customWidth="1"/>
    <col min="14851" max="14851" width="19.5546875" style="928" customWidth="1"/>
    <col min="14852" max="14852" width="12.88671875" style="928" customWidth="1"/>
    <col min="14853" max="14855" width="16.88671875" style="928" customWidth="1"/>
    <col min="14856" max="14856" width="51.33203125" style="928" customWidth="1"/>
    <col min="14857" max="15104" width="9.109375" style="928"/>
    <col min="15105" max="15105" width="16.88671875" style="928" customWidth="1"/>
    <col min="15106" max="15106" width="14.33203125" style="928" customWidth="1"/>
    <col min="15107" max="15107" width="19.5546875" style="928" customWidth="1"/>
    <col min="15108" max="15108" width="12.88671875" style="928" customWidth="1"/>
    <col min="15109" max="15111" width="16.88671875" style="928" customWidth="1"/>
    <col min="15112" max="15112" width="51.33203125" style="928" customWidth="1"/>
    <col min="15113" max="15360" width="9.109375" style="928"/>
    <col min="15361" max="15361" width="16.88671875" style="928" customWidth="1"/>
    <col min="15362" max="15362" width="14.33203125" style="928" customWidth="1"/>
    <col min="15363" max="15363" width="19.5546875" style="928" customWidth="1"/>
    <col min="15364" max="15364" width="12.88671875" style="928" customWidth="1"/>
    <col min="15365" max="15367" width="16.88671875" style="928" customWidth="1"/>
    <col min="15368" max="15368" width="51.33203125" style="928" customWidth="1"/>
    <col min="15369" max="15616" width="9.109375" style="928"/>
    <col min="15617" max="15617" width="16.88671875" style="928" customWidth="1"/>
    <col min="15618" max="15618" width="14.33203125" style="928" customWidth="1"/>
    <col min="15619" max="15619" width="19.5546875" style="928" customWidth="1"/>
    <col min="15620" max="15620" width="12.88671875" style="928" customWidth="1"/>
    <col min="15621" max="15623" width="16.88671875" style="928" customWidth="1"/>
    <col min="15624" max="15624" width="51.33203125" style="928" customWidth="1"/>
    <col min="15625" max="15872" width="9.109375" style="928"/>
    <col min="15873" max="15873" width="16.88671875" style="928" customWidth="1"/>
    <col min="15874" max="15874" width="14.33203125" style="928" customWidth="1"/>
    <col min="15875" max="15875" width="19.5546875" style="928" customWidth="1"/>
    <col min="15876" max="15876" width="12.88671875" style="928" customWidth="1"/>
    <col min="15877" max="15879" width="16.88671875" style="928" customWidth="1"/>
    <col min="15880" max="15880" width="51.33203125" style="928" customWidth="1"/>
    <col min="15881" max="16128" width="9.109375" style="928"/>
    <col min="16129" max="16129" width="16.88671875" style="928" customWidth="1"/>
    <col min="16130" max="16130" width="14.33203125" style="928" customWidth="1"/>
    <col min="16131" max="16131" width="19.5546875" style="928" customWidth="1"/>
    <col min="16132" max="16132" width="12.88671875" style="928" customWidth="1"/>
    <col min="16133" max="16135" width="16.88671875" style="928" customWidth="1"/>
    <col min="16136" max="16136" width="51.33203125" style="928" customWidth="1"/>
    <col min="16137" max="16384" width="9.109375" style="928"/>
  </cols>
  <sheetData>
    <row r="1" spans="1:8" ht="15" thickBot="1">
      <c r="A1" s="927" t="s">
        <v>160</v>
      </c>
      <c r="G1" s="929"/>
    </row>
    <row r="2" spans="1:8" ht="17.100000000000001" customHeight="1" thickBot="1">
      <c r="A2" s="1123" t="s">
        <v>161</v>
      </c>
      <c r="B2" s="1124"/>
      <c r="C2" s="930" t="s">
        <v>162</v>
      </c>
      <c r="D2" s="931" t="s">
        <v>163</v>
      </c>
      <c r="E2" s="1136" t="s">
        <v>164</v>
      </c>
      <c r="F2" s="1137"/>
      <c r="G2" s="929"/>
    </row>
    <row r="3" spans="1:8" ht="17.100000000000001" customHeight="1" thickBot="1">
      <c r="A3" s="1123" t="s">
        <v>165</v>
      </c>
      <c r="B3" s="1124"/>
      <c r="C3" s="1138" t="s">
        <v>166</v>
      </c>
      <c r="D3" s="1139"/>
      <c r="E3" s="1139"/>
      <c r="F3" s="1140"/>
      <c r="G3" s="929"/>
    </row>
    <row r="4" spans="1:8" ht="17.100000000000001" customHeight="1" thickBot="1">
      <c r="A4" s="1141" t="s">
        <v>167</v>
      </c>
      <c r="B4" s="1142"/>
      <c r="C4" s="1138" t="s">
        <v>168</v>
      </c>
      <c r="D4" s="1143"/>
      <c r="E4" s="1143"/>
      <c r="F4" s="1144"/>
      <c r="G4" s="929"/>
    </row>
    <row r="5" spans="1:8" ht="17.100000000000001" customHeight="1" thickBot="1">
      <c r="A5" s="1121" t="s">
        <v>169</v>
      </c>
      <c r="B5" s="1122"/>
      <c r="C5" s="932" t="s">
        <v>170</v>
      </c>
      <c r="D5" s="933" t="s">
        <v>171</v>
      </c>
      <c r="E5" s="934" t="s">
        <v>172</v>
      </c>
      <c r="F5" s="935"/>
      <c r="G5" s="929"/>
    </row>
    <row r="6" spans="1:8" ht="17.100000000000001" customHeight="1" thickBot="1">
      <c r="A6" s="1123" t="s">
        <v>173</v>
      </c>
      <c r="B6" s="1124"/>
      <c r="C6" s="936" t="s">
        <v>174</v>
      </c>
      <c r="D6" s="937"/>
      <c r="E6" s="937"/>
      <c r="F6" s="938"/>
      <c r="G6" s="929"/>
    </row>
    <row r="7" spans="1:8" ht="14.4">
      <c r="A7" s="939"/>
      <c r="B7" s="940"/>
      <c r="C7" s="940"/>
      <c r="D7" s="940"/>
      <c r="G7" s="929"/>
    </row>
    <row r="8" spans="1:8" ht="15" thickBot="1">
      <c r="A8" s="941" t="s">
        <v>175</v>
      </c>
      <c r="B8" s="940"/>
      <c r="C8" s="940"/>
      <c r="D8" s="940"/>
      <c r="G8" s="929"/>
    </row>
    <row r="9" spans="1:8" ht="20.25" customHeight="1" thickBot="1">
      <c r="A9" s="1125" t="s">
        <v>199</v>
      </c>
      <c r="B9" s="1126"/>
      <c r="C9" s="1126"/>
      <c r="D9" s="1127"/>
      <c r="G9" s="929"/>
    </row>
    <row r="10" spans="1:8" ht="14.4">
      <c r="A10" s="941"/>
      <c r="B10" s="940"/>
      <c r="C10" s="940"/>
      <c r="D10" s="940"/>
      <c r="G10" s="929"/>
    </row>
    <row r="11" spans="1:8" ht="14.4" hidden="1">
      <c r="A11" s="941" t="s">
        <v>176</v>
      </c>
      <c r="B11" s="940"/>
      <c r="C11" s="940"/>
      <c r="D11" s="940"/>
      <c r="G11" s="929"/>
    </row>
    <row r="12" spans="1:8" ht="25.5" hidden="1" customHeight="1" thickBot="1">
      <c r="A12" s="942" t="s">
        <v>177</v>
      </c>
      <c r="B12" s="1128" t="s">
        <v>178</v>
      </c>
      <c r="C12" s="1129"/>
      <c r="D12" s="1129"/>
      <c r="E12" s="1129"/>
      <c r="F12" s="1129"/>
      <c r="G12" s="1129"/>
      <c r="H12" s="1130"/>
    </row>
    <row r="13" spans="1:8" ht="14.4">
      <c r="A13" s="927"/>
      <c r="G13" s="929"/>
    </row>
    <row r="14" spans="1:8" ht="15" thickBot="1">
      <c r="A14" s="927" t="s">
        <v>179</v>
      </c>
      <c r="G14" s="929"/>
    </row>
    <row r="15" spans="1:8" ht="13.8">
      <c r="A15" s="943" t="s">
        <v>180</v>
      </c>
      <c r="B15" s="944"/>
      <c r="C15" s="945" t="s">
        <v>181</v>
      </c>
      <c r="D15" s="946"/>
      <c r="E15" s="946"/>
      <c r="F15" s="946"/>
      <c r="G15" s="946"/>
      <c r="H15" s="947"/>
    </row>
    <row r="16" spans="1:8">
      <c r="A16" s="1131" t="s">
        <v>182</v>
      </c>
      <c r="B16" s="1132"/>
      <c r="C16" s="1132"/>
      <c r="D16" s="1132"/>
      <c r="E16" s="1132"/>
      <c r="F16" s="1132"/>
      <c r="G16" s="1132"/>
      <c r="H16" s="1133"/>
    </row>
    <row r="17" spans="1:8">
      <c r="A17" s="1131"/>
      <c r="B17" s="1132"/>
      <c r="C17" s="1132"/>
      <c r="D17" s="1132"/>
      <c r="E17" s="1132"/>
      <c r="F17" s="1132"/>
      <c r="G17" s="1132"/>
      <c r="H17" s="1133"/>
    </row>
    <row r="18" spans="1:8">
      <c r="A18" s="1131"/>
      <c r="B18" s="1132"/>
      <c r="C18" s="1132"/>
      <c r="D18" s="1132"/>
      <c r="E18" s="1132"/>
      <c r="F18" s="1132"/>
      <c r="G18" s="1132"/>
      <c r="H18" s="1133"/>
    </row>
    <row r="19" spans="1:8" ht="13.8">
      <c r="A19" s="1134" t="s">
        <v>183</v>
      </c>
      <c r="B19" s="1135"/>
      <c r="C19" s="1135"/>
      <c r="D19" s="1135"/>
      <c r="E19" s="1135"/>
      <c r="F19" s="1135"/>
      <c r="G19" s="1135"/>
      <c r="H19" s="948"/>
    </row>
    <row r="20" spans="1:8" ht="15.75" customHeight="1" thickBot="1">
      <c r="A20" s="1113" t="s">
        <v>184</v>
      </c>
      <c r="B20" s="1114"/>
      <c r="C20" s="1114"/>
      <c r="D20" s="1114"/>
      <c r="E20" s="1114"/>
      <c r="F20" s="1114"/>
      <c r="G20" s="1114"/>
      <c r="H20" s="949"/>
    </row>
    <row r="21" spans="1:8" ht="14.4">
      <c r="A21" s="950"/>
      <c r="G21" s="929"/>
    </row>
    <row r="22" spans="1:8" ht="15" thickBot="1">
      <c r="A22" s="927" t="s">
        <v>185</v>
      </c>
      <c r="G22" s="929"/>
    </row>
    <row r="23" spans="1:8" ht="29.25" customHeight="1" thickBot="1">
      <c r="A23" s="1115" t="s">
        <v>186</v>
      </c>
      <c r="B23" s="1116"/>
      <c r="C23" s="1116"/>
      <c r="D23" s="1116"/>
      <c r="E23" s="1116"/>
      <c r="F23" s="1116"/>
      <c r="G23" s="1116"/>
      <c r="H23" s="1117"/>
    </row>
    <row r="24" spans="1:8" ht="14.4">
      <c r="A24" s="951"/>
      <c r="G24" s="929"/>
    </row>
    <row r="25" spans="1:8" ht="15" thickBot="1">
      <c r="A25" s="927" t="s">
        <v>187</v>
      </c>
      <c r="G25" s="929"/>
    </row>
    <row r="26" spans="1:8" ht="156" customHeight="1" thickBot="1">
      <c r="A26" s="1118" t="s">
        <v>188</v>
      </c>
      <c r="B26" s="1119"/>
      <c r="C26" s="1119"/>
      <c r="D26" s="1119"/>
      <c r="E26" s="1119"/>
      <c r="F26" s="1119"/>
      <c r="G26" s="1119"/>
      <c r="H26" s="1120"/>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ColWidth="9.109375" defaultRowHeight="13.2"/>
  <cols>
    <col min="1" max="1" width="109.5546875" style="489" customWidth="1"/>
    <col min="2" max="16384" width="9.109375" style="489"/>
  </cols>
  <sheetData>
    <row r="1" spans="1:1" ht="18.600000000000001" thickTop="1" thickBot="1">
      <c r="A1" s="952" t="s">
        <v>189</v>
      </c>
    </row>
    <row r="2" spans="1:1" ht="16.2" thickTop="1">
      <c r="A2" s="953"/>
    </row>
    <row r="3" spans="1:1" ht="15">
      <c r="A3" s="954"/>
    </row>
    <row r="4" spans="1:1" ht="43.5" customHeight="1">
      <c r="A4" s="954" t="s">
        <v>190</v>
      </c>
    </row>
    <row r="5" spans="1:1" ht="30.6">
      <c r="A5" s="954" t="s">
        <v>191</v>
      </c>
    </row>
    <row r="6" spans="1:1" ht="30.6">
      <c r="A6" s="954" t="s">
        <v>192</v>
      </c>
    </row>
    <row r="7" spans="1:1" ht="30.6">
      <c r="A7" s="954" t="s">
        <v>193</v>
      </c>
    </row>
    <row r="8" spans="1:1" ht="30.6">
      <c r="A8" s="954" t="s">
        <v>194</v>
      </c>
    </row>
    <row r="9" spans="1:1" ht="30.6">
      <c r="A9" s="954" t="s">
        <v>195</v>
      </c>
    </row>
    <row r="10" spans="1:1" ht="33" customHeight="1">
      <c r="A10" s="954" t="s">
        <v>196</v>
      </c>
    </row>
    <row r="11" spans="1:1" ht="45.6">
      <c r="A11" s="954" t="s">
        <v>197</v>
      </c>
    </row>
    <row r="12" spans="1:1" ht="30.6">
      <c r="A12" s="955" t="s">
        <v>198</v>
      </c>
    </row>
    <row r="13" spans="1:1" ht="15.6">
      <c r="A13" s="95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2598588</v>
      </c>
      <c r="C3" s="23">
        <v>2598215</v>
      </c>
      <c r="D3" s="24" t="s">
        <v>15</v>
      </c>
      <c r="E3" s="23">
        <v>2598588</v>
      </c>
      <c r="F3" s="23">
        <v>2598215</v>
      </c>
      <c r="G3" s="24" t="s">
        <v>15</v>
      </c>
      <c r="H3" s="23">
        <v>2598588</v>
      </c>
      <c r="I3" s="23">
        <v>2598215</v>
      </c>
      <c r="J3" s="25" t="s">
        <v>15</v>
      </c>
      <c r="K3" s="26">
        <v>2598588</v>
      </c>
      <c r="L3" s="23">
        <v>2598215</v>
      </c>
      <c r="M3" s="24" t="s">
        <v>15</v>
      </c>
      <c r="N3" s="23">
        <v>2598588</v>
      </c>
      <c r="O3" s="23">
        <v>2598215</v>
      </c>
      <c r="P3" s="24" t="s">
        <v>15</v>
      </c>
      <c r="Q3" s="23">
        <v>2598588</v>
      </c>
      <c r="R3" s="23">
        <v>2598215</v>
      </c>
      <c r="S3" s="24" t="s">
        <v>15</v>
      </c>
      <c r="T3" s="23">
        <v>2598588</v>
      </c>
      <c r="U3" s="23">
        <v>2598215</v>
      </c>
      <c r="V3" s="27">
        <v>2598588</v>
      </c>
      <c r="W3" s="28">
        <v>2598215</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146732</v>
      </c>
      <c r="C6" s="46">
        <v>141249</v>
      </c>
      <c r="D6" s="47">
        <v>3.8817973932558814E-2</v>
      </c>
      <c r="E6" s="46">
        <v>89327</v>
      </c>
      <c r="F6" s="46">
        <v>81458</v>
      </c>
      <c r="G6" s="47">
        <v>9.6601929828868865E-2</v>
      </c>
      <c r="H6" s="46">
        <v>57405</v>
      </c>
      <c r="I6" s="46">
        <v>59791</v>
      </c>
      <c r="J6" s="48">
        <v>-3.9905671422120384E-2</v>
      </c>
      <c r="K6" s="49">
        <v>0.54820532753848517</v>
      </c>
      <c r="L6" s="50">
        <v>0.55035677338921452</v>
      </c>
      <c r="M6" s="51">
        <v>-0.2</v>
      </c>
      <c r="N6" s="46">
        <v>210143</v>
      </c>
      <c r="O6" s="46">
        <v>207479</v>
      </c>
      <c r="P6" s="47">
        <v>1.2839853671937882E-2</v>
      </c>
      <c r="Q6" s="46">
        <v>383329</v>
      </c>
      <c r="R6" s="46">
        <v>376990</v>
      </c>
      <c r="S6" s="47">
        <v>1.6814769622536408E-2</v>
      </c>
      <c r="T6" s="46">
        <v>371721</v>
      </c>
      <c r="U6" s="52">
        <v>358737</v>
      </c>
      <c r="V6" s="53">
        <v>2.5333328789902678</v>
      </c>
      <c r="W6" s="54">
        <v>2.5397489539748954</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140044</v>
      </c>
      <c r="C8" s="46">
        <v>134177</v>
      </c>
      <c r="D8" s="47">
        <v>4.3725824843303993E-2</v>
      </c>
      <c r="E8" s="46">
        <v>88207</v>
      </c>
      <c r="F8" s="46">
        <v>80216</v>
      </c>
      <c r="G8" s="47">
        <v>9.9618529969083477E-2</v>
      </c>
      <c r="H8" s="46">
        <v>51837</v>
      </c>
      <c r="I8" s="46">
        <v>53961</v>
      </c>
      <c r="J8" s="48">
        <v>-3.9361761272029797E-2</v>
      </c>
      <c r="K8" s="49">
        <v>0.56025860533921401</v>
      </c>
      <c r="L8" s="50">
        <v>0.56812906319188838</v>
      </c>
      <c r="M8" s="51">
        <v>-0.8</v>
      </c>
      <c r="N8" s="46">
        <v>204514</v>
      </c>
      <c r="O8" s="46">
        <v>201433</v>
      </c>
      <c r="P8" s="47">
        <v>1.5295408398822437E-2</v>
      </c>
      <c r="Q8" s="46">
        <v>365035</v>
      </c>
      <c r="R8" s="46">
        <v>354555</v>
      </c>
      <c r="S8" s="47">
        <v>2.9558178561859234E-2</v>
      </c>
      <c r="T8" s="46">
        <v>358836</v>
      </c>
      <c r="U8" s="52">
        <v>344967</v>
      </c>
      <c r="V8" s="53">
        <v>2.5623089886035819</v>
      </c>
      <c r="W8" s="54">
        <v>2.5709845949752936</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86803</v>
      </c>
      <c r="C10" s="68">
        <v>80801</v>
      </c>
      <c r="D10" s="69">
        <v>7.4281258895310703E-2</v>
      </c>
      <c r="E10" s="68">
        <v>67419</v>
      </c>
      <c r="F10" s="68">
        <v>61638</v>
      </c>
      <c r="G10" s="69">
        <v>9.3789545410298839E-2</v>
      </c>
      <c r="H10" s="68">
        <v>19384</v>
      </c>
      <c r="I10" s="68">
        <v>19163</v>
      </c>
      <c r="J10" s="70">
        <v>1.1532641026979075E-2</v>
      </c>
      <c r="K10" s="71">
        <v>0.64719261368667824</v>
      </c>
      <c r="L10" s="72">
        <v>0.65179675367708878</v>
      </c>
      <c r="M10" s="73">
        <v>-0.5</v>
      </c>
      <c r="N10" s="68">
        <v>138861</v>
      </c>
      <c r="O10" s="68">
        <v>131792</v>
      </c>
      <c r="P10" s="69">
        <v>5.3637550078912223E-2</v>
      </c>
      <c r="Q10" s="68">
        <v>214559</v>
      </c>
      <c r="R10" s="68">
        <v>202198</v>
      </c>
      <c r="S10" s="69">
        <v>6.1133146717573861E-2</v>
      </c>
      <c r="T10" s="68">
        <v>228534</v>
      </c>
      <c r="U10" s="74">
        <v>212428</v>
      </c>
      <c r="V10" s="75">
        <v>2.6327891893137334</v>
      </c>
      <c r="W10" s="76">
        <v>2.6290268684793503</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53241</v>
      </c>
      <c r="C12" s="68">
        <v>53376</v>
      </c>
      <c r="D12" s="69">
        <v>-2.5292266187050359E-3</v>
      </c>
      <c r="E12" s="68">
        <v>20788</v>
      </c>
      <c r="F12" s="68">
        <v>18578</v>
      </c>
      <c r="G12" s="69">
        <v>0.11895790720206696</v>
      </c>
      <c r="H12" s="68">
        <v>32453</v>
      </c>
      <c r="I12" s="68">
        <v>34798</v>
      </c>
      <c r="J12" s="70">
        <v>-6.7388930398298755E-2</v>
      </c>
      <c r="K12" s="71">
        <v>0.43630213455966399</v>
      </c>
      <c r="L12" s="72">
        <v>0.45709091147764791</v>
      </c>
      <c r="M12" s="73">
        <v>-2.1</v>
      </c>
      <c r="N12" s="68">
        <v>65653</v>
      </c>
      <c r="O12" s="68">
        <v>69641</v>
      </c>
      <c r="P12" s="69">
        <v>-5.7265116813371431E-2</v>
      </c>
      <c r="Q12" s="68">
        <v>150476</v>
      </c>
      <c r="R12" s="68">
        <v>152357</v>
      </c>
      <c r="S12" s="69">
        <v>-1.2346003137368155E-2</v>
      </c>
      <c r="T12" s="68">
        <v>130302</v>
      </c>
      <c r="U12" s="74">
        <v>132539</v>
      </c>
      <c r="V12" s="75">
        <v>2.4473995604890968</v>
      </c>
      <c r="W12" s="76">
        <v>2.4831197541966428</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6688</v>
      </c>
      <c r="C14" s="46">
        <v>7072</v>
      </c>
      <c r="D14" s="47">
        <v>-5.4298642533936653E-2</v>
      </c>
      <c r="E14" s="46">
        <v>1120</v>
      </c>
      <c r="F14" s="46">
        <v>1242</v>
      </c>
      <c r="G14" s="47">
        <v>-9.8228663446054756E-2</v>
      </c>
      <c r="H14" s="46">
        <v>5568</v>
      </c>
      <c r="I14" s="46">
        <v>5830</v>
      </c>
      <c r="J14" s="48">
        <v>-4.4939965694682678E-2</v>
      </c>
      <c r="K14" s="49">
        <v>0.30769651251776536</v>
      </c>
      <c r="L14" s="50">
        <v>0.26948963672832627</v>
      </c>
      <c r="M14" s="51">
        <v>3.8</v>
      </c>
      <c r="N14" s="46">
        <v>5629</v>
      </c>
      <c r="O14" s="46">
        <v>6046</v>
      </c>
      <c r="P14" s="47">
        <v>-6.8971220641746614E-2</v>
      </c>
      <c r="Q14" s="46">
        <v>18294</v>
      </c>
      <c r="R14" s="46">
        <v>22435</v>
      </c>
      <c r="S14" s="47">
        <v>-0.18457766882103854</v>
      </c>
      <c r="T14" s="46">
        <v>12885</v>
      </c>
      <c r="U14" s="52">
        <v>13770</v>
      </c>
      <c r="V14" s="53">
        <v>1.926584928229665</v>
      </c>
      <c r="W14" s="54">
        <v>1.9471153846153846</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134937</v>
      </c>
      <c r="C18" s="101">
        <v>129701</v>
      </c>
      <c r="D18" s="102">
        <v>4.0369773556102113E-2</v>
      </c>
      <c r="E18" s="101">
        <v>84591</v>
      </c>
      <c r="F18" s="101">
        <v>77191</v>
      </c>
      <c r="G18" s="102">
        <v>9.5866098379344747E-2</v>
      </c>
      <c r="H18" s="101">
        <v>50346</v>
      </c>
      <c r="I18" s="101">
        <v>52510</v>
      </c>
      <c r="J18" s="103">
        <v>-4.1211197867072939E-2</v>
      </c>
      <c r="K18" s="104">
        <v>0.56950318711769599</v>
      </c>
      <c r="L18" s="105">
        <v>0.57841962558768723</v>
      </c>
      <c r="M18" s="106">
        <v>-0.89999999999999991</v>
      </c>
      <c r="N18" s="101">
        <v>199149</v>
      </c>
      <c r="O18" s="101">
        <v>196477</v>
      </c>
      <c r="P18" s="102">
        <v>1.3599556182148547E-2</v>
      </c>
      <c r="Q18" s="101">
        <v>349689</v>
      </c>
      <c r="R18" s="101">
        <v>339679</v>
      </c>
      <c r="S18" s="102">
        <v>2.9468998672275884E-2</v>
      </c>
      <c r="T18" s="101">
        <v>348928</v>
      </c>
      <c r="U18" s="107">
        <v>336345</v>
      </c>
      <c r="V18" s="108">
        <v>2.5858585858585861</v>
      </c>
      <c r="W18" s="109">
        <v>2.5932336682061048</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82703</v>
      </c>
      <c r="C20" s="114">
        <v>77420</v>
      </c>
      <c r="D20" s="115">
        <v>6.8238181348488761E-2</v>
      </c>
      <c r="E20" s="114">
        <v>63967</v>
      </c>
      <c r="F20" s="114">
        <v>58789</v>
      </c>
      <c r="G20" s="115">
        <v>8.8077701610845563E-2</v>
      </c>
      <c r="H20" s="114">
        <v>18736</v>
      </c>
      <c r="I20" s="114">
        <v>18631</v>
      </c>
      <c r="J20" s="116">
        <v>5.6357683430841073E-3</v>
      </c>
      <c r="K20" s="117">
        <v>0.66266700874267337</v>
      </c>
      <c r="L20" s="118">
        <v>0.66942672822652072</v>
      </c>
      <c r="M20" s="119">
        <v>-0.70000000000000007</v>
      </c>
      <c r="N20" s="114">
        <v>134312</v>
      </c>
      <c r="O20" s="114">
        <v>127738</v>
      </c>
      <c r="P20" s="115">
        <v>5.1464716842286554E-2</v>
      </c>
      <c r="Q20" s="114">
        <v>202684</v>
      </c>
      <c r="R20" s="114">
        <v>190817</v>
      </c>
      <c r="S20" s="115">
        <v>6.2190475691369221E-2</v>
      </c>
      <c r="T20" s="114">
        <v>220256</v>
      </c>
      <c r="U20" s="120">
        <v>205458</v>
      </c>
      <c r="V20" s="121">
        <v>2.6632165701365125</v>
      </c>
      <c r="W20" s="122">
        <v>2.6538103849134589</v>
      </c>
    </row>
    <row r="21" spans="1:23" ht="15.6">
      <c r="A21" s="113" t="s">
        <v>23</v>
      </c>
      <c r="B21" s="114">
        <v>52234</v>
      </c>
      <c r="C21" s="68">
        <v>52281</v>
      </c>
      <c r="D21" s="115">
        <v>-8.9898816013465692E-4</v>
      </c>
      <c r="E21" s="114">
        <v>20624</v>
      </c>
      <c r="F21" s="114">
        <v>18402</v>
      </c>
      <c r="G21" s="115">
        <v>0.1207477448103467</v>
      </c>
      <c r="H21" s="114">
        <v>31610</v>
      </c>
      <c r="I21" s="114">
        <v>33879</v>
      </c>
      <c r="J21" s="116">
        <v>-6.6973641488827881E-2</v>
      </c>
      <c r="K21" s="117">
        <v>0.44105302540729907</v>
      </c>
      <c r="L21" s="118">
        <v>0.46176324380970296</v>
      </c>
      <c r="M21" s="119">
        <v>-2.1</v>
      </c>
      <c r="N21" s="114">
        <v>64837</v>
      </c>
      <c r="O21" s="114">
        <v>68739</v>
      </c>
      <c r="P21" s="115">
        <v>-5.6765446107740876E-2</v>
      </c>
      <c r="Q21" s="114">
        <v>147005</v>
      </c>
      <c r="R21" s="114">
        <v>148862</v>
      </c>
      <c r="S21" s="115">
        <v>-1.2474640942617994E-2</v>
      </c>
      <c r="T21" s="114">
        <v>128672</v>
      </c>
      <c r="U21" s="120">
        <v>130887</v>
      </c>
      <c r="V21" s="121">
        <v>2.4633763449094461</v>
      </c>
      <c r="W21" s="122">
        <v>2.5035290067137201</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5107</v>
      </c>
      <c r="C24" s="101">
        <v>4476</v>
      </c>
      <c r="D24" s="102">
        <v>0.14097408400357461</v>
      </c>
      <c r="E24" s="101">
        <v>3616</v>
      </c>
      <c r="F24" s="101">
        <v>3025</v>
      </c>
      <c r="G24" s="102">
        <v>0.19537190082644629</v>
      </c>
      <c r="H24" s="101">
        <v>1491</v>
      </c>
      <c r="I24" s="101">
        <v>1451</v>
      </c>
      <c r="J24" s="103">
        <v>2.7567195037904894E-2</v>
      </c>
      <c r="K24" s="104">
        <v>0.34960250228072459</v>
      </c>
      <c r="L24" s="105">
        <v>0.33315407367571925</v>
      </c>
      <c r="M24" s="106">
        <v>1.6</v>
      </c>
      <c r="N24" s="101">
        <v>5365</v>
      </c>
      <c r="O24" s="101">
        <v>4956</v>
      </c>
      <c r="P24" s="102">
        <v>8.2526230831315578E-2</v>
      </c>
      <c r="Q24" s="101">
        <v>15346</v>
      </c>
      <c r="R24" s="101">
        <v>14876</v>
      </c>
      <c r="S24" s="102">
        <v>3.1594514654477011E-2</v>
      </c>
      <c r="T24" s="101">
        <v>9908</v>
      </c>
      <c r="U24" s="107">
        <v>8622</v>
      </c>
      <c r="V24" s="108">
        <v>1.9400822400626592</v>
      </c>
      <c r="W24" s="109">
        <v>1.9262734584450403</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4100</v>
      </c>
      <c r="C26" s="114">
        <v>3381</v>
      </c>
      <c r="D26" s="115">
        <v>0.21265897663413191</v>
      </c>
      <c r="E26" s="114">
        <v>3452</v>
      </c>
      <c r="F26" s="114">
        <v>2849</v>
      </c>
      <c r="G26" s="115">
        <v>0.21165321165321166</v>
      </c>
      <c r="H26" s="114">
        <v>648</v>
      </c>
      <c r="I26" s="114">
        <v>532</v>
      </c>
      <c r="J26" s="116">
        <v>0.21804511278195488</v>
      </c>
      <c r="K26" s="117">
        <v>0.38307368421052629</v>
      </c>
      <c r="L26" s="118">
        <v>0.35620771461207273</v>
      </c>
      <c r="M26" s="119">
        <v>2.7</v>
      </c>
      <c r="N26" s="114">
        <v>4549</v>
      </c>
      <c r="O26" s="114">
        <v>4054</v>
      </c>
      <c r="P26" s="115">
        <v>0.12210162802170696</v>
      </c>
      <c r="Q26" s="114">
        <v>11875</v>
      </c>
      <c r="R26" s="114">
        <v>11381</v>
      </c>
      <c r="S26" s="115">
        <v>4.340567612687813E-2</v>
      </c>
      <c r="T26" s="114">
        <v>8278</v>
      </c>
      <c r="U26" s="120">
        <v>6970</v>
      </c>
      <c r="V26" s="121">
        <v>2.0190243902439025</v>
      </c>
      <c r="W26" s="122">
        <v>2.0615202602780243</v>
      </c>
    </row>
    <row r="27" spans="1:23" ht="15.6">
      <c r="A27" s="113" t="s">
        <v>23</v>
      </c>
      <c r="B27" s="114">
        <v>1007</v>
      </c>
      <c r="C27" s="114">
        <v>1095</v>
      </c>
      <c r="D27" s="115">
        <v>-8.0365296803652966E-2</v>
      </c>
      <c r="E27" s="114">
        <v>164</v>
      </c>
      <c r="F27" s="114">
        <v>176</v>
      </c>
      <c r="G27" s="115">
        <v>-6.8181818181818177E-2</v>
      </c>
      <c r="H27" s="114">
        <v>843</v>
      </c>
      <c r="I27" s="114">
        <v>919</v>
      </c>
      <c r="J27" s="116">
        <v>-8.2698585418933629E-2</v>
      </c>
      <c r="K27" s="117">
        <v>0.23509075194468454</v>
      </c>
      <c r="L27" s="118">
        <v>0.25808297567954219</v>
      </c>
      <c r="M27" s="119">
        <v>-2.2999999999999998</v>
      </c>
      <c r="N27" s="114">
        <v>816</v>
      </c>
      <c r="O27" s="114">
        <v>902</v>
      </c>
      <c r="P27" s="115">
        <v>-9.5343680709534362E-2</v>
      </c>
      <c r="Q27" s="114">
        <v>3471</v>
      </c>
      <c r="R27" s="114">
        <v>3495</v>
      </c>
      <c r="S27" s="115">
        <v>-6.8669527896995704E-3</v>
      </c>
      <c r="T27" s="114">
        <v>1630</v>
      </c>
      <c r="U27" s="120">
        <v>1652</v>
      </c>
      <c r="V27" s="121">
        <v>1.6186693147964251</v>
      </c>
      <c r="W27" s="122">
        <v>1.5086757990867581</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SEPTEMBER 2014 VS 2013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2014</v>
      </c>
      <c r="C3" s="166">
        <v>2013</v>
      </c>
      <c r="D3" s="167"/>
      <c r="E3" s="168">
        <v>2014</v>
      </c>
      <c r="F3" s="166">
        <v>2013</v>
      </c>
      <c r="G3" s="169"/>
      <c r="H3" s="166">
        <v>2014</v>
      </c>
      <c r="I3" s="166">
        <v>2013</v>
      </c>
      <c r="J3" s="170"/>
      <c r="K3" s="166">
        <v>2014</v>
      </c>
      <c r="L3" s="166">
        <v>2013</v>
      </c>
      <c r="M3" s="171"/>
      <c r="N3" s="166">
        <v>2014</v>
      </c>
      <c r="O3" s="166">
        <v>2013</v>
      </c>
      <c r="P3" s="172"/>
      <c r="Q3" s="168">
        <v>2014</v>
      </c>
      <c r="R3" s="166">
        <v>2013</v>
      </c>
      <c r="S3" s="169"/>
      <c r="T3" s="166">
        <v>2014</v>
      </c>
      <c r="U3" s="173">
        <v>2013</v>
      </c>
      <c r="V3" s="166">
        <v>2014</v>
      </c>
      <c r="W3" s="174">
        <v>2013</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660719</v>
      </c>
      <c r="C6" s="195">
        <v>626870</v>
      </c>
      <c r="D6" s="196">
        <v>5.3996841450380459E-2</v>
      </c>
      <c r="E6" s="197">
        <v>383427</v>
      </c>
      <c r="F6" s="195">
        <v>353874</v>
      </c>
      <c r="G6" s="198">
        <v>8.3512775733735736E-2</v>
      </c>
      <c r="H6" s="195">
        <v>277292</v>
      </c>
      <c r="I6" s="195">
        <v>272996</v>
      </c>
      <c r="J6" s="196">
        <v>1.5736494307608904E-2</v>
      </c>
      <c r="K6" s="199">
        <v>0.69099999999999995</v>
      </c>
      <c r="L6" s="196">
        <v>0.69499999999999995</v>
      </c>
      <c r="M6" s="200">
        <v>-0.4</v>
      </c>
      <c r="N6" s="195">
        <v>849860</v>
      </c>
      <c r="O6" s="195">
        <v>830599</v>
      </c>
      <c r="P6" s="196">
        <v>2.3189288694062959E-2</v>
      </c>
      <c r="Q6" s="197">
        <v>1229120</v>
      </c>
      <c r="R6" s="195">
        <v>1195946</v>
      </c>
      <c r="S6" s="198">
        <v>2.7738710610679746E-2</v>
      </c>
      <c r="T6" s="195">
        <v>1766999</v>
      </c>
      <c r="U6" s="201">
        <v>1675188</v>
      </c>
      <c r="V6" s="202">
        <v>2.6743577829606839</v>
      </c>
      <c r="W6" s="203">
        <v>2.672305262654139</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624172</v>
      </c>
      <c r="C8" s="195">
        <v>588868</v>
      </c>
      <c r="D8" s="196">
        <v>5.9952315289674429E-2</v>
      </c>
      <c r="E8" s="197">
        <v>377148</v>
      </c>
      <c r="F8" s="195">
        <v>347909</v>
      </c>
      <c r="G8" s="198">
        <v>8.4042091466446686E-2</v>
      </c>
      <c r="H8" s="195">
        <v>247024</v>
      </c>
      <c r="I8" s="195">
        <v>240959</v>
      </c>
      <c r="J8" s="196">
        <v>2.5170257180682189E-2</v>
      </c>
      <c r="K8" s="199">
        <v>0.70099999999999996</v>
      </c>
      <c r="L8" s="196">
        <v>0.71099999999999997</v>
      </c>
      <c r="M8" s="200">
        <v>-1</v>
      </c>
      <c r="N8" s="195">
        <v>821164</v>
      </c>
      <c r="O8" s="195">
        <v>800575</v>
      </c>
      <c r="P8" s="196">
        <v>2.5717765356150266E-2</v>
      </c>
      <c r="Q8" s="197">
        <v>1171972</v>
      </c>
      <c r="R8" s="195">
        <v>1126524</v>
      </c>
      <c r="S8" s="198">
        <v>4.0343570132549328E-2</v>
      </c>
      <c r="T8" s="195">
        <v>1689810</v>
      </c>
      <c r="U8" s="201">
        <v>1594850</v>
      </c>
      <c r="V8" s="202">
        <v>2.7072826079990771</v>
      </c>
      <c r="W8" s="208">
        <v>2.7083319181887959</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356777</v>
      </c>
      <c r="C10" s="220">
        <v>326709</v>
      </c>
      <c r="D10" s="221">
        <v>9.2032971237400868E-2</v>
      </c>
      <c r="E10" s="222">
        <v>275331</v>
      </c>
      <c r="F10" s="220">
        <v>251613</v>
      </c>
      <c r="G10" s="223">
        <v>9.4263809898534653E-2</v>
      </c>
      <c r="H10" s="220">
        <v>81446</v>
      </c>
      <c r="I10" s="220">
        <v>75096</v>
      </c>
      <c r="J10" s="221">
        <v>8.455843187386812E-2</v>
      </c>
      <c r="K10" s="224">
        <v>0.76600000000000001</v>
      </c>
      <c r="L10" s="221">
        <v>0.78200000000000003</v>
      </c>
      <c r="M10" s="225">
        <v>-1.6</v>
      </c>
      <c r="N10" s="220">
        <v>524987</v>
      </c>
      <c r="O10" s="220">
        <v>505748</v>
      </c>
      <c r="P10" s="221">
        <v>3.8040684293363491E-2</v>
      </c>
      <c r="Q10" s="222">
        <v>685665</v>
      </c>
      <c r="R10" s="220">
        <v>646354</v>
      </c>
      <c r="S10" s="223">
        <v>6.0819612781850191E-2</v>
      </c>
      <c r="T10" s="220">
        <v>983677</v>
      </c>
      <c r="U10" s="226">
        <v>908696</v>
      </c>
      <c r="V10" s="227">
        <v>2.7571199937215685</v>
      </c>
      <c r="W10" s="228">
        <v>2.7813620071684588</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267395</v>
      </c>
      <c r="C12" s="220">
        <v>262159</v>
      </c>
      <c r="D12" s="221">
        <v>1.9972612040784408E-2</v>
      </c>
      <c r="E12" s="222">
        <v>101817</v>
      </c>
      <c r="F12" s="220">
        <v>96296</v>
      </c>
      <c r="G12" s="223">
        <v>5.7333637949655229E-2</v>
      </c>
      <c r="H12" s="220">
        <v>165578</v>
      </c>
      <c r="I12" s="220">
        <v>165863</v>
      </c>
      <c r="J12" s="221">
        <v>-1.718285573033166E-3</v>
      </c>
      <c r="K12" s="224">
        <v>0.60899999999999999</v>
      </c>
      <c r="L12" s="221">
        <v>0.61399999999999999</v>
      </c>
      <c r="M12" s="225">
        <v>-0.5</v>
      </c>
      <c r="N12" s="220">
        <v>296177</v>
      </c>
      <c r="O12" s="220">
        <v>294827</v>
      </c>
      <c r="P12" s="221">
        <v>4.5789564727789518E-3</v>
      </c>
      <c r="Q12" s="222">
        <v>486307</v>
      </c>
      <c r="R12" s="220">
        <v>480170</v>
      </c>
      <c r="S12" s="223">
        <v>1.2780890101422413E-2</v>
      </c>
      <c r="T12" s="220">
        <v>706133</v>
      </c>
      <c r="U12" s="226">
        <v>686154</v>
      </c>
      <c r="V12" s="227">
        <v>2.6407861029563007</v>
      </c>
      <c r="W12" s="228">
        <v>2.6173200233446114</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36547</v>
      </c>
      <c r="C14" s="195">
        <v>38002</v>
      </c>
      <c r="D14" s="196">
        <v>-3.8287458554812907E-2</v>
      </c>
      <c r="E14" s="197">
        <v>6279</v>
      </c>
      <c r="F14" s="195">
        <v>5965</v>
      </c>
      <c r="G14" s="198">
        <v>5.2640402347024308E-2</v>
      </c>
      <c r="H14" s="195">
        <v>30268</v>
      </c>
      <c r="I14" s="195">
        <v>32037</v>
      </c>
      <c r="J14" s="196">
        <v>-5.5217404875612573E-2</v>
      </c>
      <c r="K14" s="199">
        <v>0.502</v>
      </c>
      <c r="L14" s="196">
        <v>0.432</v>
      </c>
      <c r="M14" s="200">
        <v>7.0000000000000009</v>
      </c>
      <c r="N14" s="195">
        <v>28696</v>
      </c>
      <c r="O14" s="195">
        <v>30024</v>
      </c>
      <c r="P14" s="196">
        <v>-4.4231281641353586E-2</v>
      </c>
      <c r="Q14" s="197">
        <v>57148</v>
      </c>
      <c r="R14" s="195">
        <v>69422</v>
      </c>
      <c r="S14" s="198">
        <v>-0.17680274264642332</v>
      </c>
      <c r="T14" s="195">
        <v>77189</v>
      </c>
      <c r="U14" s="201">
        <v>80338</v>
      </c>
      <c r="V14" s="202">
        <v>2.1120475004788353</v>
      </c>
      <c r="W14" s="208">
        <v>2.114046629124783</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602486</v>
      </c>
      <c r="C18" s="252">
        <v>568291</v>
      </c>
      <c r="D18" s="253">
        <v>6.0171637418153727E-2</v>
      </c>
      <c r="E18" s="254">
        <v>361695</v>
      </c>
      <c r="F18" s="252">
        <v>333271</v>
      </c>
      <c r="G18" s="255">
        <v>8.5287948846434286E-2</v>
      </c>
      <c r="H18" s="252">
        <v>240791</v>
      </c>
      <c r="I18" s="252">
        <v>235020</v>
      </c>
      <c r="J18" s="253">
        <v>2.4555356990894391E-2</v>
      </c>
      <c r="K18" s="256">
        <v>0.71199999999999997</v>
      </c>
      <c r="L18" s="253">
        <v>0.72199999999999998</v>
      </c>
      <c r="M18" s="257">
        <v>-1</v>
      </c>
      <c r="N18" s="252">
        <v>800102</v>
      </c>
      <c r="O18" s="252">
        <v>780442</v>
      </c>
      <c r="P18" s="253">
        <v>2.5190853388208222E-2</v>
      </c>
      <c r="Q18" s="254">
        <v>1124125</v>
      </c>
      <c r="R18" s="252">
        <v>1080890</v>
      </c>
      <c r="S18" s="255">
        <v>3.9999444901886408E-2</v>
      </c>
      <c r="T18" s="252">
        <v>1649335</v>
      </c>
      <c r="U18" s="258">
        <v>1556664</v>
      </c>
      <c r="V18" s="259">
        <v>2.7375490882775702</v>
      </c>
      <c r="W18" s="260">
        <v>2.7392022748908569</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339535</v>
      </c>
      <c r="C20" s="264">
        <v>311024</v>
      </c>
      <c r="D20" s="265">
        <v>9.1668167086784297E-2</v>
      </c>
      <c r="E20" s="222">
        <v>260683</v>
      </c>
      <c r="F20" s="220">
        <v>238226</v>
      </c>
      <c r="G20" s="266">
        <v>9.4267628218582353E-2</v>
      </c>
      <c r="H20" s="220">
        <v>78852</v>
      </c>
      <c r="I20" s="220">
        <v>72798</v>
      </c>
      <c r="J20" s="265">
        <v>8.3161625319376903E-2</v>
      </c>
      <c r="K20" s="267">
        <v>0.78400000000000003</v>
      </c>
      <c r="L20" s="265">
        <v>0.80100000000000005</v>
      </c>
      <c r="M20" s="268">
        <v>-1.7000000000000002</v>
      </c>
      <c r="N20" s="220">
        <v>508054</v>
      </c>
      <c r="O20" s="220">
        <v>489583</v>
      </c>
      <c r="P20" s="265">
        <v>3.7728025687166426E-2</v>
      </c>
      <c r="Q20" s="222">
        <v>648438</v>
      </c>
      <c r="R20" s="220">
        <v>611558</v>
      </c>
      <c r="S20" s="266">
        <v>6.0304991513478685E-2</v>
      </c>
      <c r="T20" s="220">
        <v>951281</v>
      </c>
      <c r="U20" s="226">
        <v>878234</v>
      </c>
      <c r="V20" s="269">
        <v>2.8017170542064882</v>
      </c>
      <c r="W20" s="270">
        <v>2.8236856319769537</v>
      </c>
    </row>
    <row r="21" spans="1:23" ht="15" customHeight="1">
      <c r="A21" s="263" t="s">
        <v>23</v>
      </c>
      <c r="B21" s="264">
        <v>262951</v>
      </c>
      <c r="C21" s="220">
        <v>257267</v>
      </c>
      <c r="D21" s="265">
        <v>2.2093778059370225E-2</v>
      </c>
      <c r="E21" s="222">
        <v>101012</v>
      </c>
      <c r="F21" s="220">
        <v>95045</v>
      </c>
      <c r="G21" s="266">
        <v>6.278078804776685E-2</v>
      </c>
      <c r="H21" s="220">
        <v>161939</v>
      </c>
      <c r="I21" s="220">
        <v>162222</v>
      </c>
      <c r="J21" s="265">
        <v>-1.7445229377026543E-3</v>
      </c>
      <c r="K21" s="267">
        <v>0.61399999999999999</v>
      </c>
      <c r="L21" s="265">
        <v>0.62</v>
      </c>
      <c r="M21" s="268">
        <v>-0.6</v>
      </c>
      <c r="N21" s="220">
        <v>292048</v>
      </c>
      <c r="O21" s="220">
        <v>290859</v>
      </c>
      <c r="P21" s="265">
        <v>4.0878913837976479E-3</v>
      </c>
      <c r="Q21" s="222">
        <v>475687</v>
      </c>
      <c r="R21" s="220">
        <v>469332</v>
      </c>
      <c r="S21" s="266">
        <v>1.3540521421935858E-2</v>
      </c>
      <c r="T21" s="220">
        <v>698054</v>
      </c>
      <c r="U21" s="226">
        <v>678430</v>
      </c>
      <c r="V21" s="269">
        <v>2.6546923191012772</v>
      </c>
      <c r="W21" s="270">
        <v>2.6370657721355633</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21686</v>
      </c>
      <c r="C24" s="252">
        <v>20577</v>
      </c>
      <c r="D24" s="253">
        <v>5.3895125625698592E-2</v>
      </c>
      <c r="E24" s="254">
        <v>15453</v>
      </c>
      <c r="F24" s="252">
        <v>14638</v>
      </c>
      <c r="G24" s="255">
        <v>5.5677005055335425E-2</v>
      </c>
      <c r="H24" s="252">
        <v>6233</v>
      </c>
      <c r="I24" s="252">
        <v>5939</v>
      </c>
      <c r="J24" s="253">
        <v>4.9503283381040576E-2</v>
      </c>
      <c r="K24" s="256">
        <v>0.44</v>
      </c>
      <c r="L24" s="253">
        <v>0.441</v>
      </c>
      <c r="M24" s="257">
        <v>-0.1</v>
      </c>
      <c r="N24" s="252">
        <v>21062</v>
      </c>
      <c r="O24" s="252">
        <v>20133</v>
      </c>
      <c r="P24" s="253">
        <v>4.6143148065365319E-2</v>
      </c>
      <c r="Q24" s="254">
        <v>47847</v>
      </c>
      <c r="R24" s="252">
        <v>45634</v>
      </c>
      <c r="S24" s="255">
        <v>4.8494543542095807E-2</v>
      </c>
      <c r="T24" s="252">
        <v>40475</v>
      </c>
      <c r="U24" s="258">
        <v>38186</v>
      </c>
      <c r="V24" s="259">
        <v>1.8664115097297795</v>
      </c>
      <c r="W24" s="260">
        <v>1.8557612868736939</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17242</v>
      </c>
      <c r="C26" s="264">
        <v>15685</v>
      </c>
      <c r="D26" s="265">
        <v>9.9266815428753583E-2</v>
      </c>
      <c r="E26" s="222">
        <v>14648</v>
      </c>
      <c r="F26" s="220">
        <v>13387</v>
      </c>
      <c r="G26" s="266">
        <v>9.4195861656831248E-2</v>
      </c>
      <c r="H26" s="220">
        <v>2594</v>
      </c>
      <c r="I26" s="220">
        <v>2298</v>
      </c>
      <c r="J26" s="265">
        <v>0.12880765883376849</v>
      </c>
      <c r="K26" s="267">
        <v>0.45500000000000002</v>
      </c>
      <c r="L26" s="265">
        <v>0.46500000000000002</v>
      </c>
      <c r="M26" s="268">
        <v>-1</v>
      </c>
      <c r="N26" s="220">
        <v>16933</v>
      </c>
      <c r="O26" s="220">
        <v>16165</v>
      </c>
      <c r="P26" s="265">
        <v>4.7510052582740492E-2</v>
      </c>
      <c r="Q26" s="222">
        <v>37227</v>
      </c>
      <c r="R26" s="220">
        <v>34796</v>
      </c>
      <c r="S26" s="266">
        <v>6.9864352224393605E-2</v>
      </c>
      <c r="T26" s="220">
        <v>32396</v>
      </c>
      <c r="U26" s="226">
        <v>30462</v>
      </c>
      <c r="V26" s="269">
        <v>1.8789003595870548</v>
      </c>
      <c r="W26" s="270">
        <v>1.9421102964615875</v>
      </c>
    </row>
    <row r="27" spans="1:23" ht="15" customHeight="1">
      <c r="A27" s="263" t="s">
        <v>23</v>
      </c>
      <c r="B27" s="264">
        <v>4444</v>
      </c>
      <c r="C27" s="264">
        <v>4892</v>
      </c>
      <c r="D27" s="265">
        <v>-9.1578086672117739E-2</v>
      </c>
      <c r="E27" s="222">
        <v>805</v>
      </c>
      <c r="F27" s="220">
        <v>1251</v>
      </c>
      <c r="G27" s="266">
        <v>-0.35651478816946441</v>
      </c>
      <c r="H27" s="220">
        <v>3639</v>
      </c>
      <c r="I27" s="220">
        <v>3641</v>
      </c>
      <c r="J27" s="265">
        <v>-5.4929964295523208E-4</v>
      </c>
      <c r="K27" s="267">
        <v>0.38900000000000001</v>
      </c>
      <c r="L27" s="265">
        <v>0.36599999999999999</v>
      </c>
      <c r="M27" s="268">
        <v>2.2999999999999998</v>
      </c>
      <c r="N27" s="220">
        <v>4129</v>
      </c>
      <c r="O27" s="220">
        <v>3968</v>
      </c>
      <c r="P27" s="265">
        <v>4.0574596774193547E-2</v>
      </c>
      <c r="Q27" s="222">
        <v>10620</v>
      </c>
      <c r="R27" s="220">
        <v>10838</v>
      </c>
      <c r="S27" s="266">
        <v>-2.0114412253183243E-2</v>
      </c>
      <c r="T27" s="220">
        <v>8079</v>
      </c>
      <c r="U27" s="226">
        <v>7724</v>
      </c>
      <c r="V27" s="269">
        <v>1.8179567956795679</v>
      </c>
      <c r="W27" s="270">
        <v>1.5789043336058872</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9" orientation="landscape" r:id="rId1"/>
  <headerFooter alignWithMargins="0">
    <oddHeader>&amp;L&amp;G&amp;C&amp;"Arial,Bold"&amp;20REGISTRATION AND OCCUPANCY RATE FISCAL YEAR 2014-2015 AS OF SEPTEMBER 2014</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6">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2014</v>
      </c>
      <c r="C3" s="166">
        <v>2013</v>
      </c>
      <c r="D3" s="315"/>
      <c r="E3" s="166">
        <v>2014</v>
      </c>
      <c r="F3" s="166">
        <v>2013</v>
      </c>
      <c r="G3" s="172"/>
      <c r="H3" s="168">
        <v>2014</v>
      </c>
      <c r="I3" s="166">
        <v>2013</v>
      </c>
      <c r="J3" s="316"/>
      <c r="K3" s="317">
        <v>2014</v>
      </c>
      <c r="L3" s="166">
        <v>2013</v>
      </c>
      <c r="M3" s="171"/>
      <c r="N3" s="166">
        <v>2014</v>
      </c>
      <c r="O3" s="166">
        <v>2013</v>
      </c>
      <c r="P3" s="172"/>
      <c r="Q3" s="168">
        <v>2014</v>
      </c>
      <c r="R3" s="166">
        <v>2013</v>
      </c>
      <c r="S3" s="315"/>
      <c r="T3" s="166">
        <v>2014</v>
      </c>
      <c r="U3" s="173">
        <v>2013</v>
      </c>
      <c r="V3" s="166">
        <v>2014</v>
      </c>
      <c r="W3" s="318">
        <v>2013</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1945885</v>
      </c>
      <c r="C6" s="195">
        <v>1867568</v>
      </c>
      <c r="D6" s="198">
        <v>4.1935286961438618E-2</v>
      </c>
      <c r="E6" s="195">
        <v>1291655</v>
      </c>
      <c r="F6" s="195">
        <v>1219045</v>
      </c>
      <c r="G6" s="196">
        <v>5.9563018592422759E-2</v>
      </c>
      <c r="H6" s="197">
        <v>654230</v>
      </c>
      <c r="I6" s="195">
        <v>648523</v>
      </c>
      <c r="J6" s="196">
        <v>8.7999962992831408E-3</v>
      </c>
      <c r="K6" s="199">
        <v>0.71310076131811873</v>
      </c>
      <c r="L6" s="196">
        <v>0.71416705835923677</v>
      </c>
      <c r="M6" s="200">
        <v>-0.1</v>
      </c>
      <c r="N6" s="195">
        <v>2625381</v>
      </c>
      <c r="O6" s="195">
        <v>2576909</v>
      </c>
      <c r="P6" s="196">
        <v>1.8810132604604974E-2</v>
      </c>
      <c r="Q6" s="197">
        <v>3681641</v>
      </c>
      <c r="R6" s="195">
        <v>3608272</v>
      </c>
      <c r="S6" s="198">
        <v>2.033355578515145E-2</v>
      </c>
      <c r="T6" s="195">
        <v>5175167</v>
      </c>
      <c r="U6" s="201">
        <v>4963348</v>
      </c>
      <c r="V6" s="202">
        <v>2.6595441148885981</v>
      </c>
      <c r="W6" s="328">
        <v>2.6576531617590362</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30</v>
      </c>
      <c r="B8" s="195">
        <v>1846545</v>
      </c>
      <c r="C8" s="195">
        <v>1764459</v>
      </c>
      <c r="D8" s="198">
        <v>4.6521908414987254E-2</v>
      </c>
      <c r="E8" s="195">
        <v>1269335</v>
      </c>
      <c r="F8" s="195">
        <v>1198657</v>
      </c>
      <c r="G8" s="196">
        <v>5.8964324239544758E-2</v>
      </c>
      <c r="H8" s="197">
        <v>577210</v>
      </c>
      <c r="I8" s="195">
        <v>565802</v>
      </c>
      <c r="J8" s="196">
        <v>2.0162530355141903E-2</v>
      </c>
      <c r="K8" s="199">
        <v>0.72670757931886865</v>
      </c>
      <c r="L8" s="196">
        <v>0.73278572495990457</v>
      </c>
      <c r="M8" s="200">
        <v>-0.6</v>
      </c>
      <c r="N8" s="195">
        <v>2542986</v>
      </c>
      <c r="O8" s="195">
        <v>2491023</v>
      </c>
      <c r="P8" s="196">
        <v>2.086010446310612E-2</v>
      </c>
      <c r="Q8" s="197">
        <v>3499325</v>
      </c>
      <c r="R8" s="195">
        <v>3399388</v>
      </c>
      <c r="S8" s="198">
        <v>2.9398527028982865E-2</v>
      </c>
      <c r="T8" s="195">
        <v>4970968</v>
      </c>
      <c r="U8" s="201">
        <v>4750183</v>
      </c>
      <c r="V8" s="202">
        <v>2.6920372912655797</v>
      </c>
      <c r="W8" s="328">
        <v>2.6921469980316912</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31</v>
      </c>
      <c r="B10" s="220">
        <v>1109669</v>
      </c>
      <c r="C10" s="220">
        <v>1037222</v>
      </c>
      <c r="D10" s="223">
        <v>6.9847149404852579E-2</v>
      </c>
      <c r="E10" s="220">
        <v>905803</v>
      </c>
      <c r="F10" s="220">
        <v>844064</v>
      </c>
      <c r="G10" s="221">
        <v>7.3144927398870227E-2</v>
      </c>
      <c r="H10" s="222">
        <v>203866</v>
      </c>
      <c r="I10" s="220">
        <v>193158</v>
      </c>
      <c r="J10" s="221">
        <v>5.5436482050963458E-2</v>
      </c>
      <c r="K10" s="224">
        <v>0.79431971358001607</v>
      </c>
      <c r="L10" s="221">
        <v>0.80391408357510052</v>
      </c>
      <c r="M10" s="225">
        <v>-1</v>
      </c>
      <c r="N10" s="220">
        <v>1631126</v>
      </c>
      <c r="O10" s="220">
        <v>1579450</v>
      </c>
      <c r="P10" s="221">
        <v>3.2717718193041881E-2</v>
      </c>
      <c r="Q10" s="222">
        <v>2053488</v>
      </c>
      <c r="R10" s="220">
        <v>1964700</v>
      </c>
      <c r="S10" s="223">
        <v>4.5191632310276376E-2</v>
      </c>
      <c r="T10" s="220">
        <v>2940424</v>
      </c>
      <c r="U10" s="226">
        <v>2758466</v>
      </c>
      <c r="V10" s="227">
        <v>2.6498208024194603</v>
      </c>
      <c r="W10" s="337">
        <v>2.6594750207766515</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32</v>
      </c>
      <c r="B12" s="220">
        <v>736876</v>
      </c>
      <c r="C12" s="220">
        <v>727237</v>
      </c>
      <c r="D12" s="223">
        <v>1.3254276116314214E-2</v>
      </c>
      <c r="E12" s="220">
        <v>363532</v>
      </c>
      <c r="F12" s="220">
        <v>354593</v>
      </c>
      <c r="G12" s="221">
        <v>2.520918348641964E-2</v>
      </c>
      <c r="H12" s="222">
        <v>373344</v>
      </c>
      <c r="I12" s="220">
        <v>372644</v>
      </c>
      <c r="J12" s="221">
        <v>1.8784684578310666E-3</v>
      </c>
      <c r="K12" s="224">
        <v>0.65554778408659764</v>
      </c>
      <c r="L12" s="221">
        <v>0.67416566739777561</v>
      </c>
      <c r="M12" s="225">
        <v>-1.9</v>
      </c>
      <c r="N12" s="220">
        <v>911860</v>
      </c>
      <c r="O12" s="220">
        <v>911573</v>
      </c>
      <c r="P12" s="221">
        <v>3.1484039127968908E-4</v>
      </c>
      <c r="Q12" s="222">
        <v>1445837</v>
      </c>
      <c r="R12" s="220">
        <v>1434688</v>
      </c>
      <c r="S12" s="223">
        <v>7.7710275683632955E-3</v>
      </c>
      <c r="T12" s="220">
        <v>2030544</v>
      </c>
      <c r="U12" s="226">
        <v>1991717</v>
      </c>
      <c r="V12" s="227">
        <v>2.755611527584017</v>
      </c>
      <c r="W12" s="337">
        <v>2.7387454158685545</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33</v>
      </c>
      <c r="B14" s="195">
        <v>99340</v>
      </c>
      <c r="C14" s="195">
        <v>103109</v>
      </c>
      <c r="D14" s="198">
        <v>-3.6553550126565089E-2</v>
      </c>
      <c r="E14" s="195">
        <v>22320</v>
      </c>
      <c r="F14" s="195">
        <v>20388</v>
      </c>
      <c r="G14" s="196">
        <v>9.4761624484991175E-2</v>
      </c>
      <c r="H14" s="197">
        <v>77020</v>
      </c>
      <c r="I14" s="195">
        <v>82721</v>
      </c>
      <c r="J14" s="196">
        <v>-6.8918412495013362E-2</v>
      </c>
      <c r="K14" s="199">
        <v>0.45193510169156847</v>
      </c>
      <c r="L14" s="196">
        <v>0.4111660060129067</v>
      </c>
      <c r="M14" s="200">
        <v>4.1000000000000005</v>
      </c>
      <c r="N14" s="195">
        <v>82395</v>
      </c>
      <c r="O14" s="195">
        <v>85886</v>
      </c>
      <c r="P14" s="196">
        <v>-4.0646904035582049E-2</v>
      </c>
      <c r="Q14" s="197">
        <v>182316</v>
      </c>
      <c r="R14" s="195">
        <v>208884</v>
      </c>
      <c r="S14" s="198">
        <v>-0.12719021083472165</v>
      </c>
      <c r="T14" s="195">
        <v>204199</v>
      </c>
      <c r="U14" s="201">
        <v>213165</v>
      </c>
      <c r="V14" s="202">
        <v>2.0555566740487214</v>
      </c>
      <c r="W14" s="328">
        <v>2.0673753018650167</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34</v>
      </c>
      <c r="B18" s="252">
        <v>1765913</v>
      </c>
      <c r="C18" s="252">
        <v>1687361</v>
      </c>
      <c r="D18" s="255">
        <v>4.6553167935018056E-2</v>
      </c>
      <c r="E18" s="252">
        <v>1208530</v>
      </c>
      <c r="F18" s="252">
        <v>1138908</v>
      </c>
      <c r="G18" s="253">
        <v>6.113048639574048E-2</v>
      </c>
      <c r="H18" s="254">
        <v>557383</v>
      </c>
      <c r="I18" s="252">
        <v>548453</v>
      </c>
      <c r="J18" s="253">
        <v>1.6282160914426577E-2</v>
      </c>
      <c r="K18" s="256">
        <v>0.73668048536643782</v>
      </c>
      <c r="L18" s="253">
        <v>0.74283493231433417</v>
      </c>
      <c r="M18" s="257">
        <v>-0.6</v>
      </c>
      <c r="N18" s="252">
        <v>2472892</v>
      </c>
      <c r="O18" s="252">
        <v>2423340</v>
      </c>
      <c r="P18" s="253">
        <v>2.0447811697904546E-2</v>
      </c>
      <c r="Q18" s="254">
        <v>3356804</v>
      </c>
      <c r="R18" s="252">
        <v>3262286</v>
      </c>
      <c r="S18" s="255">
        <v>2.8972934929678146E-2</v>
      </c>
      <c r="T18" s="252">
        <v>4836793</v>
      </c>
      <c r="U18" s="258">
        <v>4620634</v>
      </c>
      <c r="V18" s="259">
        <v>2.7389758159093907</v>
      </c>
      <c r="W18" s="352">
        <v>2.7383790427774497</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1044755</v>
      </c>
      <c r="C20" s="264">
        <v>976705</v>
      </c>
      <c r="D20" s="266">
        <v>6.9673033310979265E-2</v>
      </c>
      <c r="E20" s="220">
        <v>849117</v>
      </c>
      <c r="F20" s="220">
        <v>790392</v>
      </c>
      <c r="G20" s="265">
        <v>7.4298575896517172E-2</v>
      </c>
      <c r="H20" s="222">
        <v>195638</v>
      </c>
      <c r="I20" s="220">
        <v>186313</v>
      </c>
      <c r="J20" s="265">
        <v>5.0050184367167079E-2</v>
      </c>
      <c r="K20" s="267">
        <v>0.81062920384466264</v>
      </c>
      <c r="L20" s="265">
        <v>0.81999919364592988</v>
      </c>
      <c r="M20" s="268">
        <v>-0.89999999999999991</v>
      </c>
      <c r="N20" s="220">
        <v>1574340</v>
      </c>
      <c r="O20" s="220">
        <v>1525383</v>
      </c>
      <c r="P20" s="265">
        <v>3.2094890266903459E-2</v>
      </c>
      <c r="Q20" s="222">
        <v>1942121</v>
      </c>
      <c r="R20" s="220">
        <v>1860225</v>
      </c>
      <c r="S20" s="266">
        <v>4.4024781948420216E-2</v>
      </c>
      <c r="T20" s="220">
        <v>2832414</v>
      </c>
      <c r="U20" s="226">
        <v>2656090</v>
      </c>
      <c r="V20" s="269">
        <v>2.7110796311096861</v>
      </c>
      <c r="W20" s="355">
        <v>2.719439339411593</v>
      </c>
    </row>
    <row r="21" spans="1:23" ht="15.6">
      <c r="A21" s="354" t="s">
        <v>23</v>
      </c>
      <c r="B21" s="264">
        <v>721158</v>
      </c>
      <c r="C21" s="220">
        <v>710656</v>
      </c>
      <c r="D21" s="266">
        <v>1.4777895353025936E-2</v>
      </c>
      <c r="E21" s="220">
        <v>359413</v>
      </c>
      <c r="F21" s="220">
        <v>348516</v>
      </c>
      <c r="G21" s="265">
        <v>3.1266857188766081E-2</v>
      </c>
      <c r="H21" s="222">
        <v>361745</v>
      </c>
      <c r="I21" s="220">
        <v>362140</v>
      </c>
      <c r="J21" s="265">
        <v>-1.0907383884685481E-3</v>
      </c>
      <c r="K21" s="267">
        <v>0.63516137537526074</v>
      </c>
      <c r="L21" s="265">
        <v>0.64045501586592879</v>
      </c>
      <c r="M21" s="268">
        <v>-0.5</v>
      </c>
      <c r="N21" s="220">
        <v>898552</v>
      </c>
      <c r="O21" s="220">
        <v>897957</v>
      </c>
      <c r="P21" s="265">
        <v>6.6261524772344329E-4</v>
      </c>
      <c r="Q21" s="222">
        <v>1414683</v>
      </c>
      <c r="R21" s="220">
        <v>1402061</v>
      </c>
      <c r="S21" s="266">
        <v>9.0024613765021643E-3</v>
      </c>
      <c r="T21" s="220">
        <v>2004379</v>
      </c>
      <c r="U21" s="226">
        <v>1964544</v>
      </c>
      <c r="V21" s="269">
        <v>2.7793895373829312</v>
      </c>
      <c r="W21" s="355">
        <v>2.7644092219020173</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35</v>
      </c>
      <c r="B24" s="252">
        <v>80632</v>
      </c>
      <c r="C24" s="252">
        <v>77098</v>
      </c>
      <c r="D24" s="255">
        <v>4.5837764922566082E-2</v>
      </c>
      <c r="E24" s="252">
        <v>60805</v>
      </c>
      <c r="F24" s="252">
        <v>59749</v>
      </c>
      <c r="G24" s="253">
        <v>1.7673935965455488E-2</v>
      </c>
      <c r="H24" s="254">
        <v>19827</v>
      </c>
      <c r="I24" s="252">
        <v>17349</v>
      </c>
      <c r="J24" s="253">
        <v>0.14283243991008127</v>
      </c>
      <c r="K24" s="256">
        <v>0.49181524126269111</v>
      </c>
      <c r="L24" s="253">
        <v>0.49366894720718879</v>
      </c>
      <c r="M24" s="257">
        <v>-0.2</v>
      </c>
      <c r="N24" s="252">
        <v>70094</v>
      </c>
      <c r="O24" s="252">
        <v>67683</v>
      </c>
      <c r="P24" s="253">
        <v>3.5621943471772825E-2</v>
      </c>
      <c r="Q24" s="254">
        <v>142521</v>
      </c>
      <c r="R24" s="252">
        <v>137102</v>
      </c>
      <c r="S24" s="255">
        <v>3.9525316917331625E-2</v>
      </c>
      <c r="T24" s="252">
        <v>134175</v>
      </c>
      <c r="U24" s="258">
        <v>129549</v>
      </c>
      <c r="V24" s="259">
        <v>1.6640415715844825</v>
      </c>
      <c r="W24" s="352">
        <v>1.680315961503541</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64914</v>
      </c>
      <c r="C26" s="264">
        <v>60517</v>
      </c>
      <c r="D26" s="266">
        <v>7.2657269858056414E-2</v>
      </c>
      <c r="E26" s="220">
        <v>56686</v>
      </c>
      <c r="F26" s="220">
        <v>53672</v>
      </c>
      <c r="G26" s="265">
        <v>5.6155909971679831E-2</v>
      </c>
      <c r="H26" s="222">
        <v>8228</v>
      </c>
      <c r="I26" s="220">
        <v>6845</v>
      </c>
      <c r="J26" s="265">
        <v>0.20204528853177503</v>
      </c>
      <c r="K26" s="267">
        <v>0.50989970098862325</v>
      </c>
      <c r="L26" s="265">
        <v>0.51751136635558748</v>
      </c>
      <c r="M26" s="268">
        <v>-0.8</v>
      </c>
      <c r="N26" s="220">
        <v>56786</v>
      </c>
      <c r="O26" s="220">
        <v>54067</v>
      </c>
      <c r="P26" s="265">
        <v>5.0289455675365753E-2</v>
      </c>
      <c r="Q26" s="222">
        <v>111367</v>
      </c>
      <c r="R26" s="220">
        <v>104475</v>
      </c>
      <c r="S26" s="266">
        <v>6.5967934912658524E-2</v>
      </c>
      <c r="T26" s="220">
        <v>108010</v>
      </c>
      <c r="U26" s="226">
        <v>102376</v>
      </c>
      <c r="V26" s="269">
        <v>1.6638937671380596</v>
      </c>
      <c r="W26" s="355">
        <v>1.6916899383644266</v>
      </c>
    </row>
    <row r="27" spans="1:23" ht="15.6">
      <c r="A27" s="354" t="s">
        <v>23</v>
      </c>
      <c r="B27" s="264">
        <v>15718</v>
      </c>
      <c r="C27" s="264">
        <v>16581</v>
      </c>
      <c r="D27" s="266">
        <v>-5.2047524274772328E-2</v>
      </c>
      <c r="E27" s="220">
        <v>4119</v>
      </c>
      <c r="F27" s="220">
        <v>6077</v>
      </c>
      <c r="G27" s="265">
        <v>-0.32219845318413692</v>
      </c>
      <c r="H27" s="222">
        <v>11599</v>
      </c>
      <c r="I27" s="220">
        <v>10504</v>
      </c>
      <c r="J27" s="265">
        <v>0.10424600152322924</v>
      </c>
      <c r="K27" s="267">
        <v>0.42716826089747706</v>
      </c>
      <c r="L27" s="265">
        <v>0.41732307598001656</v>
      </c>
      <c r="M27" s="268">
        <v>1</v>
      </c>
      <c r="N27" s="220">
        <v>13308</v>
      </c>
      <c r="O27" s="220">
        <v>13616</v>
      </c>
      <c r="P27" s="265">
        <v>-2.2620446533490011E-2</v>
      </c>
      <c r="Q27" s="222">
        <v>31154</v>
      </c>
      <c r="R27" s="220">
        <v>32627</v>
      </c>
      <c r="S27" s="266">
        <v>-4.5146657676157782E-2</v>
      </c>
      <c r="T27" s="220">
        <v>26165</v>
      </c>
      <c r="U27" s="226">
        <v>27173</v>
      </c>
      <c r="V27" s="269">
        <v>1.6646519913474997</v>
      </c>
      <c r="W27" s="355">
        <v>1.6388034497316206</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2014 AS OF SEPTEMBER</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1012" t="s">
        <v>38</v>
      </c>
      <c r="B1" s="1012"/>
      <c r="C1" s="1012"/>
      <c r="D1" s="1012"/>
      <c r="E1" s="1012"/>
      <c r="F1" s="1012"/>
      <c r="G1" s="1012"/>
      <c r="H1" s="1012"/>
      <c r="I1" s="1012"/>
      <c r="J1" s="1012"/>
      <c r="K1" s="1012"/>
      <c r="L1" s="1012"/>
      <c r="M1" s="1012"/>
      <c r="N1" s="1012"/>
      <c r="O1" s="1012"/>
      <c r="P1" s="1012"/>
      <c r="Q1" s="1012"/>
      <c r="R1" s="1012"/>
      <c r="S1" s="1012"/>
      <c r="T1" s="1012"/>
      <c r="U1" s="1012"/>
      <c r="V1" s="1012"/>
      <c r="W1" s="1012"/>
      <c r="X1" s="1012"/>
      <c r="Y1" s="1012"/>
      <c r="Z1" s="1012"/>
    </row>
    <row r="2" spans="1:26" s="377" customFormat="1" ht="15" customHeight="1">
      <c r="A2" s="1013"/>
      <c r="B2" s="1013"/>
      <c r="C2" s="1013"/>
      <c r="D2" s="1013"/>
      <c r="E2" s="1013"/>
      <c r="F2" s="1013"/>
      <c r="G2" s="1013"/>
      <c r="H2" s="1013"/>
      <c r="I2" s="1013"/>
      <c r="J2" s="1013"/>
      <c r="K2" s="1013"/>
      <c r="L2" s="1013"/>
      <c r="M2" s="1013"/>
      <c r="N2" s="1013"/>
      <c r="O2" s="1013"/>
      <c r="P2" s="1013"/>
      <c r="Q2" s="1013"/>
      <c r="R2" s="1013"/>
      <c r="S2" s="1013"/>
      <c r="T2" s="1013"/>
      <c r="U2" s="1013"/>
      <c r="V2" s="1013"/>
      <c r="W2" s="1013"/>
      <c r="X2" s="1013"/>
      <c r="Y2" s="1013"/>
      <c r="Z2" s="1013"/>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1014" t="s">
        <v>39</v>
      </c>
      <c r="B4" s="1014"/>
      <c r="C4" s="1014"/>
      <c r="D4" s="1014"/>
      <c r="E4" s="1014"/>
      <c r="F4" s="1014"/>
      <c r="G4" s="1014"/>
      <c r="H4" s="1014"/>
      <c r="I4" s="1014"/>
      <c r="J4" s="1014"/>
      <c r="K4" s="1014"/>
      <c r="L4" s="1014"/>
      <c r="M4" s="1014"/>
      <c r="N4" s="1014"/>
      <c r="O4" s="1014"/>
      <c r="P4" s="1014"/>
      <c r="Q4" s="1014"/>
      <c r="R4" s="1014"/>
      <c r="S4" s="1014"/>
      <c r="T4" s="1014"/>
      <c r="U4" s="1014"/>
      <c r="V4" s="1014"/>
      <c r="W4" s="1014"/>
      <c r="X4" s="1014"/>
      <c r="Y4" s="1014"/>
      <c r="Z4" s="1014"/>
    </row>
    <row r="5" spans="1:26" ht="13.8">
      <c r="A5" s="379"/>
      <c r="B5" s="380"/>
      <c r="C5" s="996" t="s">
        <v>40</v>
      </c>
      <c r="D5" s="996"/>
      <c r="E5" s="381" t="s">
        <v>41</v>
      </c>
      <c r="F5" s="996" t="s">
        <v>42</v>
      </c>
      <c r="G5" s="996"/>
      <c r="H5" s="381" t="s">
        <v>41</v>
      </c>
      <c r="I5" s="996" t="s">
        <v>43</v>
      </c>
      <c r="J5" s="996"/>
      <c r="K5" s="382" t="s">
        <v>41</v>
      </c>
      <c r="L5" s="383"/>
      <c r="M5" s="997" t="s">
        <v>44</v>
      </c>
      <c r="N5" s="997"/>
      <c r="O5" s="381" t="s">
        <v>45</v>
      </c>
      <c r="P5" s="996" t="s">
        <v>46</v>
      </c>
      <c r="Q5" s="996"/>
      <c r="R5" s="381" t="s">
        <v>41</v>
      </c>
      <c r="S5" s="996" t="s">
        <v>47</v>
      </c>
      <c r="T5" s="996"/>
      <c r="U5" s="381" t="s">
        <v>41</v>
      </c>
      <c r="V5" s="996" t="s">
        <v>48</v>
      </c>
      <c r="W5" s="996"/>
      <c r="X5" s="381" t="s">
        <v>41</v>
      </c>
      <c r="Y5" s="998" t="s">
        <v>49</v>
      </c>
      <c r="Z5" s="999"/>
    </row>
    <row r="6" spans="1:26" ht="28.2" thickBot="1">
      <c r="A6" s="384" t="s">
        <v>50</v>
      </c>
      <c r="B6" s="385" t="s">
        <v>51</v>
      </c>
      <c r="C6" s="386">
        <v>2014</v>
      </c>
      <c r="D6" s="386">
        <v>2013</v>
      </c>
      <c r="E6" s="387" t="s">
        <v>52</v>
      </c>
      <c r="F6" s="386">
        <v>2014</v>
      </c>
      <c r="G6" s="386">
        <v>2013</v>
      </c>
      <c r="H6" s="387" t="s">
        <v>52</v>
      </c>
      <c r="I6" s="386">
        <v>2014</v>
      </c>
      <c r="J6" s="386">
        <v>2013</v>
      </c>
      <c r="K6" s="387" t="s">
        <v>52</v>
      </c>
      <c r="L6" s="388"/>
      <c r="M6" s="389">
        <v>2014</v>
      </c>
      <c r="N6" s="386">
        <v>2013</v>
      </c>
      <c r="O6" s="387" t="s">
        <v>52</v>
      </c>
      <c r="P6" s="386">
        <v>2014</v>
      </c>
      <c r="Q6" s="386">
        <v>2013</v>
      </c>
      <c r="R6" s="387" t="s">
        <v>52</v>
      </c>
      <c r="S6" s="386">
        <v>2014</v>
      </c>
      <c r="T6" s="386">
        <v>2013</v>
      </c>
      <c r="U6" s="387" t="s">
        <v>52</v>
      </c>
      <c r="V6" s="386">
        <v>2014</v>
      </c>
      <c r="W6" s="386">
        <v>2013</v>
      </c>
      <c r="X6" s="387" t="s">
        <v>52</v>
      </c>
      <c r="Y6" s="390">
        <v>2014</v>
      </c>
      <c r="Z6" s="391">
        <v>2013</v>
      </c>
    </row>
    <row r="7" spans="1:26" ht="13.8">
      <c r="A7" s="1010" t="s">
        <v>53</v>
      </c>
      <c r="B7" s="392" t="s">
        <v>54</v>
      </c>
      <c r="C7" s="393">
        <v>7511</v>
      </c>
      <c r="D7" s="393">
        <v>7022</v>
      </c>
      <c r="E7" s="394">
        <v>6.9638279692395333E-2</v>
      </c>
      <c r="F7" s="393">
        <v>5456</v>
      </c>
      <c r="G7" s="393">
        <v>5130</v>
      </c>
      <c r="H7" s="394">
        <v>6.3547758284600395E-2</v>
      </c>
      <c r="I7" s="393">
        <v>2055</v>
      </c>
      <c r="J7" s="393">
        <v>1892</v>
      </c>
      <c r="K7" s="394">
        <v>8.615221987315011E-2</v>
      </c>
      <c r="L7" s="395"/>
      <c r="M7" s="396">
        <v>0.44078648624103167</v>
      </c>
      <c r="N7" s="396">
        <v>0.43708736006123816</v>
      </c>
      <c r="O7" s="397">
        <v>0.4</v>
      </c>
      <c r="P7" s="393">
        <v>9707</v>
      </c>
      <c r="Q7" s="393">
        <v>9136</v>
      </c>
      <c r="R7" s="394">
        <v>6.25E-2</v>
      </c>
      <c r="S7" s="393">
        <v>22022</v>
      </c>
      <c r="T7" s="393">
        <v>20902</v>
      </c>
      <c r="U7" s="394">
        <v>5.3583389149363697E-2</v>
      </c>
      <c r="V7" s="393">
        <v>17733</v>
      </c>
      <c r="W7" s="393">
        <v>16408</v>
      </c>
      <c r="X7" s="394">
        <v>8.0753291077523159E-2</v>
      </c>
      <c r="Y7" s="398">
        <v>2.3609372919717746</v>
      </c>
      <c r="Z7" s="399">
        <v>2.3366562232982058</v>
      </c>
    </row>
    <row r="8" spans="1:26" ht="13.8">
      <c r="A8" s="1015"/>
      <c r="B8" s="392" t="s">
        <v>55</v>
      </c>
      <c r="C8" s="393">
        <v>12258</v>
      </c>
      <c r="D8" s="393">
        <v>7570</v>
      </c>
      <c r="E8" s="394">
        <v>0.61928665785997361</v>
      </c>
      <c r="F8" s="393">
        <v>9454</v>
      </c>
      <c r="G8" s="393">
        <v>6007</v>
      </c>
      <c r="H8" s="394">
        <v>0.57383053104711168</v>
      </c>
      <c r="I8" s="393">
        <v>2804</v>
      </c>
      <c r="J8" s="393">
        <v>1563</v>
      </c>
      <c r="K8" s="394">
        <v>0.79398592450415872</v>
      </c>
      <c r="L8" s="395"/>
      <c r="M8" s="396">
        <v>0.61144271364099578</v>
      </c>
      <c r="N8" s="396">
        <v>0.59011733397846866</v>
      </c>
      <c r="O8" s="397">
        <v>2.1</v>
      </c>
      <c r="P8" s="393">
        <v>16800</v>
      </c>
      <c r="Q8" s="393">
        <v>9757</v>
      </c>
      <c r="R8" s="394">
        <v>0.7218407297324998</v>
      </c>
      <c r="S8" s="393">
        <v>27476</v>
      </c>
      <c r="T8" s="393">
        <v>16534</v>
      </c>
      <c r="U8" s="394">
        <v>0.66178783113584128</v>
      </c>
      <c r="V8" s="393">
        <v>28537</v>
      </c>
      <c r="W8" s="393">
        <v>15010</v>
      </c>
      <c r="X8" s="394">
        <v>0.90119920053297797</v>
      </c>
      <c r="Y8" s="398">
        <v>2.3280306738456518</v>
      </c>
      <c r="Z8" s="399">
        <v>1.9828269484808454</v>
      </c>
    </row>
    <row r="9" spans="1:26" ht="14.4" thickBot="1">
      <c r="A9" s="1011"/>
      <c r="B9" s="392" t="s">
        <v>56</v>
      </c>
      <c r="C9" s="393">
        <v>65662</v>
      </c>
      <c r="D9" s="393">
        <v>64711</v>
      </c>
      <c r="E9" s="394">
        <v>1.4696110398541207E-2</v>
      </c>
      <c r="F9" s="393">
        <v>51444</v>
      </c>
      <c r="G9" s="393">
        <v>49843</v>
      </c>
      <c r="H9" s="394">
        <v>3.2120859498826315E-2</v>
      </c>
      <c r="I9" s="393">
        <v>14218</v>
      </c>
      <c r="J9" s="393">
        <v>14868</v>
      </c>
      <c r="K9" s="394">
        <v>-4.3718052192628462E-2</v>
      </c>
      <c r="L9" s="395"/>
      <c r="M9" s="396">
        <v>0.68223870515990304</v>
      </c>
      <c r="N9" s="396">
        <v>0.6863727517120205</v>
      </c>
      <c r="O9" s="397">
        <v>-0.4</v>
      </c>
      <c r="P9" s="393">
        <v>110099</v>
      </c>
      <c r="Q9" s="393">
        <v>110552</v>
      </c>
      <c r="R9" s="394">
        <v>-4.0976192199146102E-3</v>
      </c>
      <c r="S9" s="393">
        <v>161379</v>
      </c>
      <c r="T9" s="393">
        <v>161067</v>
      </c>
      <c r="U9" s="394">
        <v>1.9370820838533033E-3</v>
      </c>
      <c r="V9" s="393">
        <v>178971</v>
      </c>
      <c r="W9" s="393">
        <v>177415</v>
      </c>
      <c r="X9" s="394">
        <v>8.7703970915649753E-3</v>
      </c>
      <c r="Y9" s="398">
        <v>2.7256404008406689</v>
      </c>
      <c r="Z9" s="399">
        <v>2.741651342121123</v>
      </c>
    </row>
    <row r="10" spans="1:26" ht="14.4" thickBot="1">
      <c r="A10" s="400" t="s">
        <v>57</v>
      </c>
      <c r="B10" s="401"/>
      <c r="C10" s="402">
        <v>85431</v>
      </c>
      <c r="D10" s="402">
        <v>79303</v>
      </c>
      <c r="E10" s="403">
        <v>7.7273243130776895E-2</v>
      </c>
      <c r="F10" s="402">
        <v>66354</v>
      </c>
      <c r="G10" s="402">
        <v>60980</v>
      </c>
      <c r="H10" s="403">
        <v>8.8127254837651686E-2</v>
      </c>
      <c r="I10" s="402">
        <v>19077</v>
      </c>
      <c r="J10" s="402">
        <v>18323</v>
      </c>
      <c r="K10" s="403">
        <v>4.1150466626644108E-2</v>
      </c>
      <c r="L10" s="395"/>
      <c r="M10" s="404">
        <v>0.64779942810263802</v>
      </c>
      <c r="N10" s="404">
        <v>0.65210601351113084</v>
      </c>
      <c r="O10" s="405">
        <v>-0.4</v>
      </c>
      <c r="P10" s="402">
        <v>136606</v>
      </c>
      <c r="Q10" s="402">
        <v>129445</v>
      </c>
      <c r="R10" s="403">
        <v>5.532079261462397E-2</v>
      </c>
      <c r="S10" s="402">
        <v>210877</v>
      </c>
      <c r="T10" s="402">
        <v>198503</v>
      </c>
      <c r="U10" s="403">
        <v>6.2336589371445268E-2</v>
      </c>
      <c r="V10" s="402">
        <v>225241</v>
      </c>
      <c r="W10" s="402">
        <v>208833</v>
      </c>
      <c r="X10" s="403">
        <v>7.8569957813180866E-2</v>
      </c>
      <c r="Y10" s="406">
        <v>2.6365253830576725</v>
      </c>
      <c r="Z10" s="407">
        <v>2.6333556107587355</v>
      </c>
    </row>
    <row r="11" spans="1:26" ht="13.8">
      <c r="A11" s="1010" t="s">
        <v>58</v>
      </c>
      <c r="B11" s="392" t="s">
        <v>54</v>
      </c>
      <c r="C11" s="393">
        <v>9018</v>
      </c>
      <c r="D11" s="393">
        <v>10136</v>
      </c>
      <c r="E11" s="394">
        <v>-0.11029992107340174</v>
      </c>
      <c r="F11" s="393">
        <v>1662</v>
      </c>
      <c r="G11" s="393">
        <v>1952</v>
      </c>
      <c r="H11" s="394">
        <v>-0.14856557377049182</v>
      </c>
      <c r="I11" s="393">
        <v>7356</v>
      </c>
      <c r="J11" s="393">
        <v>8184</v>
      </c>
      <c r="K11" s="394">
        <v>-0.10117302052785923</v>
      </c>
      <c r="L11" s="395"/>
      <c r="M11" s="396">
        <v>0.28465733439855501</v>
      </c>
      <c r="N11" s="396">
        <v>0.27566772849791715</v>
      </c>
      <c r="O11" s="397">
        <v>0.89999999999999991</v>
      </c>
      <c r="P11" s="393">
        <v>8195</v>
      </c>
      <c r="Q11" s="393">
        <v>9000</v>
      </c>
      <c r="R11" s="394">
        <v>-8.9444444444444438E-2</v>
      </c>
      <c r="S11" s="393">
        <v>28789</v>
      </c>
      <c r="T11" s="393">
        <v>32648</v>
      </c>
      <c r="U11" s="394">
        <v>-0.11820019603038472</v>
      </c>
      <c r="V11" s="393">
        <v>17197</v>
      </c>
      <c r="W11" s="393">
        <v>19659</v>
      </c>
      <c r="X11" s="394">
        <v>-0.12523526120352002</v>
      </c>
      <c r="Y11" s="398">
        <v>1.9069638500776225</v>
      </c>
      <c r="Z11" s="399">
        <v>1.9395224940805051</v>
      </c>
    </row>
    <row r="12" spans="1:26" ht="14.4" thickBot="1">
      <c r="A12" s="1011"/>
      <c r="B12" s="392" t="s">
        <v>55</v>
      </c>
      <c r="C12" s="393">
        <v>10299</v>
      </c>
      <c r="D12" s="393">
        <v>10986</v>
      </c>
      <c r="E12" s="394">
        <v>-6.2534134352812673E-2</v>
      </c>
      <c r="F12" s="393">
        <v>3216</v>
      </c>
      <c r="G12" s="393">
        <v>2894</v>
      </c>
      <c r="H12" s="394">
        <v>0.11126468555632343</v>
      </c>
      <c r="I12" s="393">
        <v>7083</v>
      </c>
      <c r="J12" s="393">
        <v>8092</v>
      </c>
      <c r="K12" s="394">
        <v>-0.12469105289174494</v>
      </c>
      <c r="L12" s="395"/>
      <c r="M12" s="396">
        <v>0.50830195138651146</v>
      </c>
      <c r="N12" s="396">
        <v>0.48655445142973025</v>
      </c>
      <c r="O12" s="397">
        <v>2.1999999999999997</v>
      </c>
      <c r="P12" s="393">
        <v>11878</v>
      </c>
      <c r="Q12" s="393">
        <v>11996</v>
      </c>
      <c r="R12" s="394">
        <v>-9.8366122040680227E-3</v>
      </c>
      <c r="S12" s="393">
        <v>23368</v>
      </c>
      <c r="T12" s="393">
        <v>24655</v>
      </c>
      <c r="U12" s="394">
        <v>-5.2200365037517744E-2</v>
      </c>
      <c r="V12" s="393">
        <v>21956</v>
      </c>
      <c r="W12" s="393">
        <v>24334</v>
      </c>
      <c r="X12" s="394">
        <v>-9.7723350045204244E-2</v>
      </c>
      <c r="Y12" s="398">
        <v>2.1318574618895036</v>
      </c>
      <c r="Z12" s="399">
        <v>2.2150009102494082</v>
      </c>
    </row>
    <row r="13" spans="1:26" ht="14.4" thickBot="1">
      <c r="A13" s="400" t="s">
        <v>57</v>
      </c>
      <c r="B13" s="401"/>
      <c r="C13" s="402">
        <v>19317</v>
      </c>
      <c r="D13" s="402">
        <v>21122</v>
      </c>
      <c r="E13" s="403">
        <v>-8.5455922734589532E-2</v>
      </c>
      <c r="F13" s="402">
        <v>4878</v>
      </c>
      <c r="G13" s="402">
        <v>4846</v>
      </c>
      <c r="H13" s="403">
        <v>6.6033842344201408E-3</v>
      </c>
      <c r="I13" s="402">
        <v>14439</v>
      </c>
      <c r="J13" s="402">
        <v>16276</v>
      </c>
      <c r="K13" s="403">
        <v>-0.11286556893585648</v>
      </c>
      <c r="L13" s="395"/>
      <c r="M13" s="404">
        <v>0.38485725789443409</v>
      </c>
      <c r="N13" s="404">
        <v>0.36640315515767063</v>
      </c>
      <c r="O13" s="405">
        <v>1.7999999999999998</v>
      </c>
      <c r="P13" s="402">
        <v>20073</v>
      </c>
      <c r="Q13" s="402">
        <v>20996</v>
      </c>
      <c r="R13" s="403">
        <v>-4.3960754429415126E-2</v>
      </c>
      <c r="S13" s="402">
        <v>52157</v>
      </c>
      <c r="T13" s="402">
        <v>57303</v>
      </c>
      <c r="U13" s="403">
        <v>-8.9803326178385073E-2</v>
      </c>
      <c r="V13" s="402">
        <v>39153</v>
      </c>
      <c r="W13" s="402">
        <v>43993</v>
      </c>
      <c r="X13" s="403">
        <v>-0.1100175027845339</v>
      </c>
      <c r="Y13" s="406">
        <v>2.0268675260133562</v>
      </c>
      <c r="Z13" s="407">
        <v>2.0828046586497493</v>
      </c>
    </row>
    <row r="14" spans="1:26" ht="13.8">
      <c r="A14" s="1010" t="s">
        <v>59</v>
      </c>
      <c r="B14" s="392" t="s">
        <v>54</v>
      </c>
      <c r="C14" s="393">
        <v>1294</v>
      </c>
      <c r="D14" s="393">
        <v>1012</v>
      </c>
      <c r="E14" s="394">
        <v>0.27865612648221344</v>
      </c>
      <c r="F14" s="393">
        <v>146</v>
      </c>
      <c r="G14" s="393">
        <v>152</v>
      </c>
      <c r="H14" s="394">
        <v>-3.9473684210526314E-2</v>
      </c>
      <c r="I14" s="393">
        <v>1148</v>
      </c>
      <c r="J14" s="393">
        <v>860</v>
      </c>
      <c r="K14" s="394">
        <v>0.33488372093023255</v>
      </c>
      <c r="L14" s="395"/>
      <c r="M14" s="396">
        <v>0.24107142857142858</v>
      </c>
      <c r="N14" s="396">
        <v>0.25325792967789523</v>
      </c>
      <c r="O14" s="397">
        <v>-1.2</v>
      </c>
      <c r="P14" s="393">
        <v>1080</v>
      </c>
      <c r="Q14" s="393">
        <v>1030</v>
      </c>
      <c r="R14" s="394">
        <v>4.8543689320388349E-2</v>
      </c>
      <c r="S14" s="393">
        <v>4480</v>
      </c>
      <c r="T14" s="393">
        <v>4067</v>
      </c>
      <c r="U14" s="394">
        <v>0.10154905335628227</v>
      </c>
      <c r="V14" s="393">
        <v>2602</v>
      </c>
      <c r="W14" s="393">
        <v>2286</v>
      </c>
      <c r="X14" s="394">
        <v>0.13823272090988625</v>
      </c>
      <c r="Y14" s="398">
        <v>2.0108191653786709</v>
      </c>
      <c r="Z14" s="399">
        <v>2.2588932806324111</v>
      </c>
    </row>
    <row r="15" spans="1:26" ht="13.8">
      <c r="A15" s="1015"/>
      <c r="B15" s="392" t="s">
        <v>55</v>
      </c>
      <c r="C15" s="393">
        <v>5992</v>
      </c>
      <c r="D15" s="393">
        <v>5982</v>
      </c>
      <c r="E15" s="394">
        <v>1.671681711802073E-3</v>
      </c>
      <c r="F15" s="393">
        <v>3939</v>
      </c>
      <c r="G15" s="393">
        <v>3726</v>
      </c>
      <c r="H15" s="394">
        <v>5.7165861513687598E-2</v>
      </c>
      <c r="I15" s="393">
        <v>2053</v>
      </c>
      <c r="J15" s="393">
        <v>2256</v>
      </c>
      <c r="K15" s="394">
        <v>-8.9982269503546097E-2</v>
      </c>
      <c r="L15" s="395"/>
      <c r="M15" s="396">
        <v>0.4797093023255814</v>
      </c>
      <c r="N15" s="396">
        <v>0.49858323494687129</v>
      </c>
      <c r="O15" s="397">
        <v>-1.9</v>
      </c>
      <c r="P15" s="393">
        <v>8251</v>
      </c>
      <c r="Q15" s="393">
        <v>8446</v>
      </c>
      <c r="R15" s="394">
        <v>-2.308785223774568E-2</v>
      </c>
      <c r="S15" s="393">
        <v>17200</v>
      </c>
      <c r="T15" s="393">
        <v>16940</v>
      </c>
      <c r="U15" s="394">
        <v>1.5348288075560802E-2</v>
      </c>
      <c r="V15" s="393">
        <v>14727</v>
      </c>
      <c r="W15" s="393">
        <v>15128</v>
      </c>
      <c r="X15" s="394">
        <v>-2.650713907985193E-2</v>
      </c>
      <c r="Y15" s="398">
        <v>2.4577770360480642</v>
      </c>
      <c r="Z15" s="399">
        <v>2.5289200936141758</v>
      </c>
    </row>
    <row r="16" spans="1:26" ht="14.4" thickBot="1">
      <c r="A16" s="1011"/>
      <c r="B16" s="392" t="s">
        <v>56</v>
      </c>
      <c r="C16" s="393">
        <v>20242</v>
      </c>
      <c r="D16" s="393">
        <v>19492</v>
      </c>
      <c r="E16" s="394">
        <v>3.8477324030371435E-2</v>
      </c>
      <c r="F16" s="393">
        <v>8195</v>
      </c>
      <c r="G16" s="393">
        <v>6434</v>
      </c>
      <c r="H16" s="394">
        <v>0.27370220702517872</v>
      </c>
      <c r="I16" s="393">
        <v>12047</v>
      </c>
      <c r="J16" s="393">
        <v>13058</v>
      </c>
      <c r="K16" s="394">
        <v>-7.7423801500995565E-2</v>
      </c>
      <c r="L16" s="395"/>
      <c r="M16" s="396">
        <v>0.50790949138966757</v>
      </c>
      <c r="N16" s="396">
        <v>0.52376522781345591</v>
      </c>
      <c r="O16" s="397">
        <v>-1.6</v>
      </c>
      <c r="P16" s="393">
        <v>25365</v>
      </c>
      <c r="Q16" s="393">
        <v>29279</v>
      </c>
      <c r="R16" s="394">
        <v>-0.1336794289422453</v>
      </c>
      <c r="S16" s="393">
        <v>49940</v>
      </c>
      <c r="T16" s="393">
        <v>55901</v>
      </c>
      <c r="U16" s="394">
        <v>-0.10663494391871343</v>
      </c>
      <c r="V16" s="393">
        <v>55305</v>
      </c>
      <c r="W16" s="393">
        <v>53417</v>
      </c>
      <c r="X16" s="394">
        <v>3.5344553232117118E-2</v>
      </c>
      <c r="Y16" s="398">
        <v>2.7321904950103746</v>
      </c>
      <c r="Z16" s="399">
        <v>2.7404576236404679</v>
      </c>
    </row>
    <row r="17" spans="1:26" ht="14.4" thickBot="1">
      <c r="A17" s="400" t="s">
        <v>57</v>
      </c>
      <c r="B17" s="401"/>
      <c r="C17" s="402">
        <v>27528</v>
      </c>
      <c r="D17" s="402">
        <v>26486</v>
      </c>
      <c r="E17" s="403">
        <v>3.9341538926225175E-2</v>
      </c>
      <c r="F17" s="402">
        <v>12280</v>
      </c>
      <c r="G17" s="402">
        <v>10312</v>
      </c>
      <c r="H17" s="403">
        <v>0.1908456167571761</v>
      </c>
      <c r="I17" s="402">
        <v>15248</v>
      </c>
      <c r="J17" s="402">
        <v>16174</v>
      </c>
      <c r="K17" s="403">
        <v>-5.7252380363546435E-2</v>
      </c>
      <c r="L17" s="395"/>
      <c r="M17" s="404">
        <v>0.48444568556269196</v>
      </c>
      <c r="N17" s="404">
        <v>0.50391376709835123</v>
      </c>
      <c r="O17" s="405">
        <v>-1.9</v>
      </c>
      <c r="P17" s="402">
        <v>34696</v>
      </c>
      <c r="Q17" s="402">
        <v>38755</v>
      </c>
      <c r="R17" s="403">
        <v>-0.10473487291962327</v>
      </c>
      <c r="S17" s="402">
        <v>71620</v>
      </c>
      <c r="T17" s="402">
        <v>76908</v>
      </c>
      <c r="U17" s="403">
        <v>-6.8757476465387213E-2</v>
      </c>
      <c r="V17" s="402">
        <v>72634</v>
      </c>
      <c r="W17" s="402">
        <v>70831</v>
      </c>
      <c r="X17" s="403">
        <v>2.5454956163261849E-2</v>
      </c>
      <c r="Y17" s="406">
        <v>2.6385498401627432</v>
      </c>
      <c r="Z17" s="407">
        <v>2.6742807520954468</v>
      </c>
    </row>
    <row r="18" spans="1:26" ht="13.8">
      <c r="A18" s="1010" t="s">
        <v>60</v>
      </c>
      <c r="B18" s="392" t="s">
        <v>54</v>
      </c>
      <c r="C18" s="393">
        <v>2232</v>
      </c>
      <c r="D18" s="393">
        <v>2708</v>
      </c>
      <c r="E18" s="394">
        <v>-0.17577548005908419</v>
      </c>
      <c r="F18" s="393">
        <v>401</v>
      </c>
      <c r="G18" s="393">
        <v>567</v>
      </c>
      <c r="H18" s="394">
        <v>-0.29276895943562609</v>
      </c>
      <c r="I18" s="393">
        <v>1831</v>
      </c>
      <c r="J18" s="393">
        <v>2141</v>
      </c>
      <c r="K18" s="394">
        <v>-0.14479215319943953</v>
      </c>
      <c r="L18" s="395"/>
      <c r="M18" s="396">
        <v>0.22251591974047819</v>
      </c>
      <c r="N18" s="396">
        <v>0.25413763066202089</v>
      </c>
      <c r="O18" s="397">
        <v>-3.2</v>
      </c>
      <c r="P18" s="393">
        <v>1852</v>
      </c>
      <c r="Q18" s="393">
        <v>2334</v>
      </c>
      <c r="R18" s="394">
        <v>-0.20651242502142245</v>
      </c>
      <c r="S18" s="393">
        <v>8323</v>
      </c>
      <c r="T18" s="393">
        <v>9184</v>
      </c>
      <c r="U18" s="394">
        <v>-9.375E-2</v>
      </c>
      <c r="V18" s="393">
        <v>3722</v>
      </c>
      <c r="W18" s="393">
        <v>4487</v>
      </c>
      <c r="X18" s="394">
        <v>-0.17049253398707376</v>
      </c>
      <c r="Y18" s="398">
        <v>1.6675627240143369</v>
      </c>
      <c r="Z18" s="399">
        <v>1.6569423929098965</v>
      </c>
    </row>
    <row r="19" spans="1:26" ht="14.4" thickBot="1">
      <c r="A19" s="1011"/>
      <c r="B19" s="392" t="s">
        <v>61</v>
      </c>
      <c r="C19" s="393">
        <v>5866</v>
      </c>
      <c r="D19" s="393">
        <v>6667</v>
      </c>
      <c r="E19" s="394">
        <v>-0.12014399280035998</v>
      </c>
      <c r="F19" s="393">
        <v>2143</v>
      </c>
      <c r="G19" s="393">
        <v>2084</v>
      </c>
      <c r="H19" s="394">
        <v>2.8310940499040309E-2</v>
      </c>
      <c r="I19" s="393">
        <v>3723</v>
      </c>
      <c r="J19" s="393">
        <v>4583</v>
      </c>
      <c r="K19" s="394">
        <v>-0.18765001090988437</v>
      </c>
      <c r="L19" s="395"/>
      <c r="M19" s="396">
        <v>0.39573963327237682</v>
      </c>
      <c r="N19" s="396">
        <v>0.42772818888568959</v>
      </c>
      <c r="O19" s="397">
        <v>-3.2</v>
      </c>
      <c r="P19" s="393">
        <v>8007</v>
      </c>
      <c r="Q19" s="393">
        <v>8913</v>
      </c>
      <c r="R19" s="394">
        <v>-0.10164927633793336</v>
      </c>
      <c r="S19" s="393">
        <v>20233</v>
      </c>
      <c r="T19" s="393">
        <v>20838</v>
      </c>
      <c r="U19" s="394">
        <v>-2.903349649678472E-2</v>
      </c>
      <c r="V19" s="393">
        <v>14054</v>
      </c>
      <c r="W19" s="393">
        <v>16064</v>
      </c>
      <c r="X19" s="394">
        <v>-0.12512450199203187</v>
      </c>
      <c r="Y19" s="398">
        <v>2.3958404364132289</v>
      </c>
      <c r="Z19" s="399">
        <v>2.409479526023699</v>
      </c>
    </row>
    <row r="20" spans="1:26" ht="14.4" thickBot="1">
      <c r="A20" s="400" t="s">
        <v>57</v>
      </c>
      <c r="B20" s="401"/>
      <c r="C20" s="402">
        <v>8098</v>
      </c>
      <c r="D20" s="402">
        <v>9375</v>
      </c>
      <c r="E20" s="403">
        <v>-0.13621333333333333</v>
      </c>
      <c r="F20" s="402">
        <v>2544</v>
      </c>
      <c r="G20" s="402">
        <v>2651</v>
      </c>
      <c r="H20" s="403">
        <v>-4.036212749905696E-2</v>
      </c>
      <c r="I20" s="402">
        <v>5554</v>
      </c>
      <c r="J20" s="402">
        <v>6724</v>
      </c>
      <c r="K20" s="403">
        <v>-0.17400356930398572</v>
      </c>
      <c r="L20" s="395"/>
      <c r="M20" s="404">
        <v>0.34525143577531869</v>
      </c>
      <c r="N20" s="404">
        <v>0.37462527479848112</v>
      </c>
      <c r="O20" s="405">
        <v>-2.9000000000000004</v>
      </c>
      <c r="P20" s="402">
        <v>9859</v>
      </c>
      <c r="Q20" s="402">
        <v>11247</v>
      </c>
      <c r="R20" s="403">
        <v>-0.12341068729438961</v>
      </c>
      <c r="S20" s="402">
        <v>28556</v>
      </c>
      <c r="T20" s="402">
        <v>30022</v>
      </c>
      <c r="U20" s="403">
        <v>-4.8830857371261076E-2</v>
      </c>
      <c r="V20" s="402">
        <v>17776</v>
      </c>
      <c r="W20" s="402">
        <v>20551</v>
      </c>
      <c r="X20" s="403">
        <v>-0.13502992555106808</v>
      </c>
      <c r="Y20" s="406">
        <v>2.1951099036799211</v>
      </c>
      <c r="Z20" s="407">
        <v>2.1921066666666666</v>
      </c>
    </row>
    <row r="21" spans="1:26" ht="13.8">
      <c r="A21" s="1010" t="s">
        <v>62</v>
      </c>
      <c r="B21" s="392" t="s">
        <v>54</v>
      </c>
      <c r="C21" s="393">
        <v>1455</v>
      </c>
      <c r="D21" s="393">
        <v>1802</v>
      </c>
      <c r="E21" s="394">
        <v>-0.1925638179800222</v>
      </c>
      <c r="F21" s="393">
        <v>622</v>
      </c>
      <c r="G21" s="393">
        <v>792</v>
      </c>
      <c r="H21" s="394">
        <v>-0.21464646464646464</v>
      </c>
      <c r="I21" s="393">
        <v>833</v>
      </c>
      <c r="J21" s="393">
        <v>1010</v>
      </c>
      <c r="K21" s="394">
        <v>-0.17524752475247524</v>
      </c>
      <c r="L21" s="395"/>
      <c r="M21" s="396">
        <v>0.38991389913899138</v>
      </c>
      <c r="N21" s="396">
        <v>0.44120468060617685</v>
      </c>
      <c r="O21" s="397">
        <v>-5.0999999999999996</v>
      </c>
      <c r="P21" s="393">
        <v>1902</v>
      </c>
      <c r="Q21" s="393">
        <v>2300</v>
      </c>
      <c r="R21" s="394">
        <v>-0.17304347826086958</v>
      </c>
      <c r="S21" s="393">
        <v>4878</v>
      </c>
      <c r="T21" s="393">
        <v>5213</v>
      </c>
      <c r="U21" s="394">
        <v>-6.4262420870899672E-2</v>
      </c>
      <c r="V21" s="393">
        <v>3135</v>
      </c>
      <c r="W21" s="393">
        <v>3627</v>
      </c>
      <c r="X21" s="394">
        <v>-0.13564929693961952</v>
      </c>
      <c r="Y21" s="398">
        <v>2.1546391752577319</v>
      </c>
      <c r="Z21" s="399">
        <v>2.0127635960044397</v>
      </c>
    </row>
    <row r="22" spans="1:26" ht="14.4" thickBot="1">
      <c r="A22" s="1011"/>
      <c r="B22" s="392" t="s">
        <v>55</v>
      </c>
      <c r="C22" s="393">
        <v>4903</v>
      </c>
      <c r="D22" s="393">
        <v>3161</v>
      </c>
      <c r="E22" s="394">
        <v>0.55109142676368239</v>
      </c>
      <c r="F22" s="393">
        <v>2649</v>
      </c>
      <c r="G22" s="393">
        <v>1877</v>
      </c>
      <c r="H22" s="394">
        <v>0.41129461907298881</v>
      </c>
      <c r="I22" s="393">
        <v>2254</v>
      </c>
      <c r="J22" s="393">
        <v>1284</v>
      </c>
      <c r="K22" s="394">
        <v>0.75545171339563866</v>
      </c>
      <c r="L22" s="395"/>
      <c r="M22" s="396">
        <v>0.45974673577849223</v>
      </c>
      <c r="N22" s="396">
        <v>0.52383585886516981</v>
      </c>
      <c r="O22" s="397">
        <v>-6.4</v>
      </c>
      <c r="P22" s="393">
        <v>7007</v>
      </c>
      <c r="Q22" s="393">
        <v>4736</v>
      </c>
      <c r="R22" s="394">
        <v>0.47951858108108109</v>
      </c>
      <c r="S22" s="393">
        <v>15241</v>
      </c>
      <c r="T22" s="393">
        <v>9041</v>
      </c>
      <c r="U22" s="394">
        <v>0.685764849021126</v>
      </c>
      <c r="V22" s="393">
        <v>13782</v>
      </c>
      <c r="W22" s="393">
        <v>10902</v>
      </c>
      <c r="X22" s="394">
        <v>0.26417171161254815</v>
      </c>
      <c r="Y22" s="398">
        <v>2.8109320823985313</v>
      </c>
      <c r="Z22" s="399">
        <v>3.4489085732363178</v>
      </c>
    </row>
    <row r="23" spans="1:26" ht="14.4" thickBot="1">
      <c r="A23" s="400" t="s">
        <v>57</v>
      </c>
      <c r="B23" s="401"/>
      <c r="C23" s="402">
        <v>6358</v>
      </c>
      <c r="D23" s="402">
        <v>4963</v>
      </c>
      <c r="E23" s="403">
        <v>0.28107999194035865</v>
      </c>
      <c r="F23" s="402">
        <v>3271</v>
      </c>
      <c r="G23" s="402">
        <v>2669</v>
      </c>
      <c r="H23" s="403">
        <v>0.2255526414387411</v>
      </c>
      <c r="I23" s="402">
        <v>3087</v>
      </c>
      <c r="J23" s="402">
        <v>2294</v>
      </c>
      <c r="K23" s="403">
        <v>0.34568439407149082</v>
      </c>
      <c r="L23" s="408"/>
      <c r="M23" s="404">
        <v>0.44281524926686217</v>
      </c>
      <c r="N23" s="404">
        <v>0.49361582713624247</v>
      </c>
      <c r="O23" s="405">
        <v>-5.0999999999999996</v>
      </c>
      <c r="P23" s="402">
        <v>8909</v>
      </c>
      <c r="Q23" s="402">
        <v>7036</v>
      </c>
      <c r="R23" s="403">
        <v>0.26620238772029564</v>
      </c>
      <c r="S23" s="402">
        <v>20119</v>
      </c>
      <c r="T23" s="402">
        <v>14254</v>
      </c>
      <c r="U23" s="403">
        <v>0.41146344885646136</v>
      </c>
      <c r="V23" s="402">
        <v>16917</v>
      </c>
      <c r="W23" s="402">
        <v>14529</v>
      </c>
      <c r="X23" s="403">
        <v>0.16436093330580218</v>
      </c>
      <c r="Y23" s="406">
        <v>2.660742371815036</v>
      </c>
      <c r="Z23" s="407">
        <v>2.927463227886359</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985" t="s">
        <v>63</v>
      </c>
      <c r="B25" s="986"/>
      <c r="C25" s="418">
        <v>146732</v>
      </c>
      <c r="D25" s="418">
        <v>141249</v>
      </c>
      <c r="E25" s="419">
        <v>3.8817973932558814E-2</v>
      </c>
      <c r="F25" s="418">
        <v>89327</v>
      </c>
      <c r="G25" s="418">
        <v>81458</v>
      </c>
      <c r="H25" s="419">
        <v>9.6601929828868865E-2</v>
      </c>
      <c r="I25" s="418">
        <v>57405</v>
      </c>
      <c r="J25" s="418">
        <v>59791</v>
      </c>
      <c r="K25" s="419">
        <v>-3.9905671422120384E-2</v>
      </c>
      <c r="L25" s="420"/>
      <c r="M25" s="421">
        <v>0.54820532753848517</v>
      </c>
      <c r="N25" s="421">
        <v>0.55035677338921452</v>
      </c>
      <c r="O25" s="422">
        <v>-0.2</v>
      </c>
      <c r="P25" s="418">
        <v>210143</v>
      </c>
      <c r="Q25" s="418">
        <v>207479</v>
      </c>
      <c r="R25" s="419">
        <v>1.2839853671937882E-2</v>
      </c>
      <c r="S25" s="418">
        <v>383329</v>
      </c>
      <c r="T25" s="418">
        <v>376990</v>
      </c>
      <c r="U25" s="419">
        <v>1.6814769622536408E-2</v>
      </c>
      <c r="V25" s="418">
        <v>371721</v>
      </c>
      <c r="W25" s="418">
        <v>358737</v>
      </c>
      <c r="X25" s="419">
        <v>3.6193646041529033E-2</v>
      </c>
      <c r="Y25" s="423">
        <v>2.5333328789902678</v>
      </c>
      <c r="Z25" s="424">
        <v>2.5397489539748954</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1000" t="s">
        <v>64</v>
      </c>
      <c r="B27" s="1001"/>
      <c r="C27" s="428">
        <v>6688</v>
      </c>
      <c r="D27" s="428">
        <v>7072</v>
      </c>
      <c r="E27" s="429">
        <v>-5.4298642533936653E-2</v>
      </c>
      <c r="F27" s="428">
        <v>1120</v>
      </c>
      <c r="G27" s="428">
        <v>1242</v>
      </c>
      <c r="H27" s="429">
        <v>-9.8228663446054756E-2</v>
      </c>
      <c r="I27" s="428">
        <v>5568</v>
      </c>
      <c r="J27" s="428">
        <v>5830</v>
      </c>
      <c r="K27" s="429">
        <v>-4.4939965694682678E-2</v>
      </c>
      <c r="L27" s="430"/>
      <c r="M27" s="431">
        <v>0.30769651251776536</v>
      </c>
      <c r="N27" s="431">
        <v>0.26948963672832627</v>
      </c>
      <c r="O27" s="432">
        <v>3.8</v>
      </c>
      <c r="P27" s="428">
        <v>5629</v>
      </c>
      <c r="Q27" s="428">
        <v>6046</v>
      </c>
      <c r="R27" s="429">
        <v>-6.8971220641746614E-2</v>
      </c>
      <c r="S27" s="428">
        <v>18294</v>
      </c>
      <c r="T27" s="428">
        <v>22435</v>
      </c>
      <c r="U27" s="429">
        <v>-0.18457766882103854</v>
      </c>
      <c r="V27" s="428">
        <v>12885</v>
      </c>
      <c r="W27" s="428">
        <v>13770</v>
      </c>
      <c r="X27" s="429">
        <v>-6.4270152505446626E-2</v>
      </c>
      <c r="Y27" s="433">
        <v>1.926584928229665</v>
      </c>
      <c r="Z27" s="434">
        <v>1.9471153846153846</v>
      </c>
    </row>
    <row r="28" spans="1:26">
      <c r="O28" s="435"/>
    </row>
    <row r="30" spans="1:26" ht="23.4" thickBot="1">
      <c r="A30" s="995" t="s">
        <v>65</v>
      </c>
      <c r="B30" s="995"/>
      <c r="C30" s="995"/>
      <c r="D30" s="995"/>
      <c r="E30" s="995"/>
      <c r="F30" s="995"/>
      <c r="G30" s="995"/>
      <c r="H30" s="995"/>
      <c r="I30" s="995"/>
      <c r="J30" s="995"/>
      <c r="K30" s="995"/>
      <c r="L30" s="995"/>
      <c r="M30" s="995"/>
      <c r="N30" s="995"/>
      <c r="O30" s="995"/>
      <c r="P30" s="995"/>
      <c r="Q30" s="995"/>
      <c r="R30" s="995"/>
      <c r="S30" s="995"/>
      <c r="T30" s="995"/>
      <c r="U30" s="995"/>
      <c r="V30" s="995"/>
      <c r="W30" s="995"/>
      <c r="X30" s="995"/>
      <c r="Y30" s="995"/>
      <c r="Z30" s="995"/>
    </row>
    <row r="31" spans="1:26" ht="13.8">
      <c r="A31" s="379"/>
      <c r="B31" s="380"/>
      <c r="C31" s="996" t="s">
        <v>40</v>
      </c>
      <c r="D31" s="996"/>
      <c r="E31" s="381" t="s">
        <v>41</v>
      </c>
      <c r="F31" s="996" t="s">
        <v>42</v>
      </c>
      <c r="G31" s="996"/>
      <c r="H31" s="381" t="s">
        <v>41</v>
      </c>
      <c r="I31" s="996" t="s">
        <v>43</v>
      </c>
      <c r="J31" s="996"/>
      <c r="K31" s="382" t="s">
        <v>41</v>
      </c>
      <c r="L31" s="383"/>
      <c r="M31" s="997" t="s">
        <v>44</v>
      </c>
      <c r="N31" s="997"/>
      <c r="O31" s="381" t="s">
        <v>45</v>
      </c>
      <c r="P31" s="996" t="s">
        <v>46</v>
      </c>
      <c r="Q31" s="996"/>
      <c r="R31" s="381" t="s">
        <v>41</v>
      </c>
      <c r="S31" s="996" t="s">
        <v>47</v>
      </c>
      <c r="T31" s="996"/>
      <c r="U31" s="381" t="s">
        <v>41</v>
      </c>
      <c r="V31" s="996" t="s">
        <v>48</v>
      </c>
      <c r="W31" s="996"/>
      <c r="X31" s="381" t="s">
        <v>41</v>
      </c>
      <c r="Y31" s="998" t="s">
        <v>49</v>
      </c>
      <c r="Z31" s="999"/>
    </row>
    <row r="32" spans="1:26" ht="28.5" customHeight="1" thickBot="1">
      <c r="A32" s="1002" t="s">
        <v>51</v>
      </c>
      <c r="B32" s="1003"/>
      <c r="C32" s="386">
        <v>2014</v>
      </c>
      <c r="D32" s="386">
        <v>2013</v>
      </c>
      <c r="E32" s="387" t="s">
        <v>52</v>
      </c>
      <c r="F32" s="386">
        <v>2014</v>
      </c>
      <c r="G32" s="386">
        <v>2013</v>
      </c>
      <c r="H32" s="387" t="s">
        <v>52</v>
      </c>
      <c r="I32" s="386">
        <v>2014</v>
      </c>
      <c r="J32" s="386">
        <v>2013</v>
      </c>
      <c r="K32" s="387" t="s">
        <v>52</v>
      </c>
      <c r="L32" s="388"/>
      <c r="M32" s="386">
        <v>2014</v>
      </c>
      <c r="N32" s="386">
        <v>2013</v>
      </c>
      <c r="O32" s="387" t="s">
        <v>52</v>
      </c>
      <c r="P32" s="386">
        <v>2014</v>
      </c>
      <c r="Q32" s="386">
        <v>2013</v>
      </c>
      <c r="R32" s="387" t="s">
        <v>52</v>
      </c>
      <c r="S32" s="386">
        <v>2014</v>
      </c>
      <c r="T32" s="386">
        <v>2013</v>
      </c>
      <c r="U32" s="387" t="s">
        <v>52</v>
      </c>
      <c r="V32" s="386">
        <v>2014</v>
      </c>
      <c r="W32" s="386">
        <v>2013</v>
      </c>
      <c r="X32" s="387" t="s">
        <v>52</v>
      </c>
      <c r="Y32" s="386">
        <v>2014</v>
      </c>
      <c r="Z32" s="391">
        <v>2013</v>
      </c>
    </row>
    <row r="33" spans="1:26" ht="13.8">
      <c r="A33" s="1004" t="s">
        <v>54</v>
      </c>
      <c r="B33" s="1005"/>
      <c r="C33" s="393">
        <f>C7+C11+C14+C18+C21</f>
        <v>21510</v>
      </c>
      <c r="D33" s="393">
        <f>D7+D11+D14+D18+D21</f>
        <v>22680</v>
      </c>
      <c r="E33" s="394">
        <f>(C33-D33)/D33</f>
        <v>-5.1587301587301584E-2</v>
      </c>
      <c r="F33" s="393">
        <f>F7+F11+F14+F18+F21</f>
        <v>8287</v>
      </c>
      <c r="G33" s="393">
        <f>G7+G11+G14+G18+G21</f>
        <v>8593</v>
      </c>
      <c r="H33" s="394">
        <f>(F33-G33)/G33</f>
        <v>-3.5610380542301874E-2</v>
      </c>
      <c r="I33" s="393">
        <f>I7+I11+I14+I18+I21</f>
        <v>13223</v>
      </c>
      <c r="J33" s="393">
        <f>J7+J11+J14+J18+J21</f>
        <v>14087</v>
      </c>
      <c r="K33" s="394">
        <f>(I33-J33)/J33</f>
        <v>-6.1333144033506072E-2</v>
      </c>
      <c r="L33" s="436"/>
      <c r="M33" s="396">
        <f t="shared" ref="M33:N35" si="0">P33/S33</f>
        <v>0.33195117677976987</v>
      </c>
      <c r="N33" s="396">
        <f t="shared" si="0"/>
        <v>0.33049129335962452</v>
      </c>
      <c r="O33" s="397">
        <f>ROUND(+M33-N33,3)*100</f>
        <v>0.1</v>
      </c>
      <c r="P33" s="393">
        <f>P7+P11+P14+P18+P21</f>
        <v>22736</v>
      </c>
      <c r="Q33" s="393">
        <f>Q7+Q11+Q14+Q18+Q21</f>
        <v>23800</v>
      </c>
      <c r="R33" s="394">
        <f>(P33-Q33)/Q33</f>
        <v>-4.4705882352941179E-2</v>
      </c>
      <c r="S33" s="393">
        <f>S7+S11+S14+S18+S21</f>
        <v>68492</v>
      </c>
      <c r="T33" s="393">
        <f>T7+T11+T14+T18+T21</f>
        <v>72014</v>
      </c>
      <c r="U33" s="394">
        <f>(S33-T33)/T33</f>
        <v>-4.8907156941705776E-2</v>
      </c>
      <c r="V33" s="393">
        <f>V7+V11+V14+V18+V21</f>
        <v>44389</v>
      </c>
      <c r="W33" s="393">
        <f>W7+W11+W14+W18+W21</f>
        <v>46467</v>
      </c>
      <c r="X33" s="394">
        <f>(V33-W33)/W33</f>
        <v>-4.4719908752447975E-2</v>
      </c>
      <c r="Y33" s="437">
        <f t="shared" ref="Y33:Z35" si="1">V33/C33</f>
        <v>2.0636448163644818</v>
      </c>
      <c r="Z33" s="438">
        <f t="shared" si="1"/>
        <v>2.0488095238095236</v>
      </c>
    </row>
    <row r="34" spans="1:26" ht="13.8">
      <c r="A34" s="1006" t="s">
        <v>55</v>
      </c>
      <c r="B34" s="1007"/>
      <c r="C34" s="439">
        <f>C8+C12+C19+C15+C22</f>
        <v>39318</v>
      </c>
      <c r="D34" s="439">
        <f>D8+D12+D19+D15+D22</f>
        <v>34366</v>
      </c>
      <c r="E34" s="440">
        <f>(C34-D34)/D34</f>
        <v>0.14409590874701739</v>
      </c>
      <c r="F34" s="439">
        <f>F8+F12+F19+F15+F22</f>
        <v>21401</v>
      </c>
      <c r="G34" s="439">
        <f>G8+G12+G19+G15+G22</f>
        <v>16588</v>
      </c>
      <c r="H34" s="440">
        <f>(F34-G34)/G34</f>
        <v>0.29014950566674702</v>
      </c>
      <c r="I34" s="439">
        <f>I8+I12+I19+I15+I22</f>
        <v>17917</v>
      </c>
      <c r="J34" s="439">
        <f>J8+J12+J19+J15+J22</f>
        <v>17778</v>
      </c>
      <c r="K34" s="440">
        <f>(I34-J34)/J34</f>
        <v>7.8186522668466651E-3</v>
      </c>
      <c r="L34" s="436"/>
      <c r="M34" s="441">
        <f t="shared" si="0"/>
        <v>0.50177746865279471</v>
      </c>
      <c r="N34" s="442">
        <f t="shared" si="0"/>
        <v>0.49822743386964824</v>
      </c>
      <c r="O34" s="443">
        <f>ROUND(+M34-N34,3)*100</f>
        <v>0.4</v>
      </c>
      <c r="P34" s="439">
        <f>P8+P12+P19+P15+P22</f>
        <v>51943</v>
      </c>
      <c r="Q34" s="439">
        <f>Q8+Q12+Q19+Q15+Q22</f>
        <v>43848</v>
      </c>
      <c r="R34" s="440">
        <f>(P34-Q34)/Q34</f>
        <v>0.18461503375296479</v>
      </c>
      <c r="S34" s="439">
        <f>S8+S12+S19+S15+S22</f>
        <v>103518</v>
      </c>
      <c r="T34" s="439">
        <f>T8+T12+T19+T15+T22</f>
        <v>88008</v>
      </c>
      <c r="U34" s="440">
        <f>(S34-T34)/T34</f>
        <v>0.17623397872920643</v>
      </c>
      <c r="V34" s="439">
        <f>V8+V12+V19+V15+V22</f>
        <v>93056</v>
      </c>
      <c r="W34" s="439">
        <f>W8+W12+W19+W15+W22</f>
        <v>81438</v>
      </c>
      <c r="X34" s="440">
        <f>(V34-W34)/W34</f>
        <v>0.14266067437805446</v>
      </c>
      <c r="Y34" s="444">
        <f t="shared" si="1"/>
        <v>2.3667531410549874</v>
      </c>
      <c r="Z34" s="445">
        <f t="shared" si="1"/>
        <v>2.3697258918698716</v>
      </c>
    </row>
    <row r="35" spans="1:26" ht="14.4" thickBot="1">
      <c r="A35" s="1008" t="s">
        <v>56</v>
      </c>
      <c r="B35" s="1009"/>
      <c r="C35" s="446">
        <f>C9+C16</f>
        <v>85904</v>
      </c>
      <c r="D35" s="447">
        <f>D9+D16</f>
        <v>84203</v>
      </c>
      <c r="E35" s="448">
        <f>(C35-D35)/D35</f>
        <v>2.0201180480505444E-2</v>
      </c>
      <c r="F35" s="449">
        <f>F9+F16</f>
        <v>59639</v>
      </c>
      <c r="G35" s="447">
        <f>G9+G16</f>
        <v>56277</v>
      </c>
      <c r="H35" s="448">
        <f>(F35-G35)/G35</f>
        <v>5.9740213586367434E-2</v>
      </c>
      <c r="I35" s="449">
        <f>I9+I16</f>
        <v>26265</v>
      </c>
      <c r="J35" s="447">
        <f>J9+J16</f>
        <v>27926</v>
      </c>
      <c r="K35" s="450">
        <f>(I35-J35)/J35</f>
        <v>-5.9478622072620495E-2</v>
      </c>
      <c r="L35" s="451"/>
      <c r="M35" s="452">
        <f t="shared" si="0"/>
        <v>0.64104032292410995</v>
      </c>
      <c r="N35" s="453">
        <f t="shared" si="0"/>
        <v>0.64447752663987312</v>
      </c>
      <c r="O35" s="454">
        <f>ROUND(+M35-N35,3)*100</f>
        <v>-0.3</v>
      </c>
      <c r="P35" s="449">
        <f>P9+P16</f>
        <v>135464</v>
      </c>
      <c r="Q35" s="447">
        <f>Q9+Q16</f>
        <v>139831</v>
      </c>
      <c r="R35" s="448">
        <f>(P35-Q35)/Q35</f>
        <v>-3.1230556886527309E-2</v>
      </c>
      <c r="S35" s="449">
        <f>S9+S16</f>
        <v>211319</v>
      </c>
      <c r="T35" s="447">
        <f>T9+T16</f>
        <v>216968</v>
      </c>
      <c r="U35" s="448">
        <f>(S35-T35)/T35</f>
        <v>-2.603609748903064E-2</v>
      </c>
      <c r="V35" s="449">
        <f>V9+V16</f>
        <v>234276</v>
      </c>
      <c r="W35" s="447">
        <f>W9+W16</f>
        <v>230832</v>
      </c>
      <c r="X35" s="450">
        <f>(V35-W35)/W35</f>
        <v>1.4919941775836972E-2</v>
      </c>
      <c r="Y35" s="455">
        <f t="shared" si="1"/>
        <v>2.7271838331160363</v>
      </c>
      <c r="Z35" s="456">
        <f t="shared" si="1"/>
        <v>2.741375010391554</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985" t="s">
        <v>63</v>
      </c>
      <c r="B37" s="986"/>
      <c r="C37" s="418">
        <f>SUM(C33:C35)</f>
        <v>146732</v>
      </c>
      <c r="D37" s="418">
        <f>SUM(D33:D35)</f>
        <v>141249</v>
      </c>
      <c r="E37" s="419">
        <f>(C37-D37)/D37</f>
        <v>3.8817973932558814E-2</v>
      </c>
      <c r="F37" s="418">
        <f>SUM(F33:F35)</f>
        <v>89327</v>
      </c>
      <c r="G37" s="418">
        <f>SUM(G33:G35)</f>
        <v>81458</v>
      </c>
      <c r="H37" s="419">
        <f>(F37-G37)/G37</f>
        <v>9.6601929828868865E-2</v>
      </c>
      <c r="I37" s="418">
        <f>SUM(I33:I35)</f>
        <v>57405</v>
      </c>
      <c r="J37" s="418">
        <f>SUM(J33:J35)</f>
        <v>59791</v>
      </c>
      <c r="K37" s="419">
        <f>(I37-J37)/J37</f>
        <v>-3.9905671422120384E-2</v>
      </c>
      <c r="L37" s="461"/>
      <c r="M37" s="421">
        <f>P37/S37</f>
        <v>0.54820532753848517</v>
      </c>
      <c r="N37" s="421">
        <f>Q37/T37</f>
        <v>0.55035677338921452</v>
      </c>
      <c r="O37" s="422">
        <f>ROUND(+M37-N37,3)*100</f>
        <v>-0.2</v>
      </c>
      <c r="P37" s="418">
        <f>SUM(P33:P35)</f>
        <v>210143</v>
      </c>
      <c r="Q37" s="418">
        <f>SUM(Q33:Q35)</f>
        <v>207479</v>
      </c>
      <c r="R37" s="419">
        <f>(P37-Q37)/Q37</f>
        <v>1.2839853671937882E-2</v>
      </c>
      <c r="S37" s="418">
        <f>SUM(S33:S35)</f>
        <v>383329</v>
      </c>
      <c r="T37" s="418">
        <f>SUM(T33:T35)</f>
        <v>376990</v>
      </c>
      <c r="U37" s="419">
        <f>(S37-T37)/T37</f>
        <v>1.6814769622536408E-2</v>
      </c>
      <c r="V37" s="418">
        <f>SUM(V33:V35)</f>
        <v>371721</v>
      </c>
      <c r="W37" s="418">
        <f>SUM(W33:W35)</f>
        <v>358737</v>
      </c>
      <c r="X37" s="419">
        <f>(V37-W37)/W37</f>
        <v>3.6193646041529033E-2</v>
      </c>
      <c r="Y37" s="462">
        <f>V37/C37</f>
        <v>2.5333328789902678</v>
      </c>
      <c r="Z37" s="463">
        <f>W37/D37</f>
        <v>2.5397489539748954</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995" t="s">
        <v>66</v>
      </c>
      <c r="B40" s="995"/>
      <c r="C40" s="995"/>
      <c r="D40" s="995"/>
      <c r="E40" s="995"/>
      <c r="F40" s="995"/>
      <c r="G40" s="995"/>
      <c r="H40" s="995"/>
      <c r="I40" s="995"/>
      <c r="J40" s="995"/>
      <c r="K40" s="995"/>
      <c r="L40" s="995"/>
      <c r="M40" s="995"/>
      <c r="N40" s="995"/>
      <c r="O40" s="995"/>
      <c r="P40" s="995"/>
      <c r="Q40" s="995"/>
      <c r="R40" s="995"/>
      <c r="S40" s="995"/>
      <c r="T40" s="995"/>
      <c r="U40" s="995"/>
      <c r="V40" s="995"/>
      <c r="W40" s="995"/>
      <c r="X40" s="995"/>
      <c r="Y40" s="995"/>
      <c r="Z40" s="995"/>
    </row>
    <row r="41" spans="1:26" ht="13.8">
      <c r="A41" s="379"/>
      <c r="B41" s="380"/>
      <c r="C41" s="996" t="s">
        <v>40</v>
      </c>
      <c r="D41" s="996"/>
      <c r="E41" s="381" t="s">
        <v>41</v>
      </c>
      <c r="F41" s="996" t="s">
        <v>42</v>
      </c>
      <c r="G41" s="996"/>
      <c r="H41" s="381" t="s">
        <v>41</v>
      </c>
      <c r="I41" s="996" t="s">
        <v>43</v>
      </c>
      <c r="J41" s="996"/>
      <c r="K41" s="382" t="s">
        <v>41</v>
      </c>
      <c r="L41" s="383"/>
      <c r="M41" s="997" t="s">
        <v>44</v>
      </c>
      <c r="N41" s="997"/>
      <c r="O41" s="381" t="s">
        <v>45</v>
      </c>
      <c r="P41" s="996" t="s">
        <v>46</v>
      </c>
      <c r="Q41" s="996"/>
      <c r="R41" s="381" t="s">
        <v>41</v>
      </c>
      <c r="S41" s="996" t="s">
        <v>47</v>
      </c>
      <c r="T41" s="996"/>
      <c r="U41" s="381" t="s">
        <v>41</v>
      </c>
      <c r="V41" s="996" t="s">
        <v>48</v>
      </c>
      <c r="W41" s="996"/>
      <c r="X41" s="381" t="s">
        <v>41</v>
      </c>
      <c r="Y41" s="998" t="s">
        <v>49</v>
      </c>
      <c r="Z41" s="999"/>
    </row>
    <row r="42" spans="1:26" ht="14.4" thickBot="1">
      <c r="A42" s="987" t="s">
        <v>50</v>
      </c>
      <c r="B42" s="988"/>
      <c r="C42" s="386">
        <v>2014</v>
      </c>
      <c r="D42" s="386">
        <v>2013</v>
      </c>
      <c r="E42" s="387" t="s">
        <v>52</v>
      </c>
      <c r="F42" s="386">
        <v>2014</v>
      </c>
      <c r="G42" s="386">
        <v>2013</v>
      </c>
      <c r="H42" s="387" t="s">
        <v>52</v>
      </c>
      <c r="I42" s="386">
        <v>2014</v>
      </c>
      <c r="J42" s="386">
        <v>2013</v>
      </c>
      <c r="K42" s="387" t="s">
        <v>52</v>
      </c>
      <c r="L42" s="388"/>
      <c r="M42" s="386">
        <v>2014</v>
      </c>
      <c r="N42" s="386">
        <v>2013</v>
      </c>
      <c r="O42" s="387" t="s">
        <v>52</v>
      </c>
      <c r="P42" s="386">
        <v>2014</v>
      </c>
      <c r="Q42" s="386">
        <v>2013</v>
      </c>
      <c r="R42" s="387" t="s">
        <v>52</v>
      </c>
      <c r="S42" s="386">
        <v>2014</v>
      </c>
      <c r="T42" s="386">
        <v>2013</v>
      </c>
      <c r="U42" s="387" t="s">
        <v>52</v>
      </c>
      <c r="V42" s="386">
        <v>2014</v>
      </c>
      <c r="W42" s="386">
        <v>2013</v>
      </c>
      <c r="X42" s="387" t="s">
        <v>52</v>
      </c>
      <c r="Y42" s="386">
        <v>2014</v>
      </c>
      <c r="Z42" s="391">
        <v>2013</v>
      </c>
    </row>
    <row r="43" spans="1:26" s="471" customFormat="1" ht="13.8">
      <c r="A43" s="989" t="s">
        <v>53</v>
      </c>
      <c r="B43" s="990"/>
      <c r="C43" s="411">
        <f>C10</f>
        <v>85431</v>
      </c>
      <c r="D43" s="468">
        <f>D10</f>
        <v>79303</v>
      </c>
      <c r="E43" s="457">
        <f>(C43-D43)/D43</f>
        <v>7.7273243130776895E-2</v>
      </c>
      <c r="F43" s="411">
        <f>F10</f>
        <v>66354</v>
      </c>
      <c r="G43" s="468">
        <f>G10</f>
        <v>60980</v>
      </c>
      <c r="H43" s="457">
        <f>(F43-G43)/G43</f>
        <v>8.8127254837651686E-2</v>
      </c>
      <c r="I43" s="411">
        <f>I10</f>
        <v>19077</v>
      </c>
      <c r="J43" s="468">
        <f>J10</f>
        <v>18323</v>
      </c>
      <c r="K43" s="457">
        <f>(I43-J43)/J43</f>
        <v>4.1150466626644108E-2</v>
      </c>
      <c r="L43" s="436"/>
      <c r="M43" s="414">
        <f t="shared" ref="M43:N47" si="2">P43/S43</f>
        <v>0.64779942810263802</v>
      </c>
      <c r="N43" s="469">
        <f t="shared" si="2"/>
        <v>0.65210601351113084</v>
      </c>
      <c r="O43" s="459">
        <f>ROUND(+M43-N43,3)*100</f>
        <v>-0.4</v>
      </c>
      <c r="P43" s="411">
        <f>P10</f>
        <v>136606</v>
      </c>
      <c r="Q43" s="468">
        <f>Q10</f>
        <v>129445</v>
      </c>
      <c r="R43" s="457">
        <f>(P43-Q43)/Q43</f>
        <v>5.532079261462397E-2</v>
      </c>
      <c r="S43" s="411">
        <f>S10</f>
        <v>210877</v>
      </c>
      <c r="T43" s="468">
        <f>T10</f>
        <v>198503</v>
      </c>
      <c r="U43" s="457">
        <f>(S43-T43)/T43</f>
        <v>6.2336589371445268E-2</v>
      </c>
      <c r="V43" s="411">
        <f>V10</f>
        <v>225241</v>
      </c>
      <c r="W43" s="468">
        <f>W10</f>
        <v>208833</v>
      </c>
      <c r="X43" s="457">
        <f>(V43-W43)/W43</f>
        <v>7.8569957813180866E-2</v>
      </c>
      <c r="Y43" s="460">
        <f t="shared" ref="Y43:Z47" si="3">V43/C43</f>
        <v>2.6365253830576725</v>
      </c>
      <c r="Z43" s="470">
        <f t="shared" si="3"/>
        <v>2.6333556107587355</v>
      </c>
    </row>
    <row r="44" spans="1:26" s="471" customFormat="1" ht="13.8">
      <c r="A44" s="991" t="s">
        <v>58</v>
      </c>
      <c r="B44" s="992"/>
      <c r="C44" s="472">
        <f>C13</f>
        <v>19317</v>
      </c>
      <c r="D44" s="473">
        <f>D13</f>
        <v>21122</v>
      </c>
      <c r="E44" s="474">
        <f>(C44-D44)/D44</f>
        <v>-8.5455922734589532E-2</v>
      </c>
      <c r="F44" s="472">
        <f>F13</f>
        <v>4878</v>
      </c>
      <c r="G44" s="473">
        <f>G13</f>
        <v>4846</v>
      </c>
      <c r="H44" s="474">
        <f>(F44-G44)/G44</f>
        <v>6.6033842344201408E-3</v>
      </c>
      <c r="I44" s="472">
        <f>I13</f>
        <v>14439</v>
      </c>
      <c r="J44" s="473">
        <f>J13</f>
        <v>16276</v>
      </c>
      <c r="K44" s="474">
        <f>(I44-J44)/J44</f>
        <v>-0.11286556893585648</v>
      </c>
      <c r="L44" s="436"/>
      <c r="M44" s="475">
        <f t="shared" si="2"/>
        <v>0.38485725789443409</v>
      </c>
      <c r="N44" s="476">
        <f t="shared" si="2"/>
        <v>0.36640315515767063</v>
      </c>
      <c r="O44" s="477">
        <f>ROUND(+M44-N44,3)*100</f>
        <v>1.7999999999999998</v>
      </c>
      <c r="P44" s="472">
        <f>P13</f>
        <v>20073</v>
      </c>
      <c r="Q44" s="473">
        <f>Q13</f>
        <v>20996</v>
      </c>
      <c r="R44" s="474">
        <f>(P44-Q44)/Q44</f>
        <v>-4.3960754429415126E-2</v>
      </c>
      <c r="S44" s="472">
        <f>S13</f>
        <v>52157</v>
      </c>
      <c r="T44" s="473">
        <f>T13</f>
        <v>57303</v>
      </c>
      <c r="U44" s="474">
        <f>(S44-T44)/T44</f>
        <v>-8.9803326178385073E-2</v>
      </c>
      <c r="V44" s="472">
        <f>V13</f>
        <v>39153</v>
      </c>
      <c r="W44" s="473">
        <f>W13</f>
        <v>43993</v>
      </c>
      <c r="X44" s="474">
        <f>(V44-W44)/W44</f>
        <v>-0.1100175027845339</v>
      </c>
      <c r="Y44" s="478">
        <f t="shared" si="3"/>
        <v>2.0268675260133562</v>
      </c>
      <c r="Z44" s="479">
        <f t="shared" si="3"/>
        <v>2.0828046586497493</v>
      </c>
    </row>
    <row r="45" spans="1:26" s="471" customFormat="1" ht="13.8">
      <c r="A45" s="991" t="s">
        <v>59</v>
      </c>
      <c r="B45" s="992"/>
      <c r="C45" s="472">
        <f>C17</f>
        <v>27528</v>
      </c>
      <c r="D45" s="473">
        <f>D17</f>
        <v>26486</v>
      </c>
      <c r="E45" s="474">
        <f>(C45-D45)/D45</f>
        <v>3.9341538926225175E-2</v>
      </c>
      <c r="F45" s="472">
        <f>F17</f>
        <v>12280</v>
      </c>
      <c r="G45" s="473">
        <f>G17</f>
        <v>10312</v>
      </c>
      <c r="H45" s="474">
        <f>(F45-G45)/G45</f>
        <v>0.1908456167571761</v>
      </c>
      <c r="I45" s="472">
        <f>I17</f>
        <v>15248</v>
      </c>
      <c r="J45" s="473">
        <f>J17</f>
        <v>16174</v>
      </c>
      <c r="K45" s="474">
        <f>(I45-J45)/J45</f>
        <v>-5.7252380363546435E-2</v>
      </c>
      <c r="L45" s="436"/>
      <c r="M45" s="475">
        <f t="shared" si="2"/>
        <v>0.48444568556269196</v>
      </c>
      <c r="N45" s="476">
        <f t="shared" si="2"/>
        <v>0.50391376709835123</v>
      </c>
      <c r="O45" s="477">
        <f>ROUND(+M45-N45,3)*100</f>
        <v>-1.9</v>
      </c>
      <c r="P45" s="472">
        <f>P17</f>
        <v>34696</v>
      </c>
      <c r="Q45" s="473">
        <f>Q17</f>
        <v>38755</v>
      </c>
      <c r="R45" s="474">
        <f>(P45-Q45)/Q45</f>
        <v>-0.10473487291962327</v>
      </c>
      <c r="S45" s="472">
        <f>S17</f>
        <v>71620</v>
      </c>
      <c r="T45" s="473">
        <f>T17</f>
        <v>76908</v>
      </c>
      <c r="U45" s="474">
        <f>(S45-T45)/T45</f>
        <v>-6.8757476465387213E-2</v>
      </c>
      <c r="V45" s="472">
        <f>V17</f>
        <v>72634</v>
      </c>
      <c r="W45" s="473">
        <f>W17</f>
        <v>70831</v>
      </c>
      <c r="X45" s="474">
        <f>(V45-W45)/W45</f>
        <v>2.5454956163261849E-2</v>
      </c>
      <c r="Y45" s="478">
        <f t="shared" si="3"/>
        <v>2.6385498401627432</v>
      </c>
      <c r="Z45" s="479">
        <f t="shared" si="3"/>
        <v>2.6742807520954468</v>
      </c>
    </row>
    <row r="46" spans="1:26" s="471" customFormat="1" ht="13.8">
      <c r="A46" s="991" t="s">
        <v>60</v>
      </c>
      <c r="B46" s="992"/>
      <c r="C46" s="472">
        <f>C20</f>
        <v>8098</v>
      </c>
      <c r="D46" s="473">
        <f>D20</f>
        <v>9375</v>
      </c>
      <c r="E46" s="474">
        <f>(C46-D46)/D46</f>
        <v>-0.13621333333333333</v>
      </c>
      <c r="F46" s="472">
        <f>F20</f>
        <v>2544</v>
      </c>
      <c r="G46" s="473">
        <f>G20</f>
        <v>2651</v>
      </c>
      <c r="H46" s="474">
        <f>(F46-G46)/G46</f>
        <v>-4.036212749905696E-2</v>
      </c>
      <c r="I46" s="472">
        <f>I20</f>
        <v>5554</v>
      </c>
      <c r="J46" s="473">
        <f>J20</f>
        <v>6724</v>
      </c>
      <c r="K46" s="474">
        <f>(I46-J46)/J46</f>
        <v>-0.17400356930398572</v>
      </c>
      <c r="L46" s="436"/>
      <c r="M46" s="475">
        <f t="shared" si="2"/>
        <v>0.34525143577531869</v>
      </c>
      <c r="N46" s="476">
        <f t="shared" si="2"/>
        <v>0.37462527479848112</v>
      </c>
      <c r="O46" s="477">
        <f>ROUND(+M46-N46,3)*100</f>
        <v>-2.9000000000000004</v>
      </c>
      <c r="P46" s="472">
        <f>P20</f>
        <v>9859</v>
      </c>
      <c r="Q46" s="473">
        <f>Q20</f>
        <v>11247</v>
      </c>
      <c r="R46" s="474">
        <f>(P46-Q46)/Q46</f>
        <v>-0.12341068729438961</v>
      </c>
      <c r="S46" s="472">
        <f>S20</f>
        <v>28556</v>
      </c>
      <c r="T46" s="473">
        <f>T20</f>
        <v>30022</v>
      </c>
      <c r="U46" s="474">
        <f>(S46-T46)/T46</f>
        <v>-4.8830857371261076E-2</v>
      </c>
      <c r="V46" s="472">
        <f>V20</f>
        <v>17776</v>
      </c>
      <c r="W46" s="473">
        <f>W20</f>
        <v>20551</v>
      </c>
      <c r="X46" s="474">
        <f>(V46-W46)/W46</f>
        <v>-0.13502992555106808</v>
      </c>
      <c r="Y46" s="478">
        <f t="shared" si="3"/>
        <v>2.1951099036799211</v>
      </c>
      <c r="Z46" s="479">
        <f t="shared" si="3"/>
        <v>2.1921066666666666</v>
      </c>
    </row>
    <row r="47" spans="1:26" s="471" customFormat="1" ht="14.4" thickBot="1">
      <c r="A47" s="993" t="s">
        <v>62</v>
      </c>
      <c r="B47" s="994"/>
      <c r="C47" s="480">
        <f>C23</f>
        <v>6358</v>
      </c>
      <c r="D47" s="481">
        <f>D23</f>
        <v>4963</v>
      </c>
      <c r="E47" s="482">
        <f>(C47-D47)/D47</f>
        <v>0.28107999194035865</v>
      </c>
      <c r="F47" s="480">
        <f>F23</f>
        <v>3271</v>
      </c>
      <c r="G47" s="481">
        <f>G23</f>
        <v>2669</v>
      </c>
      <c r="H47" s="482">
        <f>(F47-G47)/G47</f>
        <v>0.2255526414387411</v>
      </c>
      <c r="I47" s="480">
        <f>I23</f>
        <v>3087</v>
      </c>
      <c r="J47" s="481">
        <f>J23</f>
        <v>2294</v>
      </c>
      <c r="K47" s="482">
        <f>(I47-J47)/J47</f>
        <v>0.34568439407149082</v>
      </c>
      <c r="L47" s="451"/>
      <c r="M47" s="483">
        <f t="shared" si="2"/>
        <v>0.44281524926686217</v>
      </c>
      <c r="N47" s="484">
        <f t="shared" si="2"/>
        <v>0.49361582713624247</v>
      </c>
      <c r="O47" s="485">
        <f>ROUND(+M47-N47,3)*100</f>
        <v>-5.0999999999999996</v>
      </c>
      <c r="P47" s="480">
        <f>P23</f>
        <v>8909</v>
      </c>
      <c r="Q47" s="481">
        <f>Q23</f>
        <v>7036</v>
      </c>
      <c r="R47" s="482">
        <f>(P47-Q47)/Q47</f>
        <v>0.26620238772029564</v>
      </c>
      <c r="S47" s="480">
        <f>S23</f>
        <v>20119</v>
      </c>
      <c r="T47" s="481">
        <f>T23</f>
        <v>14254</v>
      </c>
      <c r="U47" s="482">
        <f>(S47-T47)/T47</f>
        <v>0.41146344885646136</v>
      </c>
      <c r="V47" s="480">
        <f>V23</f>
        <v>16917</v>
      </c>
      <c r="W47" s="481">
        <f>W23</f>
        <v>14529</v>
      </c>
      <c r="X47" s="482">
        <f>(V47-W47)/W47</f>
        <v>0.16436093330580218</v>
      </c>
      <c r="Y47" s="486">
        <f t="shared" si="3"/>
        <v>2.660742371815036</v>
      </c>
      <c r="Z47" s="487">
        <f t="shared" si="3"/>
        <v>2.927463227886359</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985" t="s">
        <v>63</v>
      </c>
      <c r="B49" s="986"/>
      <c r="C49" s="418">
        <f>SUM(C43:C47)</f>
        <v>146732</v>
      </c>
      <c r="D49" s="418">
        <f>SUM(D43:D47)</f>
        <v>141249</v>
      </c>
      <c r="E49" s="419">
        <f>(C49-D49)/D49</f>
        <v>3.8817973932558814E-2</v>
      </c>
      <c r="F49" s="418">
        <f>SUM(F43:F47)</f>
        <v>89327</v>
      </c>
      <c r="G49" s="418">
        <f>SUM(G43:G47)</f>
        <v>81458</v>
      </c>
      <c r="H49" s="419">
        <f>(F49-G49)/G49</f>
        <v>9.6601929828868865E-2</v>
      </c>
      <c r="I49" s="418">
        <f>SUM(I43:I47)</f>
        <v>57405</v>
      </c>
      <c r="J49" s="418">
        <f>SUM(J43:J47)</f>
        <v>59791</v>
      </c>
      <c r="K49" s="419">
        <f>(I49-J49)/J49</f>
        <v>-3.9905671422120384E-2</v>
      </c>
      <c r="L49" s="461"/>
      <c r="M49" s="421">
        <f>P49/S49</f>
        <v>0.54820532753848517</v>
      </c>
      <c r="N49" s="421">
        <f>Q49/T49</f>
        <v>0.55035677338921452</v>
      </c>
      <c r="O49" s="422">
        <f>ROUND(+M49-N49,3)*100</f>
        <v>-0.2</v>
      </c>
      <c r="P49" s="418">
        <f>SUM(P43:P47)</f>
        <v>210143</v>
      </c>
      <c r="Q49" s="418">
        <f>SUM(Q43:Q47)</f>
        <v>207479</v>
      </c>
      <c r="R49" s="419">
        <f>(P49-Q49)/Q49</f>
        <v>1.2839853671937882E-2</v>
      </c>
      <c r="S49" s="418">
        <f>SUM(S43:S47)</f>
        <v>383329</v>
      </c>
      <c r="T49" s="418">
        <f>SUM(T43:T47)</f>
        <v>376990</v>
      </c>
      <c r="U49" s="419">
        <f>(S49-T49)/T49</f>
        <v>1.6814769622536408E-2</v>
      </c>
      <c r="V49" s="418">
        <f>SUM(V43:V47)</f>
        <v>371721</v>
      </c>
      <c r="W49" s="418">
        <f>SUM(W43:W47)</f>
        <v>358737</v>
      </c>
      <c r="X49" s="419">
        <f>(V49-W49)/W49</f>
        <v>3.6193646041529033E-2</v>
      </c>
      <c r="Y49" s="462">
        <f>V49/C49</f>
        <v>2.5333328789902678</v>
      </c>
      <c r="Z49" s="463">
        <f>W49/D49</f>
        <v>2.5397489539748954</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43" t="s">
        <v>38</v>
      </c>
      <c r="B1" s="1043"/>
      <c r="C1" s="1043"/>
      <c r="D1" s="1043"/>
      <c r="E1" s="1043"/>
      <c r="F1" s="1043"/>
      <c r="G1" s="1043"/>
      <c r="H1" s="1043"/>
      <c r="I1" s="1043"/>
      <c r="J1" s="1043"/>
      <c r="K1" s="1043"/>
      <c r="L1" s="1043"/>
      <c r="M1" s="1043"/>
      <c r="N1" s="1043"/>
      <c r="O1" s="1043"/>
      <c r="P1" s="1043"/>
      <c r="Q1" s="1043"/>
      <c r="R1" s="1043"/>
      <c r="S1" s="1043"/>
      <c r="T1" s="1043"/>
      <c r="U1" s="1043"/>
      <c r="V1" s="1043"/>
      <c r="W1" s="1043"/>
      <c r="X1" s="1043"/>
      <c r="Y1" s="1043"/>
      <c r="Z1" s="1043"/>
    </row>
    <row r="2" spans="1:26" s="490" customFormat="1" ht="26.25" customHeight="1">
      <c r="A2" s="1043" t="s">
        <v>69</v>
      </c>
      <c r="B2" s="1043"/>
      <c r="C2" s="1043"/>
      <c r="D2" s="1043"/>
      <c r="E2" s="1043"/>
      <c r="F2" s="1043"/>
      <c r="G2" s="1043"/>
      <c r="H2" s="1043"/>
      <c r="I2" s="1043"/>
      <c r="J2" s="1043"/>
      <c r="K2" s="1043"/>
      <c r="L2" s="1043"/>
      <c r="M2" s="1043"/>
      <c r="N2" s="1043"/>
      <c r="O2" s="1043"/>
      <c r="P2" s="1043"/>
      <c r="Q2" s="1043"/>
      <c r="R2" s="1043"/>
      <c r="S2" s="1043"/>
      <c r="T2" s="1043"/>
      <c r="U2" s="1043"/>
      <c r="V2" s="1043"/>
      <c r="W2" s="1043"/>
      <c r="X2" s="1043"/>
      <c r="Y2" s="1043"/>
      <c r="Z2" s="1043"/>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44" t="s">
        <v>70</v>
      </c>
      <c r="B4" s="1044"/>
      <c r="C4" s="1044"/>
      <c r="D4" s="1044"/>
      <c r="E4" s="1044"/>
      <c r="F4" s="1044"/>
      <c r="G4" s="1044"/>
      <c r="H4" s="1044"/>
      <c r="I4" s="1044"/>
      <c r="J4" s="1044"/>
      <c r="K4" s="1044"/>
      <c r="L4" s="1044"/>
      <c r="M4" s="1044"/>
      <c r="N4" s="1044"/>
      <c r="O4" s="1044"/>
      <c r="P4" s="1044"/>
      <c r="Q4" s="1044"/>
      <c r="R4" s="1044"/>
      <c r="S4" s="1044"/>
      <c r="T4" s="1044"/>
      <c r="U4" s="1044"/>
      <c r="V4" s="1044"/>
      <c r="W4" s="1044"/>
      <c r="X4" s="1044"/>
      <c r="Y4" s="1044"/>
      <c r="Z4" s="1044"/>
    </row>
    <row r="5" spans="1:26" ht="13.8">
      <c r="A5" s="494"/>
      <c r="B5" s="495"/>
      <c r="C5" s="1027" t="s">
        <v>40</v>
      </c>
      <c r="D5" s="1027"/>
      <c r="E5" s="496" t="s">
        <v>41</v>
      </c>
      <c r="F5" s="1027" t="s">
        <v>42</v>
      </c>
      <c r="G5" s="1027"/>
      <c r="H5" s="496" t="s">
        <v>41</v>
      </c>
      <c r="I5" s="1027" t="s">
        <v>43</v>
      </c>
      <c r="J5" s="1027"/>
      <c r="K5" s="497" t="s">
        <v>41</v>
      </c>
      <c r="L5" s="498"/>
      <c r="M5" s="1028" t="s">
        <v>44</v>
      </c>
      <c r="N5" s="1028"/>
      <c r="O5" s="496" t="s">
        <v>45</v>
      </c>
      <c r="P5" s="1027" t="s">
        <v>46</v>
      </c>
      <c r="Q5" s="1027"/>
      <c r="R5" s="496" t="s">
        <v>41</v>
      </c>
      <c r="S5" s="1027" t="s">
        <v>47</v>
      </c>
      <c r="T5" s="1027"/>
      <c r="U5" s="496" t="s">
        <v>41</v>
      </c>
      <c r="V5" s="1027" t="s">
        <v>48</v>
      </c>
      <c r="W5" s="1027"/>
      <c r="X5" s="496" t="s">
        <v>41</v>
      </c>
      <c r="Y5" s="1029" t="s">
        <v>49</v>
      </c>
      <c r="Z5" s="1030"/>
    </row>
    <row r="6" spans="1:26" ht="28.2" thickBot="1">
      <c r="A6" s="499" t="s">
        <v>50</v>
      </c>
      <c r="B6" s="500" t="s">
        <v>51</v>
      </c>
      <c r="C6" s="501">
        <v>2014</v>
      </c>
      <c r="D6" s="501">
        <v>2013</v>
      </c>
      <c r="E6" s="502" t="s">
        <v>52</v>
      </c>
      <c r="F6" s="501">
        <v>2014</v>
      </c>
      <c r="G6" s="501">
        <v>2013</v>
      </c>
      <c r="H6" s="502" t="s">
        <v>52</v>
      </c>
      <c r="I6" s="501">
        <v>2014</v>
      </c>
      <c r="J6" s="501">
        <v>2013</v>
      </c>
      <c r="K6" s="502" t="s">
        <v>52</v>
      </c>
      <c r="L6" s="503"/>
      <c r="M6" s="504">
        <v>2014</v>
      </c>
      <c r="N6" s="501">
        <v>2013</v>
      </c>
      <c r="O6" s="502" t="s">
        <v>52</v>
      </c>
      <c r="P6" s="501">
        <v>2014</v>
      </c>
      <c r="Q6" s="501">
        <v>2013</v>
      </c>
      <c r="R6" s="502" t="s">
        <v>52</v>
      </c>
      <c r="S6" s="501">
        <v>2014</v>
      </c>
      <c r="T6" s="501">
        <v>2013</v>
      </c>
      <c r="U6" s="502" t="s">
        <v>52</v>
      </c>
      <c r="V6" s="501">
        <v>2014</v>
      </c>
      <c r="W6" s="501">
        <v>2013</v>
      </c>
      <c r="X6" s="502" t="s">
        <v>52</v>
      </c>
      <c r="Y6" s="505">
        <v>2014</v>
      </c>
      <c r="Z6" s="506">
        <v>2013</v>
      </c>
    </row>
    <row r="7" spans="1:26" ht="13.8">
      <c r="A7" s="1041" t="s">
        <v>53</v>
      </c>
      <c r="B7" s="507" t="s">
        <v>54</v>
      </c>
      <c r="C7" s="508">
        <v>29364</v>
      </c>
      <c r="D7" s="508">
        <v>28852</v>
      </c>
      <c r="E7" s="509">
        <v>1.7745736863995564E-2</v>
      </c>
      <c r="F7" s="508">
        <v>21604</v>
      </c>
      <c r="G7" s="508">
        <v>21307</v>
      </c>
      <c r="H7" s="509">
        <v>1.3939081053175014E-2</v>
      </c>
      <c r="I7" s="508">
        <v>7760</v>
      </c>
      <c r="J7" s="508">
        <v>7545</v>
      </c>
      <c r="K7" s="509">
        <v>2.8495692511597084E-2</v>
      </c>
      <c r="L7" s="510"/>
      <c r="M7" s="511">
        <v>0.52862700693900067</v>
      </c>
      <c r="N7" s="511">
        <v>0.57013265401224023</v>
      </c>
      <c r="O7" s="512">
        <v>-4.2</v>
      </c>
      <c r="P7" s="508">
        <v>36415</v>
      </c>
      <c r="Q7" s="508">
        <v>36704</v>
      </c>
      <c r="R7" s="509">
        <v>-7.8738012205754136E-3</v>
      </c>
      <c r="S7" s="508">
        <v>68886</v>
      </c>
      <c r="T7" s="508">
        <v>64378</v>
      </c>
      <c r="U7" s="509">
        <v>7.0023921215321999E-2</v>
      </c>
      <c r="V7" s="508">
        <v>70111</v>
      </c>
      <c r="W7" s="508">
        <v>70923</v>
      </c>
      <c r="X7" s="509">
        <v>-1.1449036278781213E-2</v>
      </c>
      <c r="Y7" s="513">
        <v>2.387651546110884</v>
      </c>
      <c r="Z7" s="514">
        <v>2.458165811728823</v>
      </c>
    </row>
    <row r="8" spans="1:26" ht="13.8">
      <c r="A8" s="1045"/>
      <c r="B8" s="507" t="s">
        <v>55</v>
      </c>
      <c r="C8" s="508">
        <v>49970</v>
      </c>
      <c r="D8" s="508">
        <v>32313</v>
      </c>
      <c r="E8" s="509">
        <v>0.54643641877881965</v>
      </c>
      <c r="F8" s="508">
        <v>36868</v>
      </c>
      <c r="G8" s="508">
        <v>25370</v>
      </c>
      <c r="H8" s="509">
        <v>0.45321245565628693</v>
      </c>
      <c r="I8" s="508">
        <v>13102</v>
      </c>
      <c r="J8" s="508">
        <v>6943</v>
      </c>
      <c r="K8" s="509">
        <v>0.88708051274665134</v>
      </c>
      <c r="L8" s="510"/>
      <c r="M8" s="511">
        <v>0.72579022484265698</v>
      </c>
      <c r="N8" s="511">
        <v>0.71464001616666362</v>
      </c>
      <c r="O8" s="512">
        <v>1.0999999999999999</v>
      </c>
      <c r="P8" s="508">
        <v>62042</v>
      </c>
      <c r="Q8" s="508">
        <v>38900</v>
      </c>
      <c r="R8" s="509">
        <v>0.59491002570694085</v>
      </c>
      <c r="S8" s="508">
        <v>85482</v>
      </c>
      <c r="T8" s="508">
        <v>54433</v>
      </c>
      <c r="U8" s="509">
        <v>0.57040765711976193</v>
      </c>
      <c r="V8" s="508">
        <v>117230</v>
      </c>
      <c r="W8" s="508">
        <v>66806</v>
      </c>
      <c r="X8" s="509">
        <v>0.75478250456545815</v>
      </c>
      <c r="Y8" s="513">
        <v>2.3460076045627378</v>
      </c>
      <c r="Z8" s="514">
        <v>2.0674651069229104</v>
      </c>
    </row>
    <row r="9" spans="1:26" ht="14.4" thickBot="1">
      <c r="A9" s="1042"/>
      <c r="B9" s="507" t="s">
        <v>56</v>
      </c>
      <c r="C9" s="508">
        <v>272055</v>
      </c>
      <c r="D9" s="508">
        <v>260019</v>
      </c>
      <c r="E9" s="509">
        <v>4.6288925040093222E-2</v>
      </c>
      <c r="F9" s="508">
        <v>214389</v>
      </c>
      <c r="G9" s="508">
        <v>203027</v>
      </c>
      <c r="H9" s="509">
        <v>5.596299999507455E-2</v>
      </c>
      <c r="I9" s="508">
        <v>57666</v>
      </c>
      <c r="J9" s="508">
        <v>56992</v>
      </c>
      <c r="K9" s="509">
        <v>1.1826221224031442E-2</v>
      </c>
      <c r="L9" s="510"/>
      <c r="M9" s="511">
        <v>0.80653437886472523</v>
      </c>
      <c r="N9" s="511">
        <v>0.8170011760625735</v>
      </c>
      <c r="O9" s="512">
        <v>-1</v>
      </c>
      <c r="P9" s="508">
        <v>419339</v>
      </c>
      <c r="Q9" s="508">
        <v>421678</v>
      </c>
      <c r="R9" s="509">
        <v>-5.5468864868454129E-3</v>
      </c>
      <c r="S9" s="508">
        <v>519927</v>
      </c>
      <c r="T9" s="508">
        <v>516129</v>
      </c>
      <c r="U9" s="509">
        <v>7.3586254599140909E-3</v>
      </c>
      <c r="V9" s="508">
        <v>782771</v>
      </c>
      <c r="W9" s="508">
        <v>757080</v>
      </c>
      <c r="X9" s="509">
        <v>3.3934326623342316E-2</v>
      </c>
      <c r="Y9" s="513">
        <v>2.8772527613901602</v>
      </c>
      <c r="Z9" s="514">
        <v>2.9116333806375687</v>
      </c>
    </row>
    <row r="10" spans="1:26" ht="14.4" thickBot="1">
      <c r="A10" s="515" t="s">
        <v>57</v>
      </c>
      <c r="B10" s="516"/>
      <c r="C10" s="517">
        <v>351389</v>
      </c>
      <c r="D10" s="517">
        <v>321184</v>
      </c>
      <c r="E10" s="518">
        <v>9.4042667131613036E-2</v>
      </c>
      <c r="F10" s="517">
        <v>272861</v>
      </c>
      <c r="G10" s="517">
        <v>249704</v>
      </c>
      <c r="H10" s="518">
        <v>9.2737801557043545E-2</v>
      </c>
      <c r="I10" s="517">
        <v>78528</v>
      </c>
      <c r="J10" s="517">
        <v>71480</v>
      </c>
      <c r="K10" s="518">
        <v>9.8601007274762176E-2</v>
      </c>
      <c r="L10" s="510"/>
      <c r="M10" s="519">
        <v>0.76790722161665148</v>
      </c>
      <c r="N10" s="519">
        <v>0.78319526254449234</v>
      </c>
      <c r="O10" s="520">
        <v>-1.5</v>
      </c>
      <c r="P10" s="517">
        <v>517796</v>
      </c>
      <c r="Q10" s="517">
        <v>497282</v>
      </c>
      <c r="R10" s="518">
        <v>4.1252247215865442E-2</v>
      </c>
      <c r="S10" s="517">
        <v>674295</v>
      </c>
      <c r="T10" s="517">
        <v>634940</v>
      </c>
      <c r="U10" s="518">
        <v>6.1982234541846475E-2</v>
      </c>
      <c r="V10" s="517">
        <v>970112</v>
      </c>
      <c r="W10" s="517">
        <v>894809</v>
      </c>
      <c r="X10" s="518">
        <v>8.4155389585933979E-2</v>
      </c>
      <c r="Y10" s="521">
        <v>2.7607921705004994</v>
      </c>
      <c r="Z10" s="522">
        <v>2.7859700358672912</v>
      </c>
    </row>
    <row r="11" spans="1:26" ht="13.8">
      <c r="A11" s="1041" t="s">
        <v>58</v>
      </c>
      <c r="B11" s="507" t="s">
        <v>54</v>
      </c>
      <c r="C11" s="508">
        <v>47650</v>
      </c>
      <c r="D11" s="508">
        <v>51854</v>
      </c>
      <c r="E11" s="509">
        <v>-8.1073784086087869E-2</v>
      </c>
      <c r="F11" s="508">
        <v>8131</v>
      </c>
      <c r="G11" s="508">
        <v>8541</v>
      </c>
      <c r="H11" s="509">
        <v>-4.8003746633883619E-2</v>
      </c>
      <c r="I11" s="508">
        <v>39519</v>
      </c>
      <c r="J11" s="508">
        <v>43313</v>
      </c>
      <c r="K11" s="509">
        <v>-8.7594948398864086E-2</v>
      </c>
      <c r="L11" s="510"/>
      <c r="M11" s="511">
        <v>0.44888207921915785</v>
      </c>
      <c r="N11" s="511">
        <v>0.42159458953938239</v>
      </c>
      <c r="O11" s="512">
        <v>2.7</v>
      </c>
      <c r="P11" s="508">
        <v>39551</v>
      </c>
      <c r="Q11" s="508">
        <v>42826</v>
      </c>
      <c r="R11" s="509">
        <v>-7.647223649185074E-2</v>
      </c>
      <c r="S11" s="508">
        <v>88110</v>
      </c>
      <c r="T11" s="508">
        <v>101581</v>
      </c>
      <c r="U11" s="509">
        <v>-0.13261338242387849</v>
      </c>
      <c r="V11" s="508">
        <v>98996</v>
      </c>
      <c r="W11" s="508">
        <v>106933</v>
      </c>
      <c r="X11" s="509">
        <v>-7.4224046833063689E-2</v>
      </c>
      <c r="Y11" s="513">
        <v>2.0775655823714585</v>
      </c>
      <c r="Z11" s="514">
        <v>2.0621938519689897</v>
      </c>
    </row>
    <row r="12" spans="1:26" ht="14.4" thickBot="1">
      <c r="A12" s="1042"/>
      <c r="B12" s="507" t="s">
        <v>55</v>
      </c>
      <c r="C12" s="508">
        <v>48294</v>
      </c>
      <c r="D12" s="508">
        <v>48379</v>
      </c>
      <c r="E12" s="509">
        <v>-1.7569606647512351E-3</v>
      </c>
      <c r="F12" s="508">
        <v>12924</v>
      </c>
      <c r="G12" s="508">
        <v>11449</v>
      </c>
      <c r="H12" s="509">
        <v>0.12883221242029871</v>
      </c>
      <c r="I12" s="508">
        <v>35370</v>
      </c>
      <c r="J12" s="508">
        <v>36930</v>
      </c>
      <c r="K12" s="509">
        <v>-4.2242079610073112E-2</v>
      </c>
      <c r="L12" s="510"/>
      <c r="M12" s="511">
        <v>0.65404432060145634</v>
      </c>
      <c r="N12" s="511">
        <v>0.64310192637208574</v>
      </c>
      <c r="O12" s="512">
        <v>1.0999999999999999</v>
      </c>
      <c r="P12" s="508">
        <v>49761</v>
      </c>
      <c r="Q12" s="508">
        <v>49542</v>
      </c>
      <c r="R12" s="509">
        <v>4.4204917040087197E-3</v>
      </c>
      <c r="S12" s="508">
        <v>76082</v>
      </c>
      <c r="T12" s="508">
        <v>77036</v>
      </c>
      <c r="U12" s="509">
        <v>-1.23838205514305E-2</v>
      </c>
      <c r="V12" s="508">
        <v>117853</v>
      </c>
      <c r="W12" s="508">
        <v>120074</v>
      </c>
      <c r="X12" s="509">
        <v>-1.8496926895081367E-2</v>
      </c>
      <c r="Y12" s="513">
        <v>2.4403238497535926</v>
      </c>
      <c r="Z12" s="514">
        <v>2.4819446454039977</v>
      </c>
    </row>
    <row r="13" spans="1:26" ht="14.4" thickBot="1">
      <c r="A13" s="515" t="s">
        <v>57</v>
      </c>
      <c r="B13" s="516"/>
      <c r="C13" s="517">
        <v>95944</v>
      </c>
      <c r="D13" s="517">
        <v>100233</v>
      </c>
      <c r="E13" s="518">
        <v>-4.279029860425209E-2</v>
      </c>
      <c r="F13" s="517">
        <v>21055</v>
      </c>
      <c r="G13" s="517">
        <v>19990</v>
      </c>
      <c r="H13" s="518">
        <v>5.3276638319159582E-2</v>
      </c>
      <c r="I13" s="517">
        <v>74889</v>
      </c>
      <c r="J13" s="517">
        <v>80243</v>
      </c>
      <c r="K13" s="518">
        <v>-6.6722330919831013E-2</v>
      </c>
      <c r="L13" s="510"/>
      <c r="M13" s="519">
        <v>0.54394854804131754</v>
      </c>
      <c r="N13" s="519">
        <v>0.51712882872290988</v>
      </c>
      <c r="O13" s="520">
        <v>2.7</v>
      </c>
      <c r="P13" s="517">
        <v>89312</v>
      </c>
      <c r="Q13" s="517">
        <v>92368</v>
      </c>
      <c r="R13" s="518">
        <v>-3.3085051099948033E-2</v>
      </c>
      <c r="S13" s="517">
        <v>164192</v>
      </c>
      <c r="T13" s="517">
        <v>178617</v>
      </c>
      <c r="U13" s="518">
        <v>-8.0759390203620038E-2</v>
      </c>
      <c r="V13" s="517">
        <v>216849</v>
      </c>
      <c r="W13" s="517">
        <v>227007</v>
      </c>
      <c r="X13" s="518">
        <v>-4.4747518798979764E-2</v>
      </c>
      <c r="Y13" s="521">
        <v>2.2601621779371301</v>
      </c>
      <c r="Z13" s="522">
        <v>2.2647930322348926</v>
      </c>
    </row>
    <row r="14" spans="1:26" ht="13.8">
      <c r="A14" s="1041" t="s">
        <v>59</v>
      </c>
      <c r="B14" s="507" t="s">
        <v>54</v>
      </c>
      <c r="C14" s="508">
        <v>7011</v>
      </c>
      <c r="D14" s="508">
        <v>5303</v>
      </c>
      <c r="E14" s="509">
        <v>0.32208184046765981</v>
      </c>
      <c r="F14" s="508">
        <v>972</v>
      </c>
      <c r="G14" s="508">
        <v>840</v>
      </c>
      <c r="H14" s="509">
        <v>0.15714285714285714</v>
      </c>
      <c r="I14" s="508">
        <v>6039</v>
      </c>
      <c r="J14" s="508">
        <v>4463</v>
      </c>
      <c r="K14" s="509">
        <v>0.35312570020165807</v>
      </c>
      <c r="L14" s="510"/>
      <c r="M14" s="511">
        <v>0.42307973397646714</v>
      </c>
      <c r="N14" s="511">
        <v>0.38574171867498802</v>
      </c>
      <c r="O14" s="512">
        <v>3.6999999999999997</v>
      </c>
      <c r="P14" s="508">
        <v>5789</v>
      </c>
      <c r="Q14" s="508">
        <v>4821</v>
      </c>
      <c r="R14" s="509">
        <v>0.20078821821198922</v>
      </c>
      <c r="S14" s="508">
        <v>13683</v>
      </c>
      <c r="T14" s="508">
        <v>12498</v>
      </c>
      <c r="U14" s="509">
        <v>9.4815170427268364E-2</v>
      </c>
      <c r="V14" s="508">
        <v>14771</v>
      </c>
      <c r="W14" s="508">
        <v>11788</v>
      </c>
      <c r="X14" s="509">
        <v>0.253053953172718</v>
      </c>
      <c r="Y14" s="513">
        <v>2.1068321209527885</v>
      </c>
      <c r="Z14" s="514">
        <v>2.222892702244013</v>
      </c>
    </row>
    <row r="15" spans="1:26" ht="13.8">
      <c r="A15" s="1045"/>
      <c r="B15" s="507" t="s">
        <v>55</v>
      </c>
      <c r="C15" s="508">
        <v>27629</v>
      </c>
      <c r="D15" s="508">
        <v>25879</v>
      </c>
      <c r="E15" s="509">
        <v>6.7622396537733304E-2</v>
      </c>
      <c r="F15" s="508">
        <v>15214</v>
      </c>
      <c r="G15" s="508">
        <v>14749</v>
      </c>
      <c r="H15" s="509">
        <v>3.1527561190589193E-2</v>
      </c>
      <c r="I15" s="508">
        <v>12415</v>
      </c>
      <c r="J15" s="508">
        <v>11130</v>
      </c>
      <c r="K15" s="509">
        <v>0.11545372866127583</v>
      </c>
      <c r="L15" s="510"/>
      <c r="M15" s="511">
        <v>0.60705995786165767</v>
      </c>
      <c r="N15" s="511">
        <v>0.6257897235511084</v>
      </c>
      <c r="O15" s="512">
        <v>-1.9</v>
      </c>
      <c r="P15" s="508">
        <v>33999</v>
      </c>
      <c r="Q15" s="508">
        <v>34272</v>
      </c>
      <c r="R15" s="509">
        <v>-7.9656862745098034E-3</v>
      </c>
      <c r="S15" s="508">
        <v>56006</v>
      </c>
      <c r="T15" s="508">
        <v>54766</v>
      </c>
      <c r="U15" s="509">
        <v>2.2641785049118065E-2</v>
      </c>
      <c r="V15" s="508">
        <v>70193</v>
      </c>
      <c r="W15" s="508">
        <v>66398</v>
      </c>
      <c r="X15" s="509">
        <v>5.7155336004096509E-2</v>
      </c>
      <c r="Y15" s="513">
        <v>2.5405552137247094</v>
      </c>
      <c r="Z15" s="514">
        <v>2.5657096487499516</v>
      </c>
    </row>
    <row r="16" spans="1:26" ht="14.4" thickBot="1">
      <c r="A16" s="1042"/>
      <c r="B16" s="507" t="s">
        <v>56</v>
      </c>
      <c r="C16" s="508">
        <v>107660</v>
      </c>
      <c r="D16" s="508">
        <v>109707</v>
      </c>
      <c r="E16" s="509">
        <v>-1.8658791143682719E-2</v>
      </c>
      <c r="F16" s="508">
        <v>45100</v>
      </c>
      <c r="G16" s="508">
        <v>44726</v>
      </c>
      <c r="H16" s="509">
        <v>8.362026561731432E-3</v>
      </c>
      <c r="I16" s="508">
        <v>62560</v>
      </c>
      <c r="J16" s="508">
        <v>64981</v>
      </c>
      <c r="K16" s="509">
        <v>-3.7257044366814915E-2</v>
      </c>
      <c r="L16" s="510"/>
      <c r="M16" s="511">
        <v>0.71658142003106051</v>
      </c>
      <c r="N16" s="511">
        <v>0.72651665613433236</v>
      </c>
      <c r="O16" s="512">
        <v>-1</v>
      </c>
      <c r="P16" s="508">
        <v>119505</v>
      </c>
      <c r="Q16" s="508">
        <v>128762</v>
      </c>
      <c r="R16" s="509">
        <v>-7.1892328482005566E-2</v>
      </c>
      <c r="S16" s="508">
        <v>166771</v>
      </c>
      <c r="T16" s="508">
        <v>177232</v>
      </c>
      <c r="U16" s="509">
        <v>-5.9024329692154917E-2</v>
      </c>
      <c r="V16" s="508">
        <v>307754</v>
      </c>
      <c r="W16" s="508">
        <v>311848</v>
      </c>
      <c r="X16" s="509">
        <v>-1.3128190656986737E-2</v>
      </c>
      <c r="Y16" s="513">
        <v>2.8585732862715956</v>
      </c>
      <c r="Z16" s="514">
        <v>2.8425533466415089</v>
      </c>
    </row>
    <row r="17" spans="1:26" ht="14.4" thickBot="1">
      <c r="A17" s="515" t="s">
        <v>57</v>
      </c>
      <c r="B17" s="516"/>
      <c r="C17" s="517">
        <v>142300</v>
      </c>
      <c r="D17" s="517">
        <v>140889</v>
      </c>
      <c r="E17" s="518">
        <v>1.0014976328883022E-2</v>
      </c>
      <c r="F17" s="517">
        <v>61286</v>
      </c>
      <c r="G17" s="517">
        <v>60315</v>
      </c>
      <c r="H17" s="518">
        <v>1.609881455690956E-2</v>
      </c>
      <c r="I17" s="517">
        <v>81014</v>
      </c>
      <c r="J17" s="517">
        <v>80574</v>
      </c>
      <c r="K17" s="518">
        <v>5.4608186263558961E-3</v>
      </c>
      <c r="L17" s="510"/>
      <c r="M17" s="519">
        <v>0.6736572781865855</v>
      </c>
      <c r="N17" s="519">
        <v>0.68653474903474898</v>
      </c>
      <c r="O17" s="520">
        <v>-1.3</v>
      </c>
      <c r="P17" s="517">
        <v>159293</v>
      </c>
      <c r="Q17" s="517">
        <v>167855</v>
      </c>
      <c r="R17" s="518">
        <v>-5.1008310744392479E-2</v>
      </c>
      <c r="S17" s="517">
        <v>236460</v>
      </c>
      <c r="T17" s="517">
        <v>244496</v>
      </c>
      <c r="U17" s="518">
        <v>-3.2867613376087949E-2</v>
      </c>
      <c r="V17" s="517">
        <v>392718</v>
      </c>
      <c r="W17" s="517">
        <v>390034</v>
      </c>
      <c r="X17" s="518">
        <v>6.8814513606506103E-3</v>
      </c>
      <c r="Y17" s="521">
        <v>2.7597891777933943</v>
      </c>
      <c r="Z17" s="522">
        <v>2.7683779429196034</v>
      </c>
    </row>
    <row r="18" spans="1:26" ht="13.8">
      <c r="A18" s="1041" t="s">
        <v>60</v>
      </c>
      <c r="B18" s="507" t="s">
        <v>54</v>
      </c>
      <c r="C18" s="508">
        <v>9787</v>
      </c>
      <c r="D18" s="508">
        <v>10657</v>
      </c>
      <c r="E18" s="509">
        <v>-8.1636483062775642E-2</v>
      </c>
      <c r="F18" s="508">
        <v>1804</v>
      </c>
      <c r="G18" s="508">
        <v>2389</v>
      </c>
      <c r="H18" s="509">
        <v>-0.24487233151946422</v>
      </c>
      <c r="I18" s="508">
        <v>7983</v>
      </c>
      <c r="J18" s="508">
        <v>8268</v>
      </c>
      <c r="K18" s="509">
        <v>-3.4470246734397678E-2</v>
      </c>
      <c r="L18" s="510"/>
      <c r="M18" s="511">
        <v>0.33642845948910827</v>
      </c>
      <c r="N18" s="511">
        <v>0.33627195147753719</v>
      </c>
      <c r="O18" s="512">
        <v>0</v>
      </c>
      <c r="P18" s="508">
        <v>8587</v>
      </c>
      <c r="Q18" s="508">
        <v>9536</v>
      </c>
      <c r="R18" s="509">
        <v>-9.9517617449664433E-2</v>
      </c>
      <c r="S18" s="508">
        <v>25524</v>
      </c>
      <c r="T18" s="508">
        <v>28358</v>
      </c>
      <c r="U18" s="509">
        <v>-9.9936525848085198E-2</v>
      </c>
      <c r="V18" s="508">
        <v>18761</v>
      </c>
      <c r="W18" s="508">
        <v>19776</v>
      </c>
      <c r="X18" s="509">
        <v>-5.1324838187702268E-2</v>
      </c>
      <c r="Y18" s="513">
        <v>1.9169306222540103</v>
      </c>
      <c r="Z18" s="514">
        <v>1.8556817115510931</v>
      </c>
    </row>
    <row r="19" spans="1:26" ht="14.4" thickBot="1">
      <c r="A19" s="1042"/>
      <c r="B19" s="507" t="s">
        <v>61</v>
      </c>
      <c r="C19" s="508">
        <v>29850</v>
      </c>
      <c r="D19" s="508">
        <v>29479</v>
      </c>
      <c r="E19" s="509">
        <v>1.2585230163845449E-2</v>
      </c>
      <c r="F19" s="508">
        <v>10258</v>
      </c>
      <c r="G19" s="508">
        <v>9844</v>
      </c>
      <c r="H19" s="509">
        <v>4.2056074766355138E-2</v>
      </c>
      <c r="I19" s="508">
        <v>19592</v>
      </c>
      <c r="J19" s="508">
        <v>19635</v>
      </c>
      <c r="K19" s="509">
        <v>-2.1899668958492487E-3</v>
      </c>
      <c r="L19" s="510"/>
      <c r="M19" s="511">
        <v>0.52801318267419961</v>
      </c>
      <c r="N19" s="511">
        <v>0.51549545073440362</v>
      </c>
      <c r="O19" s="512">
        <v>1.3</v>
      </c>
      <c r="P19" s="508">
        <v>33645</v>
      </c>
      <c r="Q19" s="508">
        <v>33201</v>
      </c>
      <c r="R19" s="509">
        <v>1.3373091171952652E-2</v>
      </c>
      <c r="S19" s="508">
        <v>63720</v>
      </c>
      <c r="T19" s="508">
        <v>64406</v>
      </c>
      <c r="U19" s="509">
        <v>-1.0651181566934757E-2</v>
      </c>
      <c r="V19" s="508">
        <v>70980</v>
      </c>
      <c r="W19" s="508">
        <v>69309</v>
      </c>
      <c r="X19" s="509">
        <v>2.4109423018655585E-2</v>
      </c>
      <c r="Y19" s="513">
        <v>2.3778894472361811</v>
      </c>
      <c r="Z19" s="514">
        <v>2.351131313816615</v>
      </c>
    </row>
    <row r="20" spans="1:26" ht="14.4" thickBot="1">
      <c r="A20" s="515" t="s">
        <v>57</v>
      </c>
      <c r="B20" s="516"/>
      <c r="C20" s="517">
        <v>39637</v>
      </c>
      <c r="D20" s="517">
        <v>40136</v>
      </c>
      <c r="E20" s="518">
        <v>-1.2432728722344031E-2</v>
      </c>
      <c r="F20" s="517">
        <v>12062</v>
      </c>
      <c r="G20" s="517">
        <v>12233</v>
      </c>
      <c r="H20" s="518">
        <v>-1.3978582522684541E-2</v>
      </c>
      <c r="I20" s="517">
        <v>27575</v>
      </c>
      <c r="J20" s="517">
        <v>27903</v>
      </c>
      <c r="K20" s="518">
        <v>-1.1755008422033473E-2</v>
      </c>
      <c r="L20" s="510"/>
      <c r="M20" s="519">
        <v>0.47321948814486126</v>
      </c>
      <c r="N20" s="519">
        <v>0.4607067396834979</v>
      </c>
      <c r="O20" s="520">
        <v>1.3</v>
      </c>
      <c r="P20" s="517">
        <v>42232</v>
      </c>
      <c r="Q20" s="517">
        <v>42737</v>
      </c>
      <c r="R20" s="518">
        <v>-1.1816458806186677E-2</v>
      </c>
      <c r="S20" s="517">
        <v>89244</v>
      </c>
      <c r="T20" s="517">
        <v>92764</v>
      </c>
      <c r="U20" s="518">
        <v>-3.7945754818679657E-2</v>
      </c>
      <c r="V20" s="517">
        <v>89741</v>
      </c>
      <c r="W20" s="517">
        <v>89085</v>
      </c>
      <c r="X20" s="518">
        <v>7.3637537183588704E-3</v>
      </c>
      <c r="Y20" s="521">
        <v>2.2640714483941773</v>
      </c>
      <c r="Z20" s="522">
        <v>2.2195784333266895</v>
      </c>
    </row>
    <row r="21" spans="1:26" ht="13.8">
      <c r="A21" s="1041" t="s">
        <v>62</v>
      </c>
      <c r="B21" s="507" t="s">
        <v>54</v>
      </c>
      <c r="C21" s="508">
        <v>7361</v>
      </c>
      <c r="D21" s="508">
        <v>7903</v>
      </c>
      <c r="E21" s="509">
        <v>-6.8581551309629257E-2</v>
      </c>
      <c r="F21" s="508">
        <v>2875</v>
      </c>
      <c r="G21" s="508">
        <v>3202</v>
      </c>
      <c r="H21" s="509">
        <v>-0.10212367270455965</v>
      </c>
      <c r="I21" s="508">
        <v>4486</v>
      </c>
      <c r="J21" s="508">
        <v>4701</v>
      </c>
      <c r="K21" s="509">
        <v>-4.5734950010636037E-2</v>
      </c>
      <c r="L21" s="510"/>
      <c r="M21" s="511">
        <v>0.5636802674756981</v>
      </c>
      <c r="N21" s="511">
        <v>0.58088327286375574</v>
      </c>
      <c r="O21" s="512">
        <v>-1.7000000000000002</v>
      </c>
      <c r="P21" s="508">
        <v>9104</v>
      </c>
      <c r="Q21" s="508">
        <v>9286</v>
      </c>
      <c r="R21" s="509">
        <v>-1.9599396941632565E-2</v>
      </c>
      <c r="S21" s="508">
        <v>16151</v>
      </c>
      <c r="T21" s="508">
        <v>15986</v>
      </c>
      <c r="U21" s="509">
        <v>1.0321531339922432E-2</v>
      </c>
      <c r="V21" s="508">
        <v>17117</v>
      </c>
      <c r="W21" s="508">
        <v>16756</v>
      </c>
      <c r="X21" s="509">
        <v>2.1544521365481021E-2</v>
      </c>
      <c r="Y21" s="513">
        <v>2.3253634017117237</v>
      </c>
      <c r="Z21" s="514">
        <v>2.1202075161331142</v>
      </c>
    </row>
    <row r="22" spans="1:26" ht="14.4" thickBot="1">
      <c r="A22" s="1042"/>
      <c r="B22" s="507" t="s">
        <v>55</v>
      </c>
      <c r="C22" s="508">
        <v>24088</v>
      </c>
      <c r="D22" s="508">
        <v>16525</v>
      </c>
      <c r="E22" s="509">
        <v>0.45767019667170955</v>
      </c>
      <c r="F22" s="508">
        <v>13288</v>
      </c>
      <c r="G22" s="508">
        <v>8430</v>
      </c>
      <c r="H22" s="509">
        <v>0.57627520759193362</v>
      </c>
      <c r="I22" s="508">
        <v>10800</v>
      </c>
      <c r="J22" s="508">
        <v>8095</v>
      </c>
      <c r="K22" s="509">
        <v>0.33415688696726376</v>
      </c>
      <c r="L22" s="510"/>
      <c r="M22" s="511">
        <v>0.65855508630940174</v>
      </c>
      <c r="N22" s="511">
        <v>0.72302096558350204</v>
      </c>
      <c r="O22" s="512">
        <v>-6.4</v>
      </c>
      <c r="P22" s="508">
        <v>32123</v>
      </c>
      <c r="Q22" s="508">
        <v>21071</v>
      </c>
      <c r="R22" s="509">
        <v>0.52451236296331449</v>
      </c>
      <c r="S22" s="508">
        <v>48778</v>
      </c>
      <c r="T22" s="508">
        <v>29143</v>
      </c>
      <c r="U22" s="509">
        <v>0.67374669732011117</v>
      </c>
      <c r="V22" s="508">
        <v>80462</v>
      </c>
      <c r="W22" s="508">
        <v>57497</v>
      </c>
      <c r="X22" s="509">
        <v>0.3994121432422561</v>
      </c>
      <c r="Y22" s="513">
        <v>3.3403354367319826</v>
      </c>
      <c r="Z22" s="514">
        <v>3.4793948562783661</v>
      </c>
    </row>
    <row r="23" spans="1:26" ht="14.4" thickBot="1">
      <c r="A23" s="523" t="s">
        <v>57</v>
      </c>
      <c r="B23" s="524"/>
      <c r="C23" s="525">
        <v>31449</v>
      </c>
      <c r="D23" s="525">
        <v>24428</v>
      </c>
      <c r="E23" s="526">
        <v>0.28741607990830192</v>
      </c>
      <c r="F23" s="525">
        <v>16163</v>
      </c>
      <c r="G23" s="525">
        <v>11632</v>
      </c>
      <c r="H23" s="526">
        <v>0.38952888583218709</v>
      </c>
      <c r="I23" s="525">
        <v>15286</v>
      </c>
      <c r="J23" s="525">
        <v>12796</v>
      </c>
      <c r="K23" s="526">
        <v>0.19459206001875587</v>
      </c>
      <c r="L23" s="527"/>
      <c r="M23" s="528">
        <v>0.63495510480678896</v>
      </c>
      <c r="N23" s="528">
        <v>0.67267167453300536</v>
      </c>
      <c r="O23" s="529">
        <v>-3.8</v>
      </c>
      <c r="P23" s="525">
        <v>41227</v>
      </c>
      <c r="Q23" s="525">
        <v>30357</v>
      </c>
      <c r="R23" s="526">
        <v>0.35807227328128605</v>
      </c>
      <c r="S23" s="525">
        <v>64929</v>
      </c>
      <c r="T23" s="525">
        <v>45129</v>
      </c>
      <c r="U23" s="526">
        <v>0.43874227215316092</v>
      </c>
      <c r="V23" s="525">
        <v>97579</v>
      </c>
      <c r="W23" s="525">
        <v>74253</v>
      </c>
      <c r="X23" s="526">
        <v>0.3141421895411633</v>
      </c>
      <c r="Y23" s="530">
        <v>3.1027695634201407</v>
      </c>
      <c r="Z23" s="531">
        <v>3.0396675945636153</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16" t="s">
        <v>63</v>
      </c>
      <c r="B25" s="1017"/>
      <c r="C25" s="540">
        <v>660719</v>
      </c>
      <c r="D25" s="540">
        <v>626870</v>
      </c>
      <c r="E25" s="541">
        <v>5.3996841450380459E-2</v>
      </c>
      <c r="F25" s="540">
        <v>383427</v>
      </c>
      <c r="G25" s="540">
        <v>353874</v>
      </c>
      <c r="H25" s="541">
        <v>8.3512775733735736E-2</v>
      </c>
      <c r="I25" s="540">
        <v>277292</v>
      </c>
      <c r="J25" s="540">
        <v>272996</v>
      </c>
      <c r="K25" s="541">
        <v>1.5736494307608904E-2</v>
      </c>
      <c r="L25" s="542"/>
      <c r="M25" s="543">
        <v>0.69143777662067174</v>
      </c>
      <c r="N25" s="543">
        <v>0.69451212680171182</v>
      </c>
      <c r="O25" s="544">
        <v>-0.3</v>
      </c>
      <c r="P25" s="540">
        <v>849860</v>
      </c>
      <c r="Q25" s="540">
        <v>830599</v>
      </c>
      <c r="R25" s="541">
        <v>2.3189288694062959E-2</v>
      </c>
      <c r="S25" s="540">
        <v>1229120</v>
      </c>
      <c r="T25" s="540">
        <v>1195946</v>
      </c>
      <c r="U25" s="541">
        <v>2.7738710610679746E-2</v>
      </c>
      <c r="V25" s="540">
        <v>1766999</v>
      </c>
      <c r="W25" s="540">
        <v>1675188</v>
      </c>
      <c r="X25" s="541">
        <v>5.4806385910118743E-2</v>
      </c>
      <c r="Y25" s="545">
        <v>2.6743577829606839</v>
      </c>
      <c r="Z25" s="546">
        <v>2.672305262654139</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31" t="s">
        <v>64</v>
      </c>
      <c r="B27" s="1032"/>
      <c r="C27" s="551">
        <v>36547</v>
      </c>
      <c r="D27" s="551">
        <v>38002</v>
      </c>
      <c r="E27" s="552">
        <v>-3.8287458554812907E-2</v>
      </c>
      <c r="F27" s="551">
        <v>6279</v>
      </c>
      <c r="G27" s="551">
        <v>5965</v>
      </c>
      <c r="H27" s="552">
        <v>5.2640402347024308E-2</v>
      </c>
      <c r="I27" s="551">
        <v>30268</v>
      </c>
      <c r="J27" s="551">
        <v>32037</v>
      </c>
      <c r="K27" s="552">
        <v>-5.5217404875612573E-2</v>
      </c>
      <c r="L27" s="553"/>
      <c r="M27" s="554">
        <v>0.50213480786729192</v>
      </c>
      <c r="N27" s="554">
        <v>0.43248537927458153</v>
      </c>
      <c r="O27" s="555">
        <v>7.0000000000000009</v>
      </c>
      <c r="P27" s="551">
        <v>28696</v>
      </c>
      <c r="Q27" s="551">
        <v>30024</v>
      </c>
      <c r="R27" s="552">
        <v>-4.4231281641353586E-2</v>
      </c>
      <c r="S27" s="551">
        <v>57148</v>
      </c>
      <c r="T27" s="551">
        <v>69422</v>
      </c>
      <c r="U27" s="552">
        <v>-0.17680274264642332</v>
      </c>
      <c r="V27" s="551">
        <v>77189</v>
      </c>
      <c r="W27" s="551">
        <v>80338</v>
      </c>
      <c r="X27" s="552">
        <v>-3.9196893126540365E-2</v>
      </c>
      <c r="Y27" s="556">
        <v>2.1120475004788353</v>
      </c>
      <c r="Z27" s="557">
        <v>2.114046629124783</v>
      </c>
    </row>
    <row r="28" spans="1:26">
      <c r="O28" s="558"/>
    </row>
    <row r="30" spans="1:26" ht="23.4" thickBot="1">
      <c r="A30" s="1026" t="s">
        <v>65</v>
      </c>
      <c r="B30" s="1026"/>
      <c r="C30" s="1026"/>
      <c r="D30" s="1026"/>
      <c r="E30" s="1026"/>
      <c r="F30" s="1026"/>
      <c r="G30" s="1026"/>
      <c r="H30" s="1026"/>
      <c r="I30" s="1026"/>
      <c r="J30" s="1026"/>
      <c r="K30" s="1026"/>
      <c r="L30" s="1026"/>
      <c r="M30" s="1026"/>
      <c r="N30" s="1026"/>
      <c r="O30" s="1026"/>
      <c r="P30" s="1026"/>
      <c r="Q30" s="1026"/>
      <c r="R30" s="1026"/>
      <c r="S30" s="1026"/>
      <c r="T30" s="1026"/>
      <c r="U30" s="1026"/>
      <c r="V30" s="1026"/>
      <c r="W30" s="1026"/>
      <c r="X30" s="1026"/>
      <c r="Y30" s="1026"/>
      <c r="Z30" s="1026"/>
    </row>
    <row r="31" spans="1:26" ht="13.8">
      <c r="A31" s="494"/>
      <c r="B31" s="495"/>
      <c r="C31" s="1027" t="s">
        <v>40</v>
      </c>
      <c r="D31" s="1027"/>
      <c r="E31" s="496" t="s">
        <v>41</v>
      </c>
      <c r="F31" s="1027" t="s">
        <v>42</v>
      </c>
      <c r="G31" s="1027"/>
      <c r="H31" s="496" t="s">
        <v>41</v>
      </c>
      <c r="I31" s="1027" t="s">
        <v>43</v>
      </c>
      <c r="J31" s="1027"/>
      <c r="K31" s="497" t="s">
        <v>41</v>
      </c>
      <c r="L31" s="498"/>
      <c r="M31" s="1028" t="s">
        <v>44</v>
      </c>
      <c r="N31" s="1028"/>
      <c r="O31" s="496" t="s">
        <v>45</v>
      </c>
      <c r="P31" s="1027" t="s">
        <v>46</v>
      </c>
      <c r="Q31" s="1027"/>
      <c r="R31" s="496" t="s">
        <v>41</v>
      </c>
      <c r="S31" s="1027" t="s">
        <v>47</v>
      </c>
      <c r="T31" s="1027"/>
      <c r="U31" s="496" t="s">
        <v>41</v>
      </c>
      <c r="V31" s="1027" t="s">
        <v>48</v>
      </c>
      <c r="W31" s="1027"/>
      <c r="X31" s="496" t="s">
        <v>41</v>
      </c>
      <c r="Y31" s="1029" t="s">
        <v>49</v>
      </c>
      <c r="Z31" s="1030"/>
    </row>
    <row r="32" spans="1:26" ht="28.5" customHeight="1" thickBot="1">
      <c r="A32" s="1033" t="s">
        <v>51</v>
      </c>
      <c r="B32" s="1034"/>
      <c r="C32" s="501">
        <v>2014</v>
      </c>
      <c r="D32" s="501">
        <v>2013</v>
      </c>
      <c r="E32" s="502" t="s">
        <v>52</v>
      </c>
      <c r="F32" s="501">
        <v>2014</v>
      </c>
      <c r="G32" s="501">
        <v>2013</v>
      </c>
      <c r="H32" s="502" t="s">
        <v>52</v>
      </c>
      <c r="I32" s="501">
        <v>2014</v>
      </c>
      <c r="J32" s="501">
        <v>2013</v>
      </c>
      <c r="K32" s="502" t="s">
        <v>52</v>
      </c>
      <c r="L32" s="503"/>
      <c r="M32" s="501">
        <v>2014</v>
      </c>
      <c r="N32" s="501">
        <v>2013</v>
      </c>
      <c r="O32" s="502" t="s">
        <v>52</v>
      </c>
      <c r="P32" s="501">
        <v>2014</v>
      </c>
      <c r="Q32" s="501">
        <v>2013</v>
      </c>
      <c r="R32" s="502" t="s">
        <v>52</v>
      </c>
      <c r="S32" s="501">
        <v>2014</v>
      </c>
      <c r="T32" s="501">
        <v>2013</v>
      </c>
      <c r="U32" s="502" t="s">
        <v>52</v>
      </c>
      <c r="V32" s="501">
        <v>2014</v>
      </c>
      <c r="W32" s="501">
        <v>2013</v>
      </c>
      <c r="X32" s="502" t="s">
        <v>52</v>
      </c>
      <c r="Y32" s="501">
        <v>2014</v>
      </c>
      <c r="Z32" s="506">
        <v>2013</v>
      </c>
    </row>
    <row r="33" spans="1:26" ht="13.8">
      <c r="A33" s="1035" t="s">
        <v>54</v>
      </c>
      <c r="B33" s="1036"/>
      <c r="C33" s="559">
        <f>C7+C11+C14+C18+C21</f>
        <v>101173</v>
      </c>
      <c r="D33" s="559">
        <f>D7+D11+D14+D18+D21</f>
        <v>104569</v>
      </c>
      <c r="E33" s="509">
        <f>(C33-D33)/D33</f>
        <v>-3.2476164063919517E-2</v>
      </c>
      <c r="F33" s="559">
        <f>F7+F11+F14+F18+F21</f>
        <v>35386</v>
      </c>
      <c r="G33" s="559">
        <f>G7+G11+G14+G18+G21</f>
        <v>36279</v>
      </c>
      <c r="H33" s="509">
        <f>(F33-G33)/G33</f>
        <v>-2.4614790925879985E-2</v>
      </c>
      <c r="I33" s="559">
        <f>I7+I11+I14+I18+I21</f>
        <v>65787</v>
      </c>
      <c r="J33" s="559">
        <f>J7+J11+J14+J18+J21</f>
        <v>68290</v>
      </c>
      <c r="K33" s="509">
        <f>(I33-J33)/J33</f>
        <v>-3.6652511348660127E-2</v>
      </c>
      <c r="L33" s="560"/>
      <c r="M33" s="561">
        <f t="shared" ref="M33:N35" si="0">P33/S33</f>
        <v>0.46830292812944424</v>
      </c>
      <c r="N33" s="561">
        <f t="shared" si="0"/>
        <v>0.46307242786163438</v>
      </c>
      <c r="O33" s="512">
        <f>ROUND(+M33-N33,3)*100</f>
        <v>0.5</v>
      </c>
      <c r="P33" s="559">
        <f>P7+P11+P14+P18+P21</f>
        <v>99446</v>
      </c>
      <c r="Q33" s="559">
        <f>Q7+Q11+Q14+Q18+Q21</f>
        <v>103173</v>
      </c>
      <c r="R33" s="509">
        <f>(P33-Q33)/Q33</f>
        <v>-3.6123792077384587E-2</v>
      </c>
      <c r="S33" s="559">
        <f>S7+S11+S14+S18+S21</f>
        <v>212354</v>
      </c>
      <c r="T33" s="559">
        <f>T7+T11+T14+T18+T21</f>
        <v>222801</v>
      </c>
      <c r="U33" s="509">
        <f>(S33-T33)/T33</f>
        <v>-4.6889376618596865E-2</v>
      </c>
      <c r="V33" s="559">
        <f>V7+V11+V14+V18+V21</f>
        <v>219756</v>
      </c>
      <c r="W33" s="559">
        <f>W7+W11+W14+W18+W21</f>
        <v>226176</v>
      </c>
      <c r="X33" s="509">
        <f>(V33-W33)/W33</f>
        <v>-2.8384974533106962E-2</v>
      </c>
      <c r="Y33" s="562">
        <f t="shared" ref="Y33:Z35" si="1">V33/C33</f>
        <v>2.1720814841904459</v>
      </c>
      <c r="Z33" s="563">
        <f t="shared" si="1"/>
        <v>2.1629354780097354</v>
      </c>
    </row>
    <row r="34" spans="1:26" ht="13.8">
      <c r="A34" s="1037" t="s">
        <v>55</v>
      </c>
      <c r="B34" s="1038"/>
      <c r="C34" s="564">
        <f>C8+C12+C19+C15+C22</f>
        <v>179831</v>
      </c>
      <c r="D34" s="564">
        <f>D8+D12+D19+D15+D22</f>
        <v>152575</v>
      </c>
      <c r="E34" s="565">
        <f>(C34-D34)/D34</f>
        <v>0.17864001310830738</v>
      </c>
      <c r="F34" s="564">
        <f>F8+F12+F19+F15+F22</f>
        <v>88552</v>
      </c>
      <c r="G34" s="564">
        <f>G8+G12+G19+G15+G22</f>
        <v>69842</v>
      </c>
      <c r="H34" s="565">
        <f>(F34-G34)/G34</f>
        <v>0.26789038114601527</v>
      </c>
      <c r="I34" s="564">
        <f>I8+I12+I19+I15+I22</f>
        <v>91279</v>
      </c>
      <c r="J34" s="564">
        <f>J8+J12+J19+J15+J22</f>
        <v>82733</v>
      </c>
      <c r="K34" s="565">
        <f>(I34-J34)/J34</f>
        <v>0.1032961454316899</v>
      </c>
      <c r="L34" s="560"/>
      <c r="M34" s="566">
        <f t="shared" si="0"/>
        <v>0.64098912951270648</v>
      </c>
      <c r="N34" s="567">
        <f t="shared" si="0"/>
        <v>0.63258084808280679</v>
      </c>
      <c r="O34" s="568">
        <f>ROUND(+M34-N34,3)*100</f>
        <v>0.8</v>
      </c>
      <c r="P34" s="564">
        <f>P8+P12+P19+P15+P22</f>
        <v>211570</v>
      </c>
      <c r="Q34" s="564">
        <f>Q8+Q12+Q19+Q15+Q22</f>
        <v>176986</v>
      </c>
      <c r="R34" s="565">
        <f>(P34-Q34)/Q34</f>
        <v>0.19540528629383114</v>
      </c>
      <c r="S34" s="564">
        <f>S8+S12+S19+S15+S22</f>
        <v>330068</v>
      </c>
      <c r="T34" s="564">
        <f>T8+T12+T19+T15+T22</f>
        <v>279784</v>
      </c>
      <c r="U34" s="565">
        <f>(S34-T34)/T34</f>
        <v>0.17972435879106741</v>
      </c>
      <c r="V34" s="564">
        <f>V8+V12+V19+V15+V22</f>
        <v>456718</v>
      </c>
      <c r="W34" s="564">
        <f>W8+W12+W19+W15+W22</f>
        <v>380084</v>
      </c>
      <c r="X34" s="565">
        <f>(V34-W34)/W34</f>
        <v>0.20162385156965301</v>
      </c>
      <c r="Y34" s="569">
        <f t="shared" si="1"/>
        <v>2.5397067246470297</v>
      </c>
      <c r="Z34" s="570">
        <f t="shared" si="1"/>
        <v>2.4911289529739471</v>
      </c>
    </row>
    <row r="35" spans="1:26" ht="14.4" thickBot="1">
      <c r="A35" s="1039" t="s">
        <v>56</v>
      </c>
      <c r="B35" s="1040"/>
      <c r="C35" s="571">
        <f>C9+C16</f>
        <v>379715</v>
      </c>
      <c r="D35" s="572">
        <f>D9+D16</f>
        <v>369726</v>
      </c>
      <c r="E35" s="573">
        <f>(C35-D35)/D35</f>
        <v>2.7017304706728768E-2</v>
      </c>
      <c r="F35" s="574">
        <f>F9+F16</f>
        <v>259489</v>
      </c>
      <c r="G35" s="572">
        <f>G9+G16</f>
        <v>247753</v>
      </c>
      <c r="H35" s="573">
        <f>(F35-G35)/G35</f>
        <v>4.7369759397464413E-2</v>
      </c>
      <c r="I35" s="574">
        <f>I9+I16</f>
        <v>120226</v>
      </c>
      <c r="J35" s="572">
        <f>J9+J16</f>
        <v>121973</v>
      </c>
      <c r="K35" s="575">
        <f>(I35-J35)/J35</f>
        <v>-1.4322841940429439E-2</v>
      </c>
      <c r="L35" s="576"/>
      <c r="M35" s="577">
        <f t="shared" si="0"/>
        <v>0.78468846567195483</v>
      </c>
      <c r="N35" s="578">
        <f t="shared" si="0"/>
        <v>0.79387216760100443</v>
      </c>
      <c r="O35" s="579">
        <f>ROUND(+M35-N35,3)*100</f>
        <v>-0.89999999999999991</v>
      </c>
      <c r="P35" s="574">
        <f>P9+P16</f>
        <v>538844</v>
      </c>
      <c r="Q35" s="572">
        <f>Q9+Q16</f>
        <v>550440</v>
      </c>
      <c r="R35" s="573">
        <f>(P35-Q35)/Q35</f>
        <v>-2.1066782937286536E-2</v>
      </c>
      <c r="S35" s="574">
        <f>S9+S16</f>
        <v>686698</v>
      </c>
      <c r="T35" s="572">
        <f>T9+T16</f>
        <v>693361</v>
      </c>
      <c r="U35" s="573">
        <f>(S35-T35)/T35</f>
        <v>-9.6097126893494155E-3</v>
      </c>
      <c r="V35" s="574">
        <f>V9+V16</f>
        <v>1090525</v>
      </c>
      <c r="W35" s="572">
        <f>W9+W16</f>
        <v>1068928</v>
      </c>
      <c r="X35" s="575">
        <f>(V35-W35)/W35</f>
        <v>2.0204354268949825E-2</v>
      </c>
      <c r="Y35" s="580">
        <f t="shared" si="1"/>
        <v>2.8719565990282185</v>
      </c>
      <c r="Z35" s="581">
        <f t="shared" si="1"/>
        <v>2.8911355977129007</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16" t="s">
        <v>63</v>
      </c>
      <c r="B37" s="1017"/>
      <c r="C37" s="589">
        <f>SUM(C33:C35)</f>
        <v>660719</v>
      </c>
      <c r="D37" s="589">
        <f>SUM(D33:D35)</f>
        <v>626870</v>
      </c>
      <c r="E37" s="541">
        <f>(C37-D37)/D37</f>
        <v>5.3996841450380459E-2</v>
      </c>
      <c r="F37" s="589">
        <f>SUM(F33:F35)</f>
        <v>383427</v>
      </c>
      <c r="G37" s="589">
        <f>SUM(G33:G35)</f>
        <v>353874</v>
      </c>
      <c r="H37" s="541">
        <f>(F37-G37)/G37</f>
        <v>8.3512775733735736E-2</v>
      </c>
      <c r="I37" s="589">
        <f>SUM(I33:I35)</f>
        <v>277292</v>
      </c>
      <c r="J37" s="589">
        <f>SUM(J33:J35)</f>
        <v>272996</v>
      </c>
      <c r="K37" s="541">
        <f>(I37-J37)/J37</f>
        <v>1.5736494307608904E-2</v>
      </c>
      <c r="L37" s="590"/>
      <c r="M37" s="591">
        <f>P37/S37</f>
        <v>0.69143777662067174</v>
      </c>
      <c r="N37" s="591">
        <f>Q37/T37</f>
        <v>0.69451212680171182</v>
      </c>
      <c r="O37" s="544">
        <f>ROUND(+M37-N37,3)*100</f>
        <v>-0.3</v>
      </c>
      <c r="P37" s="589">
        <f>SUM(P33:P35)</f>
        <v>849860</v>
      </c>
      <c r="Q37" s="589">
        <f>SUM(Q33:Q35)</f>
        <v>830599</v>
      </c>
      <c r="R37" s="541">
        <f>(P37-Q37)/Q37</f>
        <v>2.3189288694062959E-2</v>
      </c>
      <c r="S37" s="589">
        <f>SUM(S33:S35)</f>
        <v>1229120</v>
      </c>
      <c r="T37" s="589">
        <f>SUM(T33:T35)</f>
        <v>1195946</v>
      </c>
      <c r="U37" s="541">
        <f>(S37-T37)/T37</f>
        <v>2.7738710610679746E-2</v>
      </c>
      <c r="V37" s="589">
        <f>SUM(V33:V35)</f>
        <v>1766999</v>
      </c>
      <c r="W37" s="589">
        <f>SUM(W33:W35)</f>
        <v>1675188</v>
      </c>
      <c r="X37" s="541">
        <f>(V37-W37)/W37</f>
        <v>5.4806385910118743E-2</v>
      </c>
      <c r="Y37" s="592">
        <f>V37/C37</f>
        <v>2.6743577829606839</v>
      </c>
      <c r="Z37" s="593">
        <f>W37/D37</f>
        <v>2.672305262654139</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26" t="s">
        <v>66</v>
      </c>
      <c r="B40" s="1026"/>
      <c r="C40" s="1026"/>
      <c r="D40" s="1026"/>
      <c r="E40" s="1026"/>
      <c r="F40" s="1026"/>
      <c r="G40" s="1026"/>
      <c r="H40" s="1026"/>
      <c r="I40" s="1026"/>
      <c r="J40" s="1026"/>
      <c r="K40" s="1026"/>
      <c r="L40" s="1026"/>
      <c r="M40" s="1026"/>
      <c r="N40" s="1026"/>
      <c r="O40" s="1026"/>
      <c r="P40" s="1026"/>
      <c r="Q40" s="1026"/>
      <c r="R40" s="1026"/>
      <c r="S40" s="1026"/>
      <c r="T40" s="1026"/>
      <c r="U40" s="1026"/>
      <c r="V40" s="1026"/>
      <c r="W40" s="1026"/>
      <c r="X40" s="1026"/>
      <c r="Y40" s="1026"/>
      <c r="Z40" s="1026"/>
    </row>
    <row r="41" spans="1:26" ht="13.8">
      <c r="A41" s="494"/>
      <c r="B41" s="495"/>
      <c r="C41" s="1027" t="s">
        <v>40</v>
      </c>
      <c r="D41" s="1027"/>
      <c r="E41" s="496" t="s">
        <v>41</v>
      </c>
      <c r="F41" s="1027" t="s">
        <v>42</v>
      </c>
      <c r="G41" s="1027"/>
      <c r="H41" s="496" t="s">
        <v>41</v>
      </c>
      <c r="I41" s="1027" t="s">
        <v>43</v>
      </c>
      <c r="J41" s="1027"/>
      <c r="K41" s="497" t="s">
        <v>41</v>
      </c>
      <c r="L41" s="498"/>
      <c r="M41" s="1028" t="s">
        <v>44</v>
      </c>
      <c r="N41" s="1028"/>
      <c r="O41" s="496" t="s">
        <v>45</v>
      </c>
      <c r="P41" s="1027" t="s">
        <v>46</v>
      </c>
      <c r="Q41" s="1027"/>
      <c r="R41" s="496" t="s">
        <v>41</v>
      </c>
      <c r="S41" s="1027" t="s">
        <v>47</v>
      </c>
      <c r="T41" s="1027"/>
      <c r="U41" s="496" t="s">
        <v>41</v>
      </c>
      <c r="V41" s="1027" t="s">
        <v>48</v>
      </c>
      <c r="W41" s="1027"/>
      <c r="X41" s="496" t="s">
        <v>41</v>
      </c>
      <c r="Y41" s="1029" t="s">
        <v>49</v>
      </c>
      <c r="Z41" s="1030"/>
    </row>
    <row r="42" spans="1:26" ht="14.4" thickBot="1">
      <c r="A42" s="1018" t="s">
        <v>50</v>
      </c>
      <c r="B42" s="1019"/>
      <c r="C42" s="501">
        <v>2014</v>
      </c>
      <c r="D42" s="501">
        <v>2013</v>
      </c>
      <c r="E42" s="502" t="s">
        <v>52</v>
      </c>
      <c r="F42" s="501">
        <v>2014</v>
      </c>
      <c r="G42" s="501">
        <v>2013</v>
      </c>
      <c r="H42" s="502" t="s">
        <v>52</v>
      </c>
      <c r="I42" s="501">
        <v>2014</v>
      </c>
      <c r="J42" s="501">
        <v>2013</v>
      </c>
      <c r="K42" s="502" t="s">
        <v>52</v>
      </c>
      <c r="L42" s="503"/>
      <c r="M42" s="501">
        <v>2014</v>
      </c>
      <c r="N42" s="501">
        <v>2013</v>
      </c>
      <c r="O42" s="502" t="s">
        <v>52</v>
      </c>
      <c r="P42" s="501">
        <v>2014</v>
      </c>
      <c r="Q42" s="501">
        <v>2013</v>
      </c>
      <c r="R42" s="502" t="s">
        <v>52</v>
      </c>
      <c r="S42" s="501">
        <v>2014</v>
      </c>
      <c r="T42" s="501">
        <v>2013</v>
      </c>
      <c r="U42" s="502" t="s">
        <v>52</v>
      </c>
      <c r="V42" s="501">
        <v>2014</v>
      </c>
      <c r="W42" s="501">
        <v>2013</v>
      </c>
      <c r="X42" s="502" t="s">
        <v>52</v>
      </c>
      <c r="Y42" s="501">
        <v>2014</v>
      </c>
      <c r="Z42" s="506">
        <v>2013</v>
      </c>
    </row>
    <row r="43" spans="1:26" s="601" customFormat="1" ht="13.8">
      <c r="A43" s="1020" t="s">
        <v>53</v>
      </c>
      <c r="B43" s="1021"/>
      <c r="C43" s="582">
        <f>C10</f>
        <v>351389</v>
      </c>
      <c r="D43" s="598">
        <f>D10</f>
        <v>321184</v>
      </c>
      <c r="E43" s="583">
        <f>(C43-D43)/D43</f>
        <v>9.4042667131613036E-2</v>
      </c>
      <c r="F43" s="582">
        <f>F10</f>
        <v>272861</v>
      </c>
      <c r="G43" s="598">
        <f>G10</f>
        <v>249704</v>
      </c>
      <c r="H43" s="583">
        <f>(F43-G43)/G43</f>
        <v>9.2737801557043545E-2</v>
      </c>
      <c r="I43" s="582">
        <f>I10</f>
        <v>78528</v>
      </c>
      <c r="J43" s="598">
        <f>J10</f>
        <v>71480</v>
      </c>
      <c r="K43" s="583">
        <f>(I43-J43)/J43</f>
        <v>9.8601007274762176E-2</v>
      </c>
      <c r="L43" s="560"/>
      <c r="M43" s="586">
        <f t="shared" ref="M43:N47" si="2">P43/S43</f>
        <v>0.76790722161665148</v>
      </c>
      <c r="N43" s="599">
        <f t="shared" si="2"/>
        <v>0.78319526254449234</v>
      </c>
      <c r="O43" s="587">
        <f>ROUND(+M43-N43,3)*100</f>
        <v>-1.5</v>
      </c>
      <c r="P43" s="582">
        <f>P10</f>
        <v>517796</v>
      </c>
      <c r="Q43" s="598">
        <f>Q10</f>
        <v>497282</v>
      </c>
      <c r="R43" s="583">
        <f>(P43-Q43)/Q43</f>
        <v>4.1252247215865442E-2</v>
      </c>
      <c r="S43" s="582">
        <f>S10</f>
        <v>674295</v>
      </c>
      <c r="T43" s="598">
        <f>T10</f>
        <v>634940</v>
      </c>
      <c r="U43" s="583">
        <f>(S43-T43)/T43</f>
        <v>6.1982234541846475E-2</v>
      </c>
      <c r="V43" s="582">
        <f>V10</f>
        <v>970112</v>
      </c>
      <c r="W43" s="598">
        <f>W10</f>
        <v>894809</v>
      </c>
      <c r="X43" s="583">
        <f>(V43-W43)/W43</f>
        <v>8.4155389585933979E-2</v>
      </c>
      <c r="Y43" s="588">
        <f t="shared" ref="Y43:Z47" si="3">V43/C43</f>
        <v>2.7607921705004994</v>
      </c>
      <c r="Z43" s="600">
        <f t="shared" si="3"/>
        <v>2.7859700358672912</v>
      </c>
    </row>
    <row r="44" spans="1:26" s="601" customFormat="1" ht="13.8">
      <c r="A44" s="1022" t="s">
        <v>58</v>
      </c>
      <c r="B44" s="1023"/>
      <c r="C44" s="602">
        <f>C13</f>
        <v>95944</v>
      </c>
      <c r="D44" s="603">
        <f>D13</f>
        <v>100233</v>
      </c>
      <c r="E44" s="604">
        <f>(C44-D44)/D44</f>
        <v>-4.279029860425209E-2</v>
      </c>
      <c r="F44" s="602">
        <f>F13</f>
        <v>21055</v>
      </c>
      <c r="G44" s="603">
        <f>G13</f>
        <v>19990</v>
      </c>
      <c r="H44" s="604">
        <f>(F44-G44)/G44</f>
        <v>5.3276638319159582E-2</v>
      </c>
      <c r="I44" s="602">
        <f>I13</f>
        <v>74889</v>
      </c>
      <c r="J44" s="603">
        <f>J13</f>
        <v>80243</v>
      </c>
      <c r="K44" s="604">
        <f>(I44-J44)/J44</f>
        <v>-6.6722330919831013E-2</v>
      </c>
      <c r="L44" s="560"/>
      <c r="M44" s="605">
        <f t="shared" si="2"/>
        <v>0.54394854804131754</v>
      </c>
      <c r="N44" s="606">
        <f t="shared" si="2"/>
        <v>0.51712882872290988</v>
      </c>
      <c r="O44" s="607">
        <f>ROUND(+M44-N44,3)*100</f>
        <v>2.7</v>
      </c>
      <c r="P44" s="602">
        <f>P13</f>
        <v>89312</v>
      </c>
      <c r="Q44" s="603">
        <f>Q13</f>
        <v>92368</v>
      </c>
      <c r="R44" s="604">
        <f>(P44-Q44)/Q44</f>
        <v>-3.3085051099948033E-2</v>
      </c>
      <c r="S44" s="602">
        <f>S13</f>
        <v>164192</v>
      </c>
      <c r="T44" s="603">
        <f>T13</f>
        <v>178617</v>
      </c>
      <c r="U44" s="604">
        <f>(S44-T44)/T44</f>
        <v>-8.0759390203620038E-2</v>
      </c>
      <c r="V44" s="602">
        <f>V13</f>
        <v>216849</v>
      </c>
      <c r="W44" s="603">
        <f>W13</f>
        <v>227007</v>
      </c>
      <c r="X44" s="604">
        <f>(V44-W44)/W44</f>
        <v>-4.4747518798979764E-2</v>
      </c>
      <c r="Y44" s="608">
        <f t="shared" si="3"/>
        <v>2.2601621779371301</v>
      </c>
      <c r="Z44" s="609">
        <f t="shared" si="3"/>
        <v>2.2647930322348926</v>
      </c>
    </row>
    <row r="45" spans="1:26" s="601" customFormat="1" ht="13.8">
      <c r="A45" s="1022" t="s">
        <v>59</v>
      </c>
      <c r="B45" s="1023"/>
      <c r="C45" s="602">
        <f>C17</f>
        <v>142300</v>
      </c>
      <c r="D45" s="603">
        <f>D17</f>
        <v>140889</v>
      </c>
      <c r="E45" s="604">
        <f>(C45-D45)/D45</f>
        <v>1.0014976328883022E-2</v>
      </c>
      <c r="F45" s="602">
        <f>F17</f>
        <v>61286</v>
      </c>
      <c r="G45" s="603">
        <f>G17</f>
        <v>60315</v>
      </c>
      <c r="H45" s="604">
        <f>(F45-G45)/G45</f>
        <v>1.609881455690956E-2</v>
      </c>
      <c r="I45" s="602">
        <f>I17</f>
        <v>81014</v>
      </c>
      <c r="J45" s="603">
        <f>J17</f>
        <v>80574</v>
      </c>
      <c r="K45" s="604">
        <f>(I45-J45)/J45</f>
        <v>5.4608186263558961E-3</v>
      </c>
      <c r="L45" s="560"/>
      <c r="M45" s="605">
        <f t="shared" si="2"/>
        <v>0.6736572781865855</v>
      </c>
      <c r="N45" s="606">
        <f t="shared" si="2"/>
        <v>0.68653474903474898</v>
      </c>
      <c r="O45" s="607">
        <f>ROUND(+M45-N45,3)*100</f>
        <v>-1.3</v>
      </c>
      <c r="P45" s="602">
        <f>P17</f>
        <v>159293</v>
      </c>
      <c r="Q45" s="603">
        <f>Q17</f>
        <v>167855</v>
      </c>
      <c r="R45" s="604">
        <f>(P45-Q45)/Q45</f>
        <v>-5.1008310744392479E-2</v>
      </c>
      <c r="S45" s="602">
        <f>S17</f>
        <v>236460</v>
      </c>
      <c r="T45" s="603">
        <f>T17</f>
        <v>244496</v>
      </c>
      <c r="U45" s="604">
        <f>(S45-T45)/T45</f>
        <v>-3.2867613376087949E-2</v>
      </c>
      <c r="V45" s="602">
        <f>V17</f>
        <v>392718</v>
      </c>
      <c r="W45" s="603">
        <f>W17</f>
        <v>390034</v>
      </c>
      <c r="X45" s="604">
        <f>(V45-W45)/W45</f>
        <v>6.8814513606506103E-3</v>
      </c>
      <c r="Y45" s="608">
        <f t="shared" si="3"/>
        <v>2.7597891777933943</v>
      </c>
      <c r="Z45" s="609">
        <f t="shared" si="3"/>
        <v>2.7683779429196034</v>
      </c>
    </row>
    <row r="46" spans="1:26" s="601" customFormat="1" ht="13.8">
      <c r="A46" s="1022" t="s">
        <v>60</v>
      </c>
      <c r="B46" s="1023"/>
      <c r="C46" s="602">
        <f>C20</f>
        <v>39637</v>
      </c>
      <c r="D46" s="603">
        <f>D20</f>
        <v>40136</v>
      </c>
      <c r="E46" s="604">
        <f>(C46-D46)/D46</f>
        <v>-1.2432728722344031E-2</v>
      </c>
      <c r="F46" s="602">
        <f>F20</f>
        <v>12062</v>
      </c>
      <c r="G46" s="603">
        <f>G20</f>
        <v>12233</v>
      </c>
      <c r="H46" s="604">
        <f>(F46-G46)/G46</f>
        <v>-1.3978582522684541E-2</v>
      </c>
      <c r="I46" s="602">
        <f>I20</f>
        <v>27575</v>
      </c>
      <c r="J46" s="603">
        <f>J20</f>
        <v>27903</v>
      </c>
      <c r="K46" s="604">
        <f>(I46-J46)/J46</f>
        <v>-1.1755008422033473E-2</v>
      </c>
      <c r="L46" s="560"/>
      <c r="M46" s="605">
        <f t="shared" si="2"/>
        <v>0.47321948814486126</v>
      </c>
      <c r="N46" s="606">
        <f t="shared" si="2"/>
        <v>0.4607067396834979</v>
      </c>
      <c r="O46" s="607">
        <f>ROUND(+M46-N46,3)*100</f>
        <v>1.3</v>
      </c>
      <c r="P46" s="602">
        <f>P20</f>
        <v>42232</v>
      </c>
      <c r="Q46" s="603">
        <f>Q20</f>
        <v>42737</v>
      </c>
      <c r="R46" s="604">
        <f>(P46-Q46)/Q46</f>
        <v>-1.1816458806186677E-2</v>
      </c>
      <c r="S46" s="602">
        <f>S20</f>
        <v>89244</v>
      </c>
      <c r="T46" s="603">
        <f>T20</f>
        <v>92764</v>
      </c>
      <c r="U46" s="604">
        <f>(S46-T46)/T46</f>
        <v>-3.7945754818679657E-2</v>
      </c>
      <c r="V46" s="602">
        <f>V20</f>
        <v>89741</v>
      </c>
      <c r="W46" s="603">
        <f>W20</f>
        <v>89085</v>
      </c>
      <c r="X46" s="604">
        <f>(V46-W46)/W46</f>
        <v>7.3637537183588704E-3</v>
      </c>
      <c r="Y46" s="608">
        <f t="shared" si="3"/>
        <v>2.2640714483941773</v>
      </c>
      <c r="Z46" s="609">
        <f t="shared" si="3"/>
        <v>2.2195784333266895</v>
      </c>
    </row>
    <row r="47" spans="1:26" s="601" customFormat="1" ht="14.4" thickBot="1">
      <c r="A47" s="1024" t="s">
        <v>62</v>
      </c>
      <c r="B47" s="1025"/>
      <c r="C47" s="610">
        <f>C23</f>
        <v>31449</v>
      </c>
      <c r="D47" s="611">
        <f>D23</f>
        <v>24428</v>
      </c>
      <c r="E47" s="612">
        <f>(C47-D47)/D47</f>
        <v>0.28741607990830192</v>
      </c>
      <c r="F47" s="610">
        <f>F23</f>
        <v>16163</v>
      </c>
      <c r="G47" s="611">
        <f>G23</f>
        <v>11632</v>
      </c>
      <c r="H47" s="612">
        <f>(F47-G47)/G47</f>
        <v>0.38952888583218709</v>
      </c>
      <c r="I47" s="610">
        <f>I23</f>
        <v>15286</v>
      </c>
      <c r="J47" s="611">
        <f>J23</f>
        <v>12796</v>
      </c>
      <c r="K47" s="612">
        <f>(I47-J47)/J47</f>
        <v>0.19459206001875587</v>
      </c>
      <c r="L47" s="576"/>
      <c r="M47" s="613">
        <f t="shared" si="2"/>
        <v>0.63495510480678896</v>
      </c>
      <c r="N47" s="614">
        <f t="shared" si="2"/>
        <v>0.67267167453300536</v>
      </c>
      <c r="O47" s="615">
        <f>ROUND(+M47-N47,3)*100</f>
        <v>-3.8</v>
      </c>
      <c r="P47" s="610">
        <f>P23</f>
        <v>41227</v>
      </c>
      <c r="Q47" s="611">
        <f>Q23</f>
        <v>30357</v>
      </c>
      <c r="R47" s="612">
        <f>(P47-Q47)/Q47</f>
        <v>0.35807227328128605</v>
      </c>
      <c r="S47" s="610">
        <f>S23</f>
        <v>64929</v>
      </c>
      <c r="T47" s="611">
        <f>T23</f>
        <v>45129</v>
      </c>
      <c r="U47" s="612">
        <f>(S47-T47)/T47</f>
        <v>0.43874227215316092</v>
      </c>
      <c r="V47" s="610">
        <f>V23</f>
        <v>97579</v>
      </c>
      <c r="W47" s="611">
        <f>W23</f>
        <v>74253</v>
      </c>
      <c r="X47" s="612">
        <f>(V47-W47)/W47</f>
        <v>0.3141421895411633</v>
      </c>
      <c r="Y47" s="616">
        <f t="shared" si="3"/>
        <v>3.1027695634201407</v>
      </c>
      <c r="Z47" s="617">
        <f t="shared" si="3"/>
        <v>3.0396675945636153</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16" t="s">
        <v>63</v>
      </c>
      <c r="B49" s="1017"/>
      <c r="C49" s="589">
        <f>SUM(C43:C47)</f>
        <v>660719</v>
      </c>
      <c r="D49" s="589">
        <f>SUM(D43:D47)</f>
        <v>626870</v>
      </c>
      <c r="E49" s="541">
        <f>(C49-D49)/D49</f>
        <v>5.3996841450380459E-2</v>
      </c>
      <c r="F49" s="589">
        <f>SUM(F43:F47)</f>
        <v>383427</v>
      </c>
      <c r="G49" s="589">
        <f>SUM(G43:G47)</f>
        <v>353874</v>
      </c>
      <c r="H49" s="541">
        <f>(F49-G49)/G49</f>
        <v>8.3512775733735736E-2</v>
      </c>
      <c r="I49" s="589">
        <f>SUM(I43:I47)</f>
        <v>277292</v>
      </c>
      <c r="J49" s="589">
        <f>SUM(J43:J47)</f>
        <v>272996</v>
      </c>
      <c r="K49" s="541">
        <f>(I49-J49)/J49</f>
        <v>1.5736494307608904E-2</v>
      </c>
      <c r="L49" s="590"/>
      <c r="M49" s="591">
        <f>P49/S49</f>
        <v>0.69143777662067174</v>
      </c>
      <c r="N49" s="591">
        <f>Q49/T49</f>
        <v>0.69451212680171182</v>
      </c>
      <c r="O49" s="544">
        <f>ROUND(+M49-N49,3)*100</f>
        <v>-0.3</v>
      </c>
      <c r="P49" s="589">
        <f>SUM(P43:P47)</f>
        <v>849860</v>
      </c>
      <c r="Q49" s="589">
        <f>SUM(Q43:Q47)</f>
        <v>830599</v>
      </c>
      <c r="R49" s="541">
        <f>(P49-Q49)/Q49</f>
        <v>2.3189288694062959E-2</v>
      </c>
      <c r="S49" s="589">
        <f>SUM(S43:S47)</f>
        <v>1229120</v>
      </c>
      <c r="T49" s="589">
        <f>SUM(T43:T47)</f>
        <v>1195946</v>
      </c>
      <c r="U49" s="541">
        <f>(S49-T49)/T49</f>
        <v>2.7738710610679746E-2</v>
      </c>
      <c r="V49" s="589">
        <f>SUM(V43:V47)</f>
        <v>1766999</v>
      </c>
      <c r="W49" s="589">
        <f>SUM(W43:W47)</f>
        <v>1675188</v>
      </c>
      <c r="X49" s="541">
        <f>(V49-W49)/W49</f>
        <v>5.4806385910118743E-2</v>
      </c>
      <c r="Y49" s="592">
        <f>V49/C49</f>
        <v>2.6743577829606839</v>
      </c>
      <c r="Z49" s="593">
        <f>W49/D49</f>
        <v>2.672305262654139</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43" t="s">
        <v>38</v>
      </c>
      <c r="B1" s="1043"/>
      <c r="C1" s="1043"/>
      <c r="D1" s="1043"/>
      <c r="E1" s="1043"/>
      <c r="F1" s="1043"/>
      <c r="G1" s="1043"/>
      <c r="H1" s="1043"/>
      <c r="I1" s="1043"/>
      <c r="J1" s="1043"/>
      <c r="K1" s="1043"/>
      <c r="L1" s="1043"/>
      <c r="M1" s="1043"/>
      <c r="N1" s="1043"/>
      <c r="O1" s="1043"/>
      <c r="P1" s="1043"/>
      <c r="Q1" s="1043"/>
      <c r="R1" s="1043"/>
      <c r="S1" s="1043"/>
      <c r="T1" s="1043"/>
      <c r="U1" s="1043"/>
      <c r="V1" s="1043"/>
      <c r="W1" s="1043"/>
      <c r="X1" s="1043"/>
      <c r="Y1" s="1043"/>
      <c r="Z1" s="1043"/>
    </row>
    <row r="2" spans="1:26" s="491" customFormat="1" ht="24.6">
      <c r="A2" s="1043" t="s">
        <v>36</v>
      </c>
      <c r="B2" s="1043"/>
      <c r="C2" s="1043"/>
      <c r="D2" s="1043"/>
      <c r="E2" s="1043"/>
      <c r="F2" s="1043"/>
      <c r="G2" s="1043"/>
      <c r="H2" s="1043"/>
      <c r="I2" s="1043"/>
      <c r="J2" s="1043"/>
      <c r="K2" s="1043"/>
      <c r="L2" s="1043"/>
      <c r="M2" s="1043"/>
      <c r="N2" s="1043"/>
      <c r="O2" s="1043"/>
      <c r="P2" s="1043"/>
      <c r="Q2" s="1043"/>
      <c r="R2" s="1043"/>
      <c r="S2" s="1043"/>
      <c r="T2" s="1043"/>
      <c r="U2" s="1043"/>
      <c r="V2" s="1043"/>
      <c r="W2" s="1043"/>
      <c r="X2" s="1043"/>
      <c r="Y2" s="1043"/>
      <c r="Z2" s="1043"/>
    </row>
    <row r="3" spans="1:26" s="491" customFormat="1" ht="20.399999999999999">
      <c r="E3" s="493"/>
      <c r="H3" s="493"/>
      <c r="K3" s="493"/>
      <c r="O3" s="493"/>
      <c r="R3" s="493"/>
      <c r="U3" s="493"/>
      <c r="Y3" s="493"/>
      <c r="Z3" s="493"/>
    </row>
    <row r="4" spans="1:26" ht="23.4" thickBot="1">
      <c r="A4" s="1044" t="s">
        <v>70</v>
      </c>
      <c r="B4" s="1044"/>
      <c r="C4" s="1044"/>
      <c r="D4" s="1044"/>
      <c r="E4" s="1044"/>
      <c r="F4" s="1044"/>
      <c r="G4" s="1044"/>
      <c r="H4" s="1044"/>
      <c r="I4" s="1044"/>
      <c r="J4" s="1044"/>
      <c r="K4" s="1044"/>
      <c r="L4" s="1044"/>
      <c r="M4" s="1044"/>
      <c r="N4" s="1044"/>
      <c r="O4" s="1044"/>
      <c r="P4" s="1044"/>
      <c r="Q4" s="1044"/>
      <c r="R4" s="1044"/>
      <c r="S4" s="1044"/>
      <c r="T4" s="1044"/>
      <c r="U4" s="1044"/>
      <c r="V4" s="1044"/>
      <c r="W4" s="1044"/>
      <c r="X4" s="1044"/>
      <c r="Y4" s="1044"/>
      <c r="Z4" s="1044"/>
    </row>
    <row r="5" spans="1:26" ht="13.8">
      <c r="A5" s="494"/>
      <c r="B5" s="495"/>
      <c r="C5" s="1027" t="s">
        <v>40</v>
      </c>
      <c r="D5" s="1027"/>
      <c r="E5" s="496" t="s">
        <v>41</v>
      </c>
      <c r="F5" s="1027" t="s">
        <v>42</v>
      </c>
      <c r="G5" s="1027"/>
      <c r="H5" s="496" t="s">
        <v>41</v>
      </c>
      <c r="I5" s="1027" t="s">
        <v>43</v>
      </c>
      <c r="J5" s="1027"/>
      <c r="K5" s="619" t="s">
        <v>41</v>
      </c>
      <c r="L5" s="498"/>
      <c r="M5" s="1028" t="s">
        <v>44</v>
      </c>
      <c r="N5" s="1028"/>
      <c r="O5" s="496" t="s">
        <v>45</v>
      </c>
      <c r="P5" s="1027" t="s">
        <v>46</v>
      </c>
      <c r="Q5" s="1027"/>
      <c r="R5" s="496" t="s">
        <v>41</v>
      </c>
      <c r="S5" s="1027" t="s">
        <v>47</v>
      </c>
      <c r="T5" s="1027"/>
      <c r="U5" s="496" t="s">
        <v>41</v>
      </c>
      <c r="V5" s="1027" t="s">
        <v>48</v>
      </c>
      <c r="W5" s="1027"/>
      <c r="X5" s="496" t="s">
        <v>41</v>
      </c>
      <c r="Y5" s="1027" t="s">
        <v>49</v>
      </c>
      <c r="Z5" s="1030"/>
    </row>
    <row r="6" spans="1:26" ht="28.2" thickBot="1">
      <c r="A6" s="499" t="s">
        <v>50</v>
      </c>
      <c r="B6" s="500" t="s">
        <v>51</v>
      </c>
      <c r="C6" s="501">
        <v>2014</v>
      </c>
      <c r="D6" s="501">
        <v>2013</v>
      </c>
      <c r="E6" s="502" t="s">
        <v>52</v>
      </c>
      <c r="F6" s="501">
        <v>2014</v>
      </c>
      <c r="G6" s="501">
        <v>2013</v>
      </c>
      <c r="H6" s="502" t="s">
        <v>52</v>
      </c>
      <c r="I6" s="501">
        <v>2014</v>
      </c>
      <c r="J6" s="501">
        <v>2013</v>
      </c>
      <c r="K6" s="502" t="s">
        <v>52</v>
      </c>
      <c r="L6" s="503"/>
      <c r="M6" s="620">
        <v>2014</v>
      </c>
      <c r="N6" s="620">
        <v>2013</v>
      </c>
      <c r="O6" s="502" t="s">
        <v>52</v>
      </c>
      <c r="P6" s="501">
        <v>2014</v>
      </c>
      <c r="Q6" s="501">
        <v>2013</v>
      </c>
      <c r="R6" s="502" t="s">
        <v>52</v>
      </c>
      <c r="S6" s="501">
        <v>2014</v>
      </c>
      <c r="T6" s="501">
        <v>2013</v>
      </c>
      <c r="U6" s="502" t="s">
        <v>52</v>
      </c>
      <c r="V6" s="501">
        <v>2014</v>
      </c>
      <c r="W6" s="501">
        <v>2013</v>
      </c>
      <c r="X6" s="502" t="s">
        <v>52</v>
      </c>
      <c r="Y6" s="501">
        <v>2014</v>
      </c>
      <c r="Z6" s="506">
        <v>2013</v>
      </c>
    </row>
    <row r="7" spans="1:26" ht="13.8">
      <c r="A7" s="1041" t="s">
        <v>53</v>
      </c>
      <c r="B7" s="507" t="s">
        <v>54</v>
      </c>
      <c r="C7" s="508">
        <v>104352</v>
      </c>
      <c r="D7" s="508">
        <v>99329</v>
      </c>
      <c r="E7" s="509">
        <v>5.056932013812683E-2</v>
      </c>
      <c r="F7" s="508">
        <v>81277</v>
      </c>
      <c r="G7" s="508">
        <v>77739</v>
      </c>
      <c r="H7" s="509">
        <v>4.5511262043504544E-2</v>
      </c>
      <c r="I7" s="508">
        <v>23075</v>
      </c>
      <c r="J7" s="508">
        <v>21590</v>
      </c>
      <c r="K7" s="509">
        <v>6.8781843446039839E-2</v>
      </c>
      <c r="L7" s="621"/>
      <c r="M7" s="511">
        <v>0.58975158912763714</v>
      </c>
      <c r="N7" s="511">
        <v>0.61233804628582689</v>
      </c>
      <c r="O7" s="512">
        <v>-2.2999999999999998</v>
      </c>
      <c r="P7" s="508">
        <v>120984</v>
      </c>
      <c r="Q7" s="508">
        <v>118060</v>
      </c>
      <c r="R7" s="509">
        <v>2.476706759274945E-2</v>
      </c>
      <c r="S7" s="508">
        <v>205144</v>
      </c>
      <c r="T7" s="508">
        <v>192802</v>
      </c>
      <c r="U7" s="509">
        <v>6.4013858777398569E-2</v>
      </c>
      <c r="V7" s="508">
        <v>230306</v>
      </c>
      <c r="W7" s="508">
        <v>226614</v>
      </c>
      <c r="X7" s="509">
        <v>1.6292020793066624E-2</v>
      </c>
      <c r="Y7" s="549">
        <v>2.2070108862312172</v>
      </c>
      <c r="Z7" s="514">
        <v>2.2814485195662897</v>
      </c>
    </row>
    <row r="8" spans="1:26" ht="13.8">
      <c r="A8" s="1045"/>
      <c r="B8" s="507" t="s">
        <v>55</v>
      </c>
      <c r="C8" s="508">
        <v>151466</v>
      </c>
      <c r="D8" s="508">
        <v>109633</v>
      </c>
      <c r="E8" s="509">
        <v>0.38157306650369871</v>
      </c>
      <c r="F8" s="508">
        <v>120890</v>
      </c>
      <c r="G8" s="508">
        <v>91228</v>
      </c>
      <c r="H8" s="509">
        <v>0.32514140395492613</v>
      </c>
      <c r="I8" s="508">
        <v>30576</v>
      </c>
      <c r="J8" s="508">
        <v>18405</v>
      </c>
      <c r="K8" s="509">
        <v>0.66128769356153216</v>
      </c>
      <c r="L8" s="621"/>
      <c r="M8" s="511">
        <v>0.74875265263805868</v>
      </c>
      <c r="N8" s="511">
        <v>0.75283564645726808</v>
      </c>
      <c r="O8" s="512">
        <v>-0.4</v>
      </c>
      <c r="P8" s="508">
        <v>184885</v>
      </c>
      <c r="Q8" s="508">
        <v>128829</v>
      </c>
      <c r="R8" s="509">
        <v>0.43511942186929964</v>
      </c>
      <c r="S8" s="508">
        <v>246924</v>
      </c>
      <c r="T8" s="508">
        <v>171125</v>
      </c>
      <c r="U8" s="509">
        <v>0.44294521548575605</v>
      </c>
      <c r="V8" s="508">
        <v>335979</v>
      </c>
      <c r="W8" s="508">
        <v>215761</v>
      </c>
      <c r="X8" s="509">
        <v>0.55718132563345557</v>
      </c>
      <c r="Y8" s="549">
        <v>2.2181809779092339</v>
      </c>
      <c r="Z8" s="514">
        <v>1.9680296990869537</v>
      </c>
    </row>
    <row r="9" spans="1:26" ht="14.4" thickBot="1">
      <c r="A9" s="1042"/>
      <c r="B9" s="507" t="s">
        <v>56</v>
      </c>
      <c r="C9" s="508">
        <v>838926</v>
      </c>
      <c r="D9" s="508">
        <v>812991</v>
      </c>
      <c r="E9" s="509">
        <v>3.1900722148215661E-2</v>
      </c>
      <c r="F9" s="508">
        <v>696561</v>
      </c>
      <c r="G9" s="508">
        <v>668137</v>
      </c>
      <c r="H9" s="509">
        <v>4.2542173236925961E-2</v>
      </c>
      <c r="I9" s="508">
        <v>142365</v>
      </c>
      <c r="J9" s="508">
        <v>144854</v>
      </c>
      <c r="K9" s="509">
        <v>-1.7182818562138429E-2</v>
      </c>
      <c r="L9" s="621"/>
      <c r="M9" s="511">
        <v>0.83126028206425262</v>
      </c>
      <c r="N9" s="511">
        <v>0.83499078413952965</v>
      </c>
      <c r="O9" s="512">
        <v>-0.4</v>
      </c>
      <c r="P9" s="508">
        <v>1303131</v>
      </c>
      <c r="Q9" s="508">
        <v>1308317</v>
      </c>
      <c r="R9" s="509">
        <v>-3.9638711413212549E-3</v>
      </c>
      <c r="S9" s="508">
        <v>1567657</v>
      </c>
      <c r="T9" s="508">
        <v>1566864</v>
      </c>
      <c r="U9" s="509">
        <v>5.0610646488782689E-4</v>
      </c>
      <c r="V9" s="508">
        <v>2337282</v>
      </c>
      <c r="W9" s="508">
        <v>2278318</v>
      </c>
      <c r="X9" s="509">
        <v>2.5880496050156299E-2</v>
      </c>
      <c r="Y9" s="549">
        <v>2.7860407234964706</v>
      </c>
      <c r="Z9" s="514">
        <v>2.8023901863612268</v>
      </c>
    </row>
    <row r="10" spans="1:26" ht="14.4" thickBot="1">
      <c r="A10" s="622" t="s">
        <v>57</v>
      </c>
      <c r="B10" s="623"/>
      <c r="C10" s="624">
        <v>1094744</v>
      </c>
      <c r="D10" s="624">
        <v>1021953</v>
      </c>
      <c r="E10" s="625">
        <v>7.1227346071688222E-2</v>
      </c>
      <c r="F10" s="624">
        <v>898728</v>
      </c>
      <c r="G10" s="624">
        <v>837104</v>
      </c>
      <c r="H10" s="625">
        <v>7.3615703664060853E-2</v>
      </c>
      <c r="I10" s="624">
        <v>196016</v>
      </c>
      <c r="J10" s="624">
        <v>184849</v>
      </c>
      <c r="K10" s="625">
        <v>6.0411470984425127E-2</v>
      </c>
      <c r="L10" s="621"/>
      <c r="M10" s="626">
        <v>0.7966431073537239</v>
      </c>
      <c r="N10" s="626">
        <v>0.80547609762009453</v>
      </c>
      <c r="O10" s="627">
        <v>-0.89999999999999991</v>
      </c>
      <c r="P10" s="624">
        <v>1609000</v>
      </c>
      <c r="Q10" s="624">
        <v>1555206</v>
      </c>
      <c r="R10" s="625">
        <v>3.4589629926839276E-2</v>
      </c>
      <c r="S10" s="624">
        <v>2019725</v>
      </c>
      <c r="T10" s="624">
        <v>1930791</v>
      </c>
      <c r="U10" s="625">
        <v>4.6060914930720107E-2</v>
      </c>
      <c r="V10" s="624">
        <v>2903567</v>
      </c>
      <c r="W10" s="624">
        <v>2720693</v>
      </c>
      <c r="X10" s="625">
        <v>6.7215962991781869E-2</v>
      </c>
      <c r="Y10" s="628">
        <v>2.6522794370190654</v>
      </c>
      <c r="Z10" s="629">
        <v>2.6622486552708393</v>
      </c>
    </row>
    <row r="11" spans="1:26" ht="13.8">
      <c r="A11" s="1045" t="s">
        <v>58</v>
      </c>
      <c r="B11" s="507" t="s">
        <v>54</v>
      </c>
      <c r="C11" s="508">
        <v>133437</v>
      </c>
      <c r="D11" s="508">
        <v>141643</v>
      </c>
      <c r="E11" s="509">
        <v>-5.793438433244142E-2</v>
      </c>
      <c r="F11" s="508">
        <v>27070</v>
      </c>
      <c r="G11" s="508">
        <v>27828</v>
      </c>
      <c r="H11" s="509">
        <v>-2.7238752335776915E-2</v>
      </c>
      <c r="I11" s="508">
        <v>106367</v>
      </c>
      <c r="J11" s="508">
        <v>113815</v>
      </c>
      <c r="K11" s="509">
        <v>-6.5439529060317178E-2</v>
      </c>
      <c r="L11" s="621"/>
      <c r="M11" s="511">
        <v>0.41526541198522282</v>
      </c>
      <c r="N11" s="511">
        <v>0.39435430066356192</v>
      </c>
      <c r="O11" s="512">
        <v>2.1</v>
      </c>
      <c r="P11" s="508">
        <v>114318</v>
      </c>
      <c r="Q11" s="508">
        <v>119989</v>
      </c>
      <c r="R11" s="509">
        <v>-4.7262665744359902E-2</v>
      </c>
      <c r="S11" s="508">
        <v>275289</v>
      </c>
      <c r="T11" s="508">
        <v>304267</v>
      </c>
      <c r="U11" s="509">
        <v>-9.5238721254687492E-2</v>
      </c>
      <c r="V11" s="508">
        <v>268385</v>
      </c>
      <c r="W11" s="508">
        <v>284716</v>
      </c>
      <c r="X11" s="509">
        <v>-5.7358912038663092E-2</v>
      </c>
      <c r="Y11" s="549">
        <v>2.0113236958264951</v>
      </c>
      <c r="Z11" s="514">
        <v>2.0100958042402377</v>
      </c>
    </row>
    <row r="12" spans="1:26" ht="14.4" thickBot="1">
      <c r="A12" s="1045"/>
      <c r="B12" s="507" t="s">
        <v>55</v>
      </c>
      <c r="C12" s="508">
        <v>136250</v>
      </c>
      <c r="D12" s="508">
        <v>130049</v>
      </c>
      <c r="E12" s="509">
        <v>4.7682027543464386E-2</v>
      </c>
      <c r="F12" s="508">
        <v>44980</v>
      </c>
      <c r="G12" s="508">
        <v>35680</v>
      </c>
      <c r="H12" s="509">
        <v>0.26065022421524664</v>
      </c>
      <c r="I12" s="508">
        <v>91270</v>
      </c>
      <c r="J12" s="508">
        <v>94369</v>
      </c>
      <c r="K12" s="509">
        <v>-3.2839173881253375E-2</v>
      </c>
      <c r="L12" s="621"/>
      <c r="M12" s="511">
        <v>0.62742125872785637</v>
      </c>
      <c r="N12" s="511">
        <v>0.59519457921887808</v>
      </c>
      <c r="O12" s="512">
        <v>3.2</v>
      </c>
      <c r="P12" s="508">
        <v>144044</v>
      </c>
      <c r="Q12" s="508">
        <v>135799</v>
      </c>
      <c r="R12" s="509">
        <v>6.0714732803628893E-2</v>
      </c>
      <c r="S12" s="508">
        <v>229581</v>
      </c>
      <c r="T12" s="508">
        <v>228159</v>
      </c>
      <c r="U12" s="509">
        <v>6.232495759536113E-3</v>
      </c>
      <c r="V12" s="508">
        <v>327271</v>
      </c>
      <c r="W12" s="508">
        <v>310817</v>
      </c>
      <c r="X12" s="509">
        <v>5.2937902366987651E-2</v>
      </c>
      <c r="Y12" s="549">
        <v>2.401988990825688</v>
      </c>
      <c r="Z12" s="514">
        <v>2.3899991541649688</v>
      </c>
    </row>
    <row r="13" spans="1:26" ht="14.4" thickBot="1">
      <c r="A13" s="622" t="s">
        <v>57</v>
      </c>
      <c r="B13" s="623"/>
      <c r="C13" s="624">
        <v>269687</v>
      </c>
      <c r="D13" s="624">
        <v>271692</v>
      </c>
      <c r="E13" s="625">
        <v>-7.3796799316873515E-3</v>
      </c>
      <c r="F13" s="624">
        <v>72050</v>
      </c>
      <c r="G13" s="624">
        <v>63508</v>
      </c>
      <c r="H13" s="625">
        <v>0.13450273981230712</v>
      </c>
      <c r="I13" s="624">
        <v>197637</v>
      </c>
      <c r="J13" s="624">
        <v>208184</v>
      </c>
      <c r="K13" s="625">
        <v>-5.0661914460285132E-2</v>
      </c>
      <c r="L13" s="621"/>
      <c r="M13" s="626">
        <v>0.51173965575296609</v>
      </c>
      <c r="N13" s="626">
        <v>0.48041981420892294</v>
      </c>
      <c r="O13" s="627">
        <v>3.1</v>
      </c>
      <c r="P13" s="624">
        <v>258362</v>
      </c>
      <c r="Q13" s="624">
        <v>255788</v>
      </c>
      <c r="R13" s="625">
        <v>1.0063020939215288E-2</v>
      </c>
      <c r="S13" s="624">
        <v>504870</v>
      </c>
      <c r="T13" s="624">
        <v>532426</v>
      </c>
      <c r="U13" s="625">
        <v>-5.175554912795393E-2</v>
      </c>
      <c r="V13" s="624">
        <v>595656</v>
      </c>
      <c r="W13" s="624">
        <v>595533</v>
      </c>
      <c r="X13" s="625">
        <v>2.0653767297530113E-4</v>
      </c>
      <c r="Y13" s="628">
        <v>2.2086937820510442</v>
      </c>
      <c r="Z13" s="629">
        <v>2.1919416103528997</v>
      </c>
    </row>
    <row r="14" spans="1:26" ht="13.8">
      <c r="A14" s="1045" t="s">
        <v>59</v>
      </c>
      <c r="B14" s="507" t="s">
        <v>54</v>
      </c>
      <c r="C14" s="508">
        <v>17132</v>
      </c>
      <c r="D14" s="508">
        <v>15528</v>
      </c>
      <c r="E14" s="509">
        <v>0.10329726944873777</v>
      </c>
      <c r="F14" s="508">
        <v>4368</v>
      </c>
      <c r="G14" s="508">
        <v>4087</v>
      </c>
      <c r="H14" s="509">
        <v>6.8754587717151941E-2</v>
      </c>
      <c r="I14" s="508">
        <v>12764</v>
      </c>
      <c r="J14" s="508">
        <v>11441</v>
      </c>
      <c r="K14" s="509">
        <v>0.11563674503976926</v>
      </c>
      <c r="L14" s="621"/>
      <c r="M14" s="511">
        <v>0.38500923076923077</v>
      </c>
      <c r="N14" s="511">
        <v>0.35152363572732043</v>
      </c>
      <c r="O14" s="512">
        <v>3.3000000000000003</v>
      </c>
      <c r="P14" s="508">
        <v>15641</v>
      </c>
      <c r="Q14" s="508">
        <v>14062</v>
      </c>
      <c r="R14" s="509">
        <v>0.11228843692220168</v>
      </c>
      <c r="S14" s="508">
        <v>40625</v>
      </c>
      <c r="T14" s="508">
        <v>40003</v>
      </c>
      <c r="U14" s="509">
        <v>1.554883383746219E-2</v>
      </c>
      <c r="V14" s="508">
        <v>36397</v>
      </c>
      <c r="W14" s="508">
        <v>33228</v>
      </c>
      <c r="X14" s="509">
        <v>9.5371373540387619E-2</v>
      </c>
      <c r="Y14" s="549">
        <v>2.1245038524398785</v>
      </c>
      <c r="Z14" s="514">
        <v>2.1398763523956723</v>
      </c>
    </row>
    <row r="15" spans="1:26" ht="13.8">
      <c r="A15" s="1045"/>
      <c r="B15" s="507" t="s">
        <v>55</v>
      </c>
      <c r="C15" s="508">
        <v>81106</v>
      </c>
      <c r="D15" s="508">
        <v>78053</v>
      </c>
      <c r="E15" s="509">
        <v>3.9114447875161752E-2</v>
      </c>
      <c r="F15" s="508">
        <v>51532</v>
      </c>
      <c r="G15" s="508">
        <v>51698</v>
      </c>
      <c r="H15" s="509">
        <v>-3.2109559363998606E-3</v>
      </c>
      <c r="I15" s="508">
        <v>29574</v>
      </c>
      <c r="J15" s="508">
        <v>26355</v>
      </c>
      <c r="K15" s="509">
        <v>0.12214001138303927</v>
      </c>
      <c r="L15" s="621"/>
      <c r="M15" s="511">
        <v>0.66208506990629901</v>
      </c>
      <c r="N15" s="511">
        <v>0.67209046272876061</v>
      </c>
      <c r="O15" s="512">
        <v>-1</v>
      </c>
      <c r="P15" s="508">
        <v>111995</v>
      </c>
      <c r="Q15" s="508">
        <v>112928</v>
      </c>
      <c r="R15" s="509">
        <v>-8.2619013884953248E-3</v>
      </c>
      <c r="S15" s="508">
        <v>169155</v>
      </c>
      <c r="T15" s="508">
        <v>168025</v>
      </c>
      <c r="U15" s="509">
        <v>6.7251897039131078E-3</v>
      </c>
      <c r="V15" s="508">
        <v>216381</v>
      </c>
      <c r="W15" s="508">
        <v>210957</v>
      </c>
      <c r="X15" s="509">
        <v>2.5711400901605539E-2</v>
      </c>
      <c r="Y15" s="549">
        <v>2.6678790718319236</v>
      </c>
      <c r="Z15" s="514">
        <v>2.7027404455946602</v>
      </c>
    </row>
    <row r="16" spans="1:26" ht="14.4" thickBot="1">
      <c r="A16" s="1045"/>
      <c r="B16" s="507" t="s">
        <v>56</v>
      </c>
      <c r="C16" s="508">
        <v>285001</v>
      </c>
      <c r="D16" s="508">
        <v>298550</v>
      </c>
      <c r="E16" s="509">
        <v>-4.5382682967677106E-2</v>
      </c>
      <c r="F16" s="508">
        <v>170627</v>
      </c>
      <c r="G16" s="508">
        <v>177591</v>
      </c>
      <c r="H16" s="509">
        <v>-3.9213698892398827E-2</v>
      </c>
      <c r="I16" s="508">
        <v>114374</v>
      </c>
      <c r="J16" s="508">
        <v>120959</v>
      </c>
      <c r="K16" s="509">
        <v>-5.4439934192577651E-2</v>
      </c>
      <c r="L16" s="621"/>
      <c r="M16" s="511">
        <v>0.75239882641256395</v>
      </c>
      <c r="N16" s="511">
        <v>0.76105897291465774</v>
      </c>
      <c r="O16" s="512">
        <v>-0.89999999999999991</v>
      </c>
      <c r="P16" s="508">
        <v>373639</v>
      </c>
      <c r="Q16" s="508">
        <v>398578</v>
      </c>
      <c r="R16" s="509">
        <v>-6.2569936122916975E-2</v>
      </c>
      <c r="S16" s="508">
        <v>496597</v>
      </c>
      <c r="T16" s="508">
        <v>523715</v>
      </c>
      <c r="U16" s="509">
        <v>-5.1780071221943232E-2</v>
      </c>
      <c r="V16" s="508">
        <v>897537</v>
      </c>
      <c r="W16" s="508">
        <v>921100</v>
      </c>
      <c r="X16" s="509">
        <v>-2.5581370100966234E-2</v>
      </c>
      <c r="Y16" s="549">
        <v>3.1492415816084858</v>
      </c>
      <c r="Z16" s="514">
        <v>3.0852453525372634</v>
      </c>
    </row>
    <row r="17" spans="1:26" ht="14.4" thickBot="1">
      <c r="A17" s="622" t="s">
        <v>57</v>
      </c>
      <c r="B17" s="623"/>
      <c r="C17" s="624">
        <v>383239</v>
      </c>
      <c r="D17" s="624">
        <v>392131</v>
      </c>
      <c r="E17" s="625">
        <v>-2.2676095488497465E-2</v>
      </c>
      <c r="F17" s="624">
        <v>226527</v>
      </c>
      <c r="G17" s="624">
        <v>233376</v>
      </c>
      <c r="H17" s="625">
        <v>-2.9347490744549568E-2</v>
      </c>
      <c r="I17" s="624">
        <v>156712</v>
      </c>
      <c r="J17" s="624">
        <v>158755</v>
      </c>
      <c r="K17" s="625">
        <v>-1.2868886019337973E-2</v>
      </c>
      <c r="L17" s="621"/>
      <c r="M17" s="626">
        <v>0.70964230149056384</v>
      </c>
      <c r="N17" s="626">
        <v>0.71824124043550808</v>
      </c>
      <c r="O17" s="627">
        <v>-0.89999999999999991</v>
      </c>
      <c r="P17" s="624">
        <v>501275</v>
      </c>
      <c r="Q17" s="624">
        <v>525568</v>
      </c>
      <c r="R17" s="625">
        <v>-4.6222372747199224E-2</v>
      </c>
      <c r="S17" s="624">
        <v>706377</v>
      </c>
      <c r="T17" s="624">
        <v>731743</v>
      </c>
      <c r="U17" s="625">
        <v>-3.4665176161575856E-2</v>
      </c>
      <c r="V17" s="624">
        <v>1150315</v>
      </c>
      <c r="W17" s="624">
        <v>1165285</v>
      </c>
      <c r="X17" s="625">
        <v>-1.2846642666815414E-2</v>
      </c>
      <c r="Y17" s="628">
        <v>3.0015603839901472</v>
      </c>
      <c r="Z17" s="629">
        <v>2.9716727318166631</v>
      </c>
    </row>
    <row r="18" spans="1:26" ht="13.8">
      <c r="A18" s="1045" t="s">
        <v>60</v>
      </c>
      <c r="B18" s="507" t="s">
        <v>54</v>
      </c>
      <c r="C18" s="508">
        <v>29193</v>
      </c>
      <c r="D18" s="508">
        <v>34145</v>
      </c>
      <c r="E18" s="509">
        <v>-0.1450285546932201</v>
      </c>
      <c r="F18" s="508">
        <v>7710</v>
      </c>
      <c r="G18" s="508">
        <v>11365</v>
      </c>
      <c r="H18" s="509">
        <v>-0.32160140783106028</v>
      </c>
      <c r="I18" s="508">
        <v>21483</v>
      </c>
      <c r="J18" s="508">
        <v>22780</v>
      </c>
      <c r="K18" s="509">
        <v>-5.6935908691834944E-2</v>
      </c>
      <c r="L18" s="621"/>
      <c r="M18" s="511">
        <v>0.3532715419055848</v>
      </c>
      <c r="N18" s="511">
        <v>0.3812779134163044</v>
      </c>
      <c r="O18" s="512">
        <v>-2.8000000000000003</v>
      </c>
      <c r="P18" s="508">
        <v>26985</v>
      </c>
      <c r="Q18" s="508">
        <v>32014</v>
      </c>
      <c r="R18" s="509">
        <v>-0.15708752420815894</v>
      </c>
      <c r="S18" s="508">
        <v>76386</v>
      </c>
      <c r="T18" s="508">
        <v>83965</v>
      </c>
      <c r="U18" s="509">
        <v>-9.0263800393020899E-2</v>
      </c>
      <c r="V18" s="508">
        <v>53972</v>
      </c>
      <c r="W18" s="508">
        <v>62857</v>
      </c>
      <c r="X18" s="509">
        <v>-0.14135259398316816</v>
      </c>
      <c r="Y18" s="549">
        <v>1.8487993697119172</v>
      </c>
      <c r="Z18" s="514">
        <v>1.8408844633182018</v>
      </c>
    </row>
    <row r="19" spans="1:26" ht="14.4" thickBot="1">
      <c r="A19" s="1045"/>
      <c r="B19" s="507" t="s">
        <v>61</v>
      </c>
      <c r="C19" s="508">
        <v>81833</v>
      </c>
      <c r="D19" s="508">
        <v>77999</v>
      </c>
      <c r="E19" s="509">
        <v>4.9154476339440249E-2</v>
      </c>
      <c r="F19" s="508">
        <v>37157</v>
      </c>
      <c r="G19" s="508">
        <v>35199</v>
      </c>
      <c r="H19" s="509">
        <v>5.5626580300576718E-2</v>
      </c>
      <c r="I19" s="508">
        <v>44676</v>
      </c>
      <c r="J19" s="508">
        <v>42800</v>
      </c>
      <c r="K19" s="509">
        <v>4.3831775700934578E-2</v>
      </c>
      <c r="L19" s="621"/>
      <c r="M19" s="511">
        <v>0.56714778374553076</v>
      </c>
      <c r="N19" s="511">
        <v>0.57587486223151318</v>
      </c>
      <c r="O19" s="512">
        <v>-0.89999999999999991</v>
      </c>
      <c r="P19" s="508">
        <v>107390</v>
      </c>
      <c r="Q19" s="508">
        <v>111293</v>
      </c>
      <c r="R19" s="509">
        <v>-3.5069591079403016E-2</v>
      </c>
      <c r="S19" s="508">
        <v>189351</v>
      </c>
      <c r="T19" s="508">
        <v>193259</v>
      </c>
      <c r="U19" s="509">
        <v>-2.0221567947676433E-2</v>
      </c>
      <c r="V19" s="508">
        <v>201177</v>
      </c>
      <c r="W19" s="508">
        <v>202742</v>
      </c>
      <c r="X19" s="509">
        <v>-7.7191701768750433E-3</v>
      </c>
      <c r="Y19" s="549">
        <v>2.4583847592047219</v>
      </c>
      <c r="Z19" s="514">
        <v>2.5992897344837753</v>
      </c>
    </row>
    <row r="20" spans="1:26" ht="14.4" thickBot="1">
      <c r="A20" s="622" t="s">
        <v>57</v>
      </c>
      <c r="B20" s="623"/>
      <c r="C20" s="624">
        <v>111026</v>
      </c>
      <c r="D20" s="624">
        <v>112144</v>
      </c>
      <c r="E20" s="625">
        <v>-9.9693251533742328E-3</v>
      </c>
      <c r="F20" s="624">
        <v>44867</v>
      </c>
      <c r="G20" s="624">
        <v>46564</v>
      </c>
      <c r="H20" s="625">
        <v>-3.6444463534060646E-2</v>
      </c>
      <c r="I20" s="624">
        <v>66159</v>
      </c>
      <c r="J20" s="624">
        <v>65580</v>
      </c>
      <c r="K20" s="625">
        <v>8.8289112534309239E-3</v>
      </c>
      <c r="L20" s="621"/>
      <c r="M20" s="626">
        <v>0.50566913903596411</v>
      </c>
      <c r="N20" s="626">
        <v>0.51693576313739065</v>
      </c>
      <c r="O20" s="627">
        <v>-1.0999999999999999</v>
      </c>
      <c r="P20" s="624">
        <v>134375</v>
      </c>
      <c r="Q20" s="624">
        <v>143307</v>
      </c>
      <c r="R20" s="625">
        <v>-6.2327729978298337E-2</v>
      </c>
      <c r="S20" s="624">
        <v>265737</v>
      </c>
      <c r="T20" s="624">
        <v>277224</v>
      </c>
      <c r="U20" s="625">
        <v>-4.1435806423686258E-2</v>
      </c>
      <c r="V20" s="624">
        <v>255149</v>
      </c>
      <c r="W20" s="624">
        <v>265599</v>
      </c>
      <c r="X20" s="625">
        <v>-3.9345027654471593E-2</v>
      </c>
      <c r="Y20" s="628">
        <v>2.2981013456307533</v>
      </c>
      <c r="Z20" s="629">
        <v>2.3683745898130972</v>
      </c>
    </row>
    <row r="21" spans="1:26" ht="13.8">
      <c r="A21" s="1041" t="s">
        <v>62</v>
      </c>
      <c r="B21" s="507" t="s">
        <v>54</v>
      </c>
      <c r="C21" s="508">
        <v>22814</v>
      </c>
      <c r="D21" s="508">
        <v>23244</v>
      </c>
      <c r="E21" s="509">
        <v>-1.8499397694028568E-2</v>
      </c>
      <c r="F21" s="508">
        <v>10035</v>
      </c>
      <c r="G21" s="508">
        <v>10551</v>
      </c>
      <c r="H21" s="509">
        <v>-4.8905317031560987E-2</v>
      </c>
      <c r="I21" s="508">
        <v>12779</v>
      </c>
      <c r="J21" s="508">
        <v>12693</v>
      </c>
      <c r="K21" s="509">
        <v>6.7753880091388956E-3</v>
      </c>
      <c r="L21" s="621"/>
      <c r="M21" s="511">
        <v>0.54230950881612094</v>
      </c>
      <c r="N21" s="511">
        <v>0.6260060625065329</v>
      </c>
      <c r="O21" s="512">
        <v>-8.4</v>
      </c>
      <c r="P21" s="508">
        <v>27558</v>
      </c>
      <c r="Q21" s="508">
        <v>29945</v>
      </c>
      <c r="R21" s="509">
        <v>-7.9712806812489559E-2</v>
      </c>
      <c r="S21" s="508">
        <v>50816</v>
      </c>
      <c r="T21" s="508">
        <v>47835</v>
      </c>
      <c r="U21" s="509">
        <v>6.2318386118950561E-2</v>
      </c>
      <c r="V21" s="508">
        <v>49807</v>
      </c>
      <c r="W21" s="508">
        <v>51161</v>
      </c>
      <c r="X21" s="509">
        <v>-2.6465471746056568E-2</v>
      </c>
      <c r="Y21" s="549">
        <v>2.1831769965810466</v>
      </c>
      <c r="Z21" s="514">
        <v>2.2010411288934777</v>
      </c>
    </row>
    <row r="22" spans="1:26" ht="14.4" thickBot="1">
      <c r="A22" s="1042"/>
      <c r="B22" s="507" t="s">
        <v>55</v>
      </c>
      <c r="C22" s="508">
        <v>64375</v>
      </c>
      <c r="D22" s="508">
        <v>46404</v>
      </c>
      <c r="E22" s="509">
        <v>0.38727264890957674</v>
      </c>
      <c r="F22" s="508">
        <v>39448</v>
      </c>
      <c r="G22" s="508">
        <v>27942</v>
      </c>
      <c r="H22" s="509">
        <v>0.41178154749123186</v>
      </c>
      <c r="I22" s="508">
        <v>24927</v>
      </c>
      <c r="J22" s="508">
        <v>18462</v>
      </c>
      <c r="K22" s="509">
        <v>0.35017874553136169</v>
      </c>
      <c r="L22" s="621"/>
      <c r="M22" s="511">
        <v>0.70693280443794926</v>
      </c>
      <c r="N22" s="511">
        <v>0.76025744167337084</v>
      </c>
      <c r="O22" s="512">
        <v>-5.3</v>
      </c>
      <c r="P22" s="508">
        <v>94811</v>
      </c>
      <c r="Q22" s="508">
        <v>67095</v>
      </c>
      <c r="R22" s="509">
        <v>0.4130859229450779</v>
      </c>
      <c r="S22" s="508">
        <v>134116</v>
      </c>
      <c r="T22" s="508">
        <v>88253</v>
      </c>
      <c r="U22" s="509">
        <v>0.51967638493875568</v>
      </c>
      <c r="V22" s="508">
        <v>220673</v>
      </c>
      <c r="W22" s="508">
        <v>165077</v>
      </c>
      <c r="X22" s="509">
        <v>0.33678828667833799</v>
      </c>
      <c r="Y22" s="549">
        <v>3.4279300970873785</v>
      </c>
      <c r="Z22" s="514">
        <v>3.5573872941987759</v>
      </c>
    </row>
    <row r="23" spans="1:26" ht="14.4" thickBot="1">
      <c r="A23" s="622" t="s">
        <v>57</v>
      </c>
      <c r="B23" s="623"/>
      <c r="C23" s="624">
        <v>87189</v>
      </c>
      <c r="D23" s="624">
        <v>69648</v>
      </c>
      <c r="E23" s="625">
        <v>0.25185217091660922</v>
      </c>
      <c r="F23" s="624">
        <v>49483</v>
      </c>
      <c r="G23" s="624">
        <v>38493</v>
      </c>
      <c r="H23" s="625">
        <v>0.28550645571922167</v>
      </c>
      <c r="I23" s="624">
        <v>37706</v>
      </c>
      <c r="J23" s="624">
        <v>31155</v>
      </c>
      <c r="K23" s="625">
        <v>0.21027122452254854</v>
      </c>
      <c r="L23" s="630"/>
      <c r="M23" s="626">
        <v>0.66169727251097699</v>
      </c>
      <c r="N23" s="626">
        <v>0.71306801481394388</v>
      </c>
      <c r="O23" s="627">
        <v>-5.0999999999999996</v>
      </c>
      <c r="P23" s="624">
        <v>122369</v>
      </c>
      <c r="Q23" s="624">
        <v>97040</v>
      </c>
      <c r="R23" s="625">
        <v>0.26101607584501235</v>
      </c>
      <c r="S23" s="624">
        <v>184932</v>
      </c>
      <c r="T23" s="624">
        <v>136088</v>
      </c>
      <c r="U23" s="625">
        <v>0.35891481982246781</v>
      </c>
      <c r="V23" s="624">
        <v>270480</v>
      </c>
      <c r="W23" s="624">
        <v>216238</v>
      </c>
      <c r="X23" s="625">
        <v>0.25084397746926995</v>
      </c>
      <c r="Y23" s="628">
        <v>3.1022261982589545</v>
      </c>
      <c r="Z23" s="629">
        <v>3.1047266253158741</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46" t="s">
        <v>63</v>
      </c>
      <c r="B25" s="1047"/>
      <c r="C25" s="632">
        <v>1945885</v>
      </c>
      <c r="D25" s="632">
        <v>1867568</v>
      </c>
      <c r="E25" s="633">
        <v>4.1935286961438618E-2</v>
      </c>
      <c r="F25" s="632">
        <v>1291655</v>
      </c>
      <c r="G25" s="632">
        <v>1219045</v>
      </c>
      <c r="H25" s="633">
        <v>5.9563018592422759E-2</v>
      </c>
      <c r="I25" s="632">
        <v>654230</v>
      </c>
      <c r="J25" s="632">
        <v>648523</v>
      </c>
      <c r="K25" s="633">
        <v>8.7999962992831408E-3</v>
      </c>
      <c r="L25" s="553"/>
      <c r="M25" s="634">
        <v>0.71310076131811873</v>
      </c>
      <c r="N25" s="634">
        <v>0.71416705835923677</v>
      </c>
      <c r="O25" s="635">
        <v>-0.1</v>
      </c>
      <c r="P25" s="632">
        <v>2625381</v>
      </c>
      <c r="Q25" s="632">
        <v>2576909</v>
      </c>
      <c r="R25" s="633">
        <v>1.8810132604604974E-2</v>
      </c>
      <c r="S25" s="632">
        <v>3681641</v>
      </c>
      <c r="T25" s="632">
        <v>3608272</v>
      </c>
      <c r="U25" s="633">
        <v>2.033355578515145E-2</v>
      </c>
      <c r="V25" s="632">
        <v>5175167</v>
      </c>
      <c r="W25" s="632">
        <v>4963348</v>
      </c>
      <c r="X25" s="633">
        <v>4.2676636818534584E-2</v>
      </c>
      <c r="Y25" s="636">
        <v>2.6595441148885981</v>
      </c>
      <c r="Z25" s="637">
        <v>2.6576531617590362</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31" t="s">
        <v>64</v>
      </c>
      <c r="B27" s="1032"/>
      <c r="C27" s="551">
        <v>99340</v>
      </c>
      <c r="D27" s="551">
        <v>103109</v>
      </c>
      <c r="E27" s="552">
        <v>-3.6553550126565089E-2</v>
      </c>
      <c r="F27" s="551">
        <v>22320</v>
      </c>
      <c r="G27" s="551">
        <v>20388</v>
      </c>
      <c r="H27" s="552">
        <v>9.4761624484991175E-2</v>
      </c>
      <c r="I27" s="551">
        <v>77020</v>
      </c>
      <c r="J27" s="551">
        <v>82721</v>
      </c>
      <c r="K27" s="552">
        <v>-6.8918412495013362E-2</v>
      </c>
      <c r="L27" s="553"/>
      <c r="M27" s="554">
        <v>0.45193510169156847</v>
      </c>
      <c r="N27" s="554">
        <v>0.4111660060129067</v>
      </c>
      <c r="O27" s="555">
        <v>4.1000000000000005</v>
      </c>
      <c r="P27" s="551">
        <v>82395</v>
      </c>
      <c r="Q27" s="551">
        <v>85886</v>
      </c>
      <c r="R27" s="552">
        <v>-4.0646904035582049E-2</v>
      </c>
      <c r="S27" s="551">
        <v>182316</v>
      </c>
      <c r="T27" s="551">
        <v>208884</v>
      </c>
      <c r="U27" s="552">
        <v>-0.12719021083472165</v>
      </c>
      <c r="V27" s="551">
        <v>204199</v>
      </c>
      <c r="W27" s="551">
        <v>213165</v>
      </c>
      <c r="X27" s="552">
        <v>-4.206131400558253E-2</v>
      </c>
      <c r="Y27" s="641">
        <v>2.0555566740487214</v>
      </c>
      <c r="Z27" s="557">
        <v>2.0673753018650167</v>
      </c>
    </row>
    <row r="28" spans="1:26">
      <c r="O28" s="558"/>
    </row>
    <row r="30" spans="1:26" ht="23.4" thickBot="1">
      <c r="A30" s="1044" t="s">
        <v>65</v>
      </c>
      <c r="B30" s="1044"/>
      <c r="C30" s="1044"/>
      <c r="D30" s="1044"/>
      <c r="E30" s="1044"/>
      <c r="F30" s="1044"/>
      <c r="G30" s="1044"/>
      <c r="H30" s="1044"/>
      <c r="I30" s="1044"/>
      <c r="J30" s="1044"/>
      <c r="K30" s="1044"/>
      <c r="L30" s="1044"/>
      <c r="M30" s="1044"/>
      <c r="N30" s="1044"/>
      <c r="O30" s="1044"/>
      <c r="P30" s="1044"/>
      <c r="Q30" s="1044"/>
      <c r="R30" s="1044"/>
      <c r="S30" s="1044"/>
      <c r="T30" s="1044"/>
      <c r="U30" s="1044"/>
      <c r="V30" s="1044"/>
      <c r="W30" s="1044"/>
      <c r="X30" s="1044"/>
      <c r="Y30" s="1044"/>
      <c r="Z30" s="1044"/>
    </row>
    <row r="31" spans="1:26" ht="13.8">
      <c r="A31" s="494"/>
      <c r="B31" s="495"/>
      <c r="C31" s="1027" t="s">
        <v>40</v>
      </c>
      <c r="D31" s="1027"/>
      <c r="E31" s="496" t="s">
        <v>41</v>
      </c>
      <c r="F31" s="1027" t="s">
        <v>42</v>
      </c>
      <c r="G31" s="1027"/>
      <c r="H31" s="496" t="s">
        <v>41</v>
      </c>
      <c r="I31" s="1027" t="s">
        <v>43</v>
      </c>
      <c r="J31" s="1027"/>
      <c r="K31" s="497" t="s">
        <v>41</v>
      </c>
      <c r="L31" s="498"/>
      <c r="M31" s="1028" t="s">
        <v>44</v>
      </c>
      <c r="N31" s="1028"/>
      <c r="O31" s="496" t="s">
        <v>45</v>
      </c>
      <c r="P31" s="1027" t="s">
        <v>46</v>
      </c>
      <c r="Q31" s="1027"/>
      <c r="R31" s="496" t="s">
        <v>41</v>
      </c>
      <c r="S31" s="1027" t="s">
        <v>47</v>
      </c>
      <c r="T31" s="1027"/>
      <c r="U31" s="496" t="s">
        <v>41</v>
      </c>
      <c r="V31" s="1027" t="s">
        <v>48</v>
      </c>
      <c r="W31" s="1027"/>
      <c r="X31" s="496" t="s">
        <v>41</v>
      </c>
      <c r="Y31" s="1027" t="s">
        <v>49</v>
      </c>
      <c r="Z31" s="1030"/>
    </row>
    <row r="32" spans="1:26" ht="28.5" customHeight="1" thickBot="1">
      <c r="A32" s="1033" t="s">
        <v>51</v>
      </c>
      <c r="B32" s="1034"/>
      <c r="C32" s="501">
        <v>2014</v>
      </c>
      <c r="D32" s="501">
        <v>2013</v>
      </c>
      <c r="E32" s="502" t="s">
        <v>52</v>
      </c>
      <c r="F32" s="501">
        <v>2014</v>
      </c>
      <c r="G32" s="501">
        <v>2013</v>
      </c>
      <c r="H32" s="502" t="s">
        <v>52</v>
      </c>
      <c r="I32" s="501">
        <v>2014</v>
      </c>
      <c r="J32" s="501">
        <v>2013</v>
      </c>
      <c r="K32" s="502" t="s">
        <v>52</v>
      </c>
      <c r="L32" s="503"/>
      <c r="M32" s="504">
        <v>2014</v>
      </c>
      <c r="N32" s="620">
        <v>2013</v>
      </c>
      <c r="O32" s="502" t="s">
        <v>52</v>
      </c>
      <c r="P32" s="501">
        <v>2014</v>
      </c>
      <c r="Q32" s="501">
        <v>2013</v>
      </c>
      <c r="R32" s="502" t="s">
        <v>52</v>
      </c>
      <c r="S32" s="501">
        <v>2014</v>
      </c>
      <c r="T32" s="501">
        <v>2013</v>
      </c>
      <c r="U32" s="502" t="s">
        <v>52</v>
      </c>
      <c r="V32" s="501">
        <v>2014</v>
      </c>
      <c r="W32" s="501">
        <v>2013</v>
      </c>
      <c r="X32" s="502" t="s">
        <v>52</v>
      </c>
      <c r="Y32" s="501">
        <v>2014</v>
      </c>
      <c r="Z32" s="506">
        <v>2013</v>
      </c>
    </row>
    <row r="33" spans="1:26" ht="13.8">
      <c r="A33" s="1035" t="s">
        <v>54</v>
      </c>
      <c r="B33" s="1036"/>
      <c r="C33" s="508">
        <f>C7+C11+C14+C18+C21</f>
        <v>306928</v>
      </c>
      <c r="D33" s="508">
        <f>D7+D11+D14+D18+D21</f>
        <v>313889</v>
      </c>
      <c r="E33" s="509">
        <f>(C33-D33)/D33</f>
        <v>-2.2176629318007322E-2</v>
      </c>
      <c r="F33" s="508">
        <f>F7+F11+F14+F18+F21</f>
        <v>130460</v>
      </c>
      <c r="G33" s="508">
        <f>G7+G11+G14+G18+G21</f>
        <v>131570</v>
      </c>
      <c r="H33" s="509">
        <f>(F33-G33)/G33</f>
        <v>-8.4365736870107167E-3</v>
      </c>
      <c r="I33" s="508">
        <f>I7+I11+I14+I18+I21</f>
        <v>176468</v>
      </c>
      <c r="J33" s="508">
        <f>J7+J11+J14+J18+J21</f>
        <v>182319</v>
      </c>
      <c r="K33" s="509">
        <f>(I33-J33)/J33</f>
        <v>-3.209210230420307E-2</v>
      </c>
      <c r="L33" s="643"/>
      <c r="M33" s="511">
        <f t="shared" ref="M33:N35" si="0">P33/S33</f>
        <v>0.47123993459414432</v>
      </c>
      <c r="N33" s="511">
        <f t="shared" si="0"/>
        <v>0.46955172290064467</v>
      </c>
      <c r="O33" s="512">
        <f>ROUND(+M33-N33,3)*100</f>
        <v>0.2</v>
      </c>
      <c r="P33" s="508">
        <f>P7+P11+P14+P18+P21</f>
        <v>305486</v>
      </c>
      <c r="Q33" s="508">
        <f>Q7+Q11+Q14+Q18+Q21</f>
        <v>314070</v>
      </c>
      <c r="R33" s="509">
        <f>(P33-Q33)/Q33</f>
        <v>-2.7331486611265006E-2</v>
      </c>
      <c r="S33" s="508">
        <f>S7+S11+S14+S18+S21</f>
        <v>648260</v>
      </c>
      <c r="T33" s="508">
        <f>T7+T11+T14+T18+T21</f>
        <v>668872</v>
      </c>
      <c r="U33" s="509">
        <f>(S33-T33)/T33</f>
        <v>-3.081606047195876E-2</v>
      </c>
      <c r="V33" s="508">
        <f>V7+V11+V14+V18+V21</f>
        <v>638867</v>
      </c>
      <c r="W33" s="508">
        <f>W7+W11+W14+W18+W21</f>
        <v>658576</v>
      </c>
      <c r="X33" s="509">
        <f>(V33-W33)/W33</f>
        <v>-2.9926690313646413E-2</v>
      </c>
      <c r="Y33" s="644">
        <f t="shared" ref="Y33:Z35" si="1">V33/C33</f>
        <v>2.0814881666058489</v>
      </c>
      <c r="Z33" s="645">
        <f t="shared" si="1"/>
        <v>2.0981174873920398</v>
      </c>
    </row>
    <row r="34" spans="1:26" ht="13.8">
      <c r="A34" s="1037" t="s">
        <v>55</v>
      </c>
      <c r="B34" s="1038"/>
      <c r="C34" s="646">
        <f>C8+C12+C19+C15+C22</f>
        <v>515030</v>
      </c>
      <c r="D34" s="646">
        <f>D8+D12+D19+D15+D22</f>
        <v>442138</v>
      </c>
      <c r="E34" s="565">
        <f>(C34-D34)/D34</f>
        <v>0.16486255422515142</v>
      </c>
      <c r="F34" s="646">
        <f>F8+F12+F19+F15+F22</f>
        <v>294007</v>
      </c>
      <c r="G34" s="646">
        <f>G8+G12+G19+G15+G22</f>
        <v>241747</v>
      </c>
      <c r="H34" s="565">
        <f>(F34-G34)/G34</f>
        <v>0.21617641583970018</v>
      </c>
      <c r="I34" s="646">
        <f>I8+I12+I19+I15+I22</f>
        <v>221023</v>
      </c>
      <c r="J34" s="646">
        <f>J8+J12+J19+J15+J22</f>
        <v>200391</v>
      </c>
      <c r="K34" s="565">
        <f>(I34-J34)/J34</f>
        <v>0.10295871571078541</v>
      </c>
      <c r="L34" s="643"/>
      <c r="M34" s="647">
        <f t="shared" si="0"/>
        <v>0.66361271536135102</v>
      </c>
      <c r="N34" s="648">
        <f t="shared" si="0"/>
        <v>0.65496023307623163</v>
      </c>
      <c r="O34" s="568">
        <f>ROUND(+M34-N34,3)*100</f>
        <v>0.89999999999999991</v>
      </c>
      <c r="P34" s="646">
        <f>P8+P12+P19+P15+P22</f>
        <v>643125</v>
      </c>
      <c r="Q34" s="646">
        <f>Q8+Q12+Q19+Q15+Q22</f>
        <v>555944</v>
      </c>
      <c r="R34" s="565">
        <f>(P34-Q34)/Q34</f>
        <v>0.15681615414502181</v>
      </c>
      <c r="S34" s="646">
        <f>S8+S12+S19+S15+S22</f>
        <v>969127</v>
      </c>
      <c r="T34" s="646">
        <f>T8+T12+T19+T15+T22</f>
        <v>848821</v>
      </c>
      <c r="U34" s="565">
        <f>(S34-T34)/T34</f>
        <v>0.14173306268341618</v>
      </c>
      <c r="V34" s="646">
        <f>V8+V12+V19+V15+V22</f>
        <v>1301481</v>
      </c>
      <c r="W34" s="646">
        <f>W8+W12+W19+W15+W22</f>
        <v>1105354</v>
      </c>
      <c r="X34" s="565">
        <f>(V34-W34)/W34</f>
        <v>0.1774336547386629</v>
      </c>
      <c r="Y34" s="649">
        <f t="shared" si="1"/>
        <v>2.5270003689105489</v>
      </c>
      <c r="Z34" s="650">
        <f t="shared" si="1"/>
        <v>2.5000203556355709</v>
      </c>
    </row>
    <row r="35" spans="1:26" ht="14.4" thickBot="1">
      <c r="A35" s="1039" t="s">
        <v>56</v>
      </c>
      <c r="B35" s="1040"/>
      <c r="C35" s="651">
        <f>C9+C16</f>
        <v>1123927</v>
      </c>
      <c r="D35" s="652">
        <f>D9+D16</f>
        <v>1111541</v>
      </c>
      <c r="E35" s="653">
        <f>(C35-D35)/D35</f>
        <v>1.1143088738966894E-2</v>
      </c>
      <c r="F35" s="654">
        <f>F9+F16</f>
        <v>867188</v>
      </c>
      <c r="G35" s="652">
        <f>G9+G16</f>
        <v>845728</v>
      </c>
      <c r="H35" s="653">
        <f>(F35-G35)/G35</f>
        <v>2.5374588520186158E-2</v>
      </c>
      <c r="I35" s="654">
        <f>I9+I16</f>
        <v>256739</v>
      </c>
      <c r="J35" s="652">
        <f>J9+J16</f>
        <v>265813</v>
      </c>
      <c r="K35" s="575">
        <f>(I35-J35)/J35</f>
        <v>-3.4136780368153555E-2</v>
      </c>
      <c r="L35" s="655"/>
      <c r="M35" s="656">
        <f t="shared" si="0"/>
        <v>0.81228860401869152</v>
      </c>
      <c r="N35" s="657">
        <f t="shared" si="0"/>
        <v>0.81646998271770643</v>
      </c>
      <c r="O35" s="658">
        <f>ROUND(+M35-N35,3)*100</f>
        <v>-0.4</v>
      </c>
      <c r="P35" s="654">
        <f>P9+P16</f>
        <v>1676770</v>
      </c>
      <c r="Q35" s="652">
        <f>Q9+Q16</f>
        <v>1706895</v>
      </c>
      <c r="R35" s="653">
        <f>(P35-Q35)/Q35</f>
        <v>-1.7649005943540758E-2</v>
      </c>
      <c r="S35" s="654">
        <f>S9+S16</f>
        <v>2064254</v>
      </c>
      <c r="T35" s="652">
        <f>T9+T16</f>
        <v>2090579</v>
      </c>
      <c r="U35" s="653">
        <f>(S35-T35)/T35</f>
        <v>-1.2592205317282916E-2</v>
      </c>
      <c r="V35" s="654">
        <f>V9+V16</f>
        <v>3234819</v>
      </c>
      <c r="W35" s="652">
        <f>W9+W16</f>
        <v>3199418</v>
      </c>
      <c r="X35" s="575">
        <f>(V35-W35)/W35</f>
        <v>1.1064824915031421E-2</v>
      </c>
      <c r="Y35" s="659">
        <f t="shared" si="1"/>
        <v>2.8781397724229421</v>
      </c>
      <c r="Z35" s="660">
        <f t="shared" si="1"/>
        <v>2.8783625615249462</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46" t="s">
        <v>63</v>
      </c>
      <c r="B37" s="1047"/>
      <c r="C37" s="632">
        <f>SUM(C33:C35)</f>
        <v>1945885</v>
      </c>
      <c r="D37" s="632">
        <f>SUM(D33:D35)</f>
        <v>1867568</v>
      </c>
      <c r="E37" s="633">
        <f>(C37-D37)/D37</f>
        <v>4.1935286961438618E-2</v>
      </c>
      <c r="F37" s="632">
        <f>SUM(F33:F35)</f>
        <v>1291655</v>
      </c>
      <c r="G37" s="632">
        <f>SUM(G33:G35)</f>
        <v>1219045</v>
      </c>
      <c r="H37" s="633">
        <f>(F37-G37)/G37</f>
        <v>5.9563018592422759E-2</v>
      </c>
      <c r="I37" s="632">
        <f>SUM(I33:I35)</f>
        <v>654230</v>
      </c>
      <c r="J37" s="632">
        <f>SUM(J33:J35)</f>
        <v>648523</v>
      </c>
      <c r="K37" s="633">
        <f>(I37-J37)/J37</f>
        <v>8.7999962992831408E-3</v>
      </c>
      <c r="L37" s="542"/>
      <c r="M37" s="634">
        <f>P37/S37</f>
        <v>0.71310076131811873</v>
      </c>
      <c r="N37" s="634">
        <f>Q37/T37</f>
        <v>0.71416705835923677</v>
      </c>
      <c r="O37" s="635">
        <f>ROUND(+M37-N37,3)*100</f>
        <v>-0.1</v>
      </c>
      <c r="P37" s="632">
        <f>SUM(P33:P35)</f>
        <v>2625381</v>
      </c>
      <c r="Q37" s="632">
        <f>SUM(Q33:Q35)</f>
        <v>2576909</v>
      </c>
      <c r="R37" s="633">
        <f>(P37-Q37)/Q37</f>
        <v>1.8810132604604974E-2</v>
      </c>
      <c r="S37" s="632">
        <f>SUM(S33:S35)</f>
        <v>3681641</v>
      </c>
      <c r="T37" s="632">
        <f>SUM(T33:T35)</f>
        <v>3608272</v>
      </c>
      <c r="U37" s="633">
        <f>(S37-T37)/T37</f>
        <v>2.033355578515145E-2</v>
      </c>
      <c r="V37" s="632">
        <f>SUM(V33:V35)</f>
        <v>5175167</v>
      </c>
      <c r="W37" s="632">
        <f>SUM(W33:W35)</f>
        <v>4963348</v>
      </c>
      <c r="X37" s="633">
        <f>(V37-W37)/W37</f>
        <v>4.2676636818534584E-2</v>
      </c>
      <c r="Y37" s="663">
        <f>V37/C37</f>
        <v>2.6595441148885981</v>
      </c>
      <c r="Z37" s="664">
        <f>W37/D37</f>
        <v>2.6576531617590362</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44" t="s">
        <v>66</v>
      </c>
      <c r="B40" s="1044"/>
      <c r="C40" s="1044"/>
      <c r="D40" s="1044"/>
      <c r="E40" s="1044"/>
      <c r="F40" s="1044"/>
      <c r="G40" s="1044"/>
      <c r="H40" s="1044"/>
      <c r="I40" s="1044"/>
      <c r="J40" s="1044"/>
      <c r="K40" s="1044"/>
      <c r="L40" s="1044"/>
      <c r="M40" s="1044"/>
      <c r="N40" s="1044"/>
      <c r="O40" s="1044"/>
      <c r="P40" s="1044"/>
      <c r="Q40" s="1044"/>
      <c r="R40" s="1044"/>
      <c r="S40" s="1044"/>
      <c r="T40" s="1044"/>
      <c r="U40" s="1044"/>
      <c r="V40" s="1044"/>
      <c r="W40" s="1044"/>
      <c r="X40" s="1044"/>
      <c r="Y40" s="1044"/>
      <c r="Z40" s="1044"/>
    </row>
    <row r="41" spans="1:26" ht="13.8">
      <c r="A41" s="494"/>
      <c r="B41" s="495"/>
      <c r="C41" s="1027" t="s">
        <v>40</v>
      </c>
      <c r="D41" s="1027"/>
      <c r="E41" s="496" t="s">
        <v>41</v>
      </c>
      <c r="F41" s="1027" t="s">
        <v>42</v>
      </c>
      <c r="G41" s="1027"/>
      <c r="H41" s="496" t="s">
        <v>41</v>
      </c>
      <c r="I41" s="1027" t="s">
        <v>43</v>
      </c>
      <c r="J41" s="1027"/>
      <c r="K41" s="497" t="s">
        <v>41</v>
      </c>
      <c r="L41" s="498"/>
      <c r="M41" s="1028" t="s">
        <v>44</v>
      </c>
      <c r="N41" s="1028"/>
      <c r="O41" s="496" t="s">
        <v>45</v>
      </c>
      <c r="P41" s="1027" t="s">
        <v>46</v>
      </c>
      <c r="Q41" s="1027"/>
      <c r="R41" s="496" t="s">
        <v>41</v>
      </c>
      <c r="S41" s="1027" t="s">
        <v>47</v>
      </c>
      <c r="T41" s="1027"/>
      <c r="U41" s="496" t="s">
        <v>41</v>
      </c>
      <c r="V41" s="1027" t="s">
        <v>48</v>
      </c>
      <c r="W41" s="1027"/>
      <c r="X41" s="496" t="s">
        <v>41</v>
      </c>
      <c r="Y41" s="1027" t="s">
        <v>49</v>
      </c>
      <c r="Z41" s="1030"/>
    </row>
    <row r="42" spans="1:26" ht="14.4" thickBot="1">
      <c r="A42" s="1018" t="s">
        <v>50</v>
      </c>
      <c r="B42" s="1019"/>
      <c r="C42" s="501">
        <v>2014</v>
      </c>
      <c r="D42" s="501">
        <v>2013</v>
      </c>
      <c r="E42" s="502" t="s">
        <v>52</v>
      </c>
      <c r="F42" s="501">
        <v>2014</v>
      </c>
      <c r="G42" s="501">
        <v>2013</v>
      </c>
      <c r="H42" s="502" t="s">
        <v>52</v>
      </c>
      <c r="I42" s="501">
        <v>2014</v>
      </c>
      <c r="J42" s="501">
        <v>2013</v>
      </c>
      <c r="K42" s="502" t="s">
        <v>52</v>
      </c>
      <c r="L42" s="503"/>
      <c r="M42" s="504">
        <v>2014</v>
      </c>
      <c r="N42" s="620">
        <v>2013</v>
      </c>
      <c r="O42" s="502" t="s">
        <v>52</v>
      </c>
      <c r="P42" s="501">
        <v>2014</v>
      </c>
      <c r="Q42" s="501">
        <v>2013</v>
      </c>
      <c r="R42" s="502" t="s">
        <v>52</v>
      </c>
      <c r="S42" s="501">
        <v>2014</v>
      </c>
      <c r="T42" s="501">
        <v>2013</v>
      </c>
      <c r="U42" s="502" t="s">
        <v>52</v>
      </c>
      <c r="V42" s="501">
        <v>2014</v>
      </c>
      <c r="W42" s="501">
        <v>2013</v>
      </c>
      <c r="X42" s="502" t="s">
        <v>52</v>
      </c>
      <c r="Y42" s="501">
        <v>2014</v>
      </c>
      <c r="Z42" s="506">
        <v>2013</v>
      </c>
    </row>
    <row r="43" spans="1:26" s="601" customFormat="1" ht="13.8">
      <c r="A43" s="1020" t="s">
        <v>53</v>
      </c>
      <c r="B43" s="1021"/>
      <c r="C43" s="534">
        <f>C10</f>
        <v>1094744</v>
      </c>
      <c r="D43" s="666">
        <f>D10</f>
        <v>1021953</v>
      </c>
      <c r="E43" s="583">
        <f>(C43-D43)/D43</f>
        <v>7.1227346071688222E-2</v>
      </c>
      <c r="F43" s="534">
        <f>F10</f>
        <v>898728</v>
      </c>
      <c r="G43" s="666">
        <f>G10</f>
        <v>837104</v>
      </c>
      <c r="H43" s="583">
        <f>(F43-G43)/G43</f>
        <v>7.3615703664060853E-2</v>
      </c>
      <c r="I43" s="534">
        <f>I10</f>
        <v>196016</v>
      </c>
      <c r="J43" s="666">
        <f>J10</f>
        <v>184849</v>
      </c>
      <c r="K43" s="583">
        <f>(I43-J43)/J43</f>
        <v>6.0411470984425127E-2</v>
      </c>
      <c r="L43" s="643"/>
      <c r="M43" s="536">
        <f t="shared" ref="M43:N47" si="2">P43/S43</f>
        <v>0.7966431073537239</v>
      </c>
      <c r="N43" s="667">
        <f t="shared" si="2"/>
        <v>0.80547609762009453</v>
      </c>
      <c r="O43" s="587">
        <f>ROUND(+M43-N43,3)*100</f>
        <v>-0.89999999999999991</v>
      </c>
      <c r="P43" s="534">
        <f>P10</f>
        <v>1609000</v>
      </c>
      <c r="Q43" s="666">
        <f>Q10</f>
        <v>1555206</v>
      </c>
      <c r="R43" s="583">
        <f>(P43-Q43)/Q43</f>
        <v>3.4589629926839276E-2</v>
      </c>
      <c r="S43" s="534">
        <f>S10</f>
        <v>2019725</v>
      </c>
      <c r="T43" s="666">
        <f>T10</f>
        <v>1930791</v>
      </c>
      <c r="U43" s="583">
        <f>(S43-T43)/T43</f>
        <v>4.6060914930720107E-2</v>
      </c>
      <c r="V43" s="534">
        <f>V10</f>
        <v>2903567</v>
      </c>
      <c r="W43" s="666">
        <f>W10</f>
        <v>2720693</v>
      </c>
      <c r="X43" s="583">
        <f>(V43-W43)/W43</f>
        <v>6.7215962991781869E-2</v>
      </c>
      <c r="Y43" s="662">
        <f t="shared" ref="Y43:Z47" si="3">V43/C43</f>
        <v>2.6522794370190654</v>
      </c>
      <c r="Z43" s="668">
        <f t="shared" si="3"/>
        <v>2.6622486552708393</v>
      </c>
    </row>
    <row r="44" spans="1:26" s="601" customFormat="1" ht="13.8">
      <c r="A44" s="1022" t="s">
        <v>58</v>
      </c>
      <c r="B44" s="1023"/>
      <c r="C44" s="669">
        <f>C13</f>
        <v>269687</v>
      </c>
      <c r="D44" s="670">
        <f>D13</f>
        <v>271692</v>
      </c>
      <c r="E44" s="604">
        <f>(C44-D44)/D44</f>
        <v>-7.3796799316873515E-3</v>
      </c>
      <c r="F44" s="669">
        <f>F13</f>
        <v>72050</v>
      </c>
      <c r="G44" s="670">
        <f>G13</f>
        <v>63508</v>
      </c>
      <c r="H44" s="604">
        <f>(F44-G44)/G44</f>
        <v>0.13450273981230712</v>
      </c>
      <c r="I44" s="669">
        <f>I13</f>
        <v>197637</v>
      </c>
      <c r="J44" s="670">
        <f>J13</f>
        <v>208184</v>
      </c>
      <c r="K44" s="604">
        <f>(I44-J44)/J44</f>
        <v>-5.0661914460285132E-2</v>
      </c>
      <c r="L44" s="643"/>
      <c r="M44" s="671">
        <f t="shared" si="2"/>
        <v>0.51173965575296609</v>
      </c>
      <c r="N44" s="672">
        <f t="shared" si="2"/>
        <v>0.48041981420892294</v>
      </c>
      <c r="O44" s="607">
        <f>ROUND(+M44-N44,3)*100</f>
        <v>3.1</v>
      </c>
      <c r="P44" s="669">
        <f>P13</f>
        <v>258362</v>
      </c>
      <c r="Q44" s="670">
        <f>Q13</f>
        <v>255788</v>
      </c>
      <c r="R44" s="604">
        <f>(P44-Q44)/Q44</f>
        <v>1.0063020939215288E-2</v>
      </c>
      <c r="S44" s="669">
        <f>S13</f>
        <v>504870</v>
      </c>
      <c r="T44" s="670">
        <f>T13</f>
        <v>532426</v>
      </c>
      <c r="U44" s="604">
        <f>(S44-T44)/T44</f>
        <v>-5.175554912795393E-2</v>
      </c>
      <c r="V44" s="669">
        <f>V13</f>
        <v>595656</v>
      </c>
      <c r="W44" s="670">
        <f>W13</f>
        <v>595533</v>
      </c>
      <c r="X44" s="604">
        <f>(V44-W44)/W44</f>
        <v>2.0653767297530113E-4</v>
      </c>
      <c r="Y44" s="673">
        <f t="shared" si="3"/>
        <v>2.2086937820510442</v>
      </c>
      <c r="Z44" s="674">
        <f t="shared" si="3"/>
        <v>2.1919416103528997</v>
      </c>
    </row>
    <row r="45" spans="1:26" s="601" customFormat="1" ht="13.8">
      <c r="A45" s="1022" t="s">
        <v>59</v>
      </c>
      <c r="B45" s="1023"/>
      <c r="C45" s="669">
        <f>C17</f>
        <v>383239</v>
      </c>
      <c r="D45" s="670">
        <f>D17</f>
        <v>392131</v>
      </c>
      <c r="E45" s="604">
        <f>(C45-D45)/D45</f>
        <v>-2.2676095488497465E-2</v>
      </c>
      <c r="F45" s="669">
        <f>F17</f>
        <v>226527</v>
      </c>
      <c r="G45" s="670">
        <f>G17</f>
        <v>233376</v>
      </c>
      <c r="H45" s="604">
        <f>(F45-G45)/G45</f>
        <v>-2.9347490744549568E-2</v>
      </c>
      <c r="I45" s="669">
        <f>I17</f>
        <v>156712</v>
      </c>
      <c r="J45" s="670">
        <f>J17</f>
        <v>158755</v>
      </c>
      <c r="K45" s="604">
        <f>(I45-J45)/J45</f>
        <v>-1.2868886019337973E-2</v>
      </c>
      <c r="L45" s="643"/>
      <c r="M45" s="671">
        <f t="shared" si="2"/>
        <v>0.70964230149056384</v>
      </c>
      <c r="N45" s="672">
        <f t="shared" si="2"/>
        <v>0.71824124043550808</v>
      </c>
      <c r="O45" s="607">
        <f>ROUND(+M45-N45,3)*100</f>
        <v>-0.89999999999999991</v>
      </c>
      <c r="P45" s="669">
        <f>P17</f>
        <v>501275</v>
      </c>
      <c r="Q45" s="670">
        <f>Q17</f>
        <v>525568</v>
      </c>
      <c r="R45" s="604">
        <f>(P45-Q45)/Q45</f>
        <v>-4.6222372747199224E-2</v>
      </c>
      <c r="S45" s="669">
        <f>S17</f>
        <v>706377</v>
      </c>
      <c r="T45" s="670">
        <f>T17</f>
        <v>731743</v>
      </c>
      <c r="U45" s="604">
        <f>(S45-T45)/T45</f>
        <v>-3.4665176161575856E-2</v>
      </c>
      <c r="V45" s="669">
        <f>V17</f>
        <v>1150315</v>
      </c>
      <c r="W45" s="670">
        <f>W17</f>
        <v>1165285</v>
      </c>
      <c r="X45" s="604">
        <f>(V45-W45)/W45</f>
        <v>-1.2846642666815414E-2</v>
      </c>
      <c r="Y45" s="673">
        <f t="shared" si="3"/>
        <v>3.0015603839901472</v>
      </c>
      <c r="Z45" s="674">
        <f t="shared" si="3"/>
        <v>2.9716727318166631</v>
      </c>
    </row>
    <row r="46" spans="1:26" s="601" customFormat="1" ht="13.8">
      <c r="A46" s="1022" t="s">
        <v>60</v>
      </c>
      <c r="B46" s="1023"/>
      <c r="C46" s="669">
        <f>C20</f>
        <v>111026</v>
      </c>
      <c r="D46" s="670">
        <f>D20</f>
        <v>112144</v>
      </c>
      <c r="E46" s="604">
        <f>(C46-D46)/D46</f>
        <v>-9.9693251533742328E-3</v>
      </c>
      <c r="F46" s="669">
        <f>F20</f>
        <v>44867</v>
      </c>
      <c r="G46" s="670">
        <f>G20</f>
        <v>46564</v>
      </c>
      <c r="H46" s="604">
        <f>(F46-G46)/G46</f>
        <v>-3.6444463534060646E-2</v>
      </c>
      <c r="I46" s="669">
        <f>I20</f>
        <v>66159</v>
      </c>
      <c r="J46" s="670">
        <f>J20</f>
        <v>65580</v>
      </c>
      <c r="K46" s="604">
        <f>(I46-J46)/J46</f>
        <v>8.8289112534309239E-3</v>
      </c>
      <c r="L46" s="643"/>
      <c r="M46" s="671">
        <f t="shared" si="2"/>
        <v>0.50566913903596411</v>
      </c>
      <c r="N46" s="672">
        <f t="shared" si="2"/>
        <v>0.51693576313739065</v>
      </c>
      <c r="O46" s="607">
        <f>ROUND(+M46-N46,3)*100</f>
        <v>-1.0999999999999999</v>
      </c>
      <c r="P46" s="669">
        <f>P20</f>
        <v>134375</v>
      </c>
      <c r="Q46" s="670">
        <f>Q20</f>
        <v>143307</v>
      </c>
      <c r="R46" s="604">
        <f>(P46-Q46)/Q46</f>
        <v>-6.2327729978298337E-2</v>
      </c>
      <c r="S46" s="669">
        <f>S20</f>
        <v>265737</v>
      </c>
      <c r="T46" s="670">
        <f>T20</f>
        <v>277224</v>
      </c>
      <c r="U46" s="604">
        <f>(S46-T46)/T46</f>
        <v>-4.1435806423686258E-2</v>
      </c>
      <c r="V46" s="669">
        <f>V20</f>
        <v>255149</v>
      </c>
      <c r="W46" s="670">
        <f>W20</f>
        <v>265599</v>
      </c>
      <c r="X46" s="604">
        <f>(V46-W46)/W46</f>
        <v>-3.9345027654471593E-2</v>
      </c>
      <c r="Y46" s="673">
        <f t="shared" si="3"/>
        <v>2.2981013456307533</v>
      </c>
      <c r="Z46" s="674">
        <f t="shared" si="3"/>
        <v>2.3683745898130972</v>
      </c>
    </row>
    <row r="47" spans="1:26" s="601" customFormat="1" ht="14.4" thickBot="1">
      <c r="A47" s="1024" t="s">
        <v>62</v>
      </c>
      <c r="B47" s="1025"/>
      <c r="C47" s="675">
        <f>C23</f>
        <v>87189</v>
      </c>
      <c r="D47" s="676">
        <f>D23</f>
        <v>69648</v>
      </c>
      <c r="E47" s="612">
        <f>(C47-D47)/D47</f>
        <v>0.25185217091660922</v>
      </c>
      <c r="F47" s="675">
        <f>F23</f>
        <v>49483</v>
      </c>
      <c r="G47" s="676">
        <f>G23</f>
        <v>38493</v>
      </c>
      <c r="H47" s="612">
        <f>(F47-G47)/G47</f>
        <v>0.28550645571922167</v>
      </c>
      <c r="I47" s="675">
        <f>I23</f>
        <v>37706</v>
      </c>
      <c r="J47" s="676">
        <f>J23</f>
        <v>31155</v>
      </c>
      <c r="K47" s="612">
        <f>(I47-J47)/J47</f>
        <v>0.21027122452254854</v>
      </c>
      <c r="L47" s="655"/>
      <c r="M47" s="677">
        <f t="shared" si="2"/>
        <v>0.66169727251097699</v>
      </c>
      <c r="N47" s="678">
        <f t="shared" si="2"/>
        <v>0.71306801481394388</v>
      </c>
      <c r="O47" s="615">
        <f>ROUND(+M47-N47,3)*100</f>
        <v>-5.0999999999999996</v>
      </c>
      <c r="P47" s="675">
        <f>P23</f>
        <v>122369</v>
      </c>
      <c r="Q47" s="676">
        <f>Q23</f>
        <v>97040</v>
      </c>
      <c r="R47" s="612">
        <f>(P47-Q47)/Q47</f>
        <v>0.26101607584501235</v>
      </c>
      <c r="S47" s="675">
        <f>S23</f>
        <v>184932</v>
      </c>
      <c r="T47" s="676">
        <f>T23</f>
        <v>136088</v>
      </c>
      <c r="U47" s="612">
        <f>(S47-T47)/T47</f>
        <v>0.35891481982246781</v>
      </c>
      <c r="V47" s="675">
        <f>V23</f>
        <v>270480</v>
      </c>
      <c r="W47" s="676">
        <f>W23</f>
        <v>216238</v>
      </c>
      <c r="X47" s="612">
        <f>(V47-W47)/W47</f>
        <v>0.25084397746926995</v>
      </c>
      <c r="Y47" s="679">
        <f t="shared" si="3"/>
        <v>3.1022261982589545</v>
      </c>
      <c r="Z47" s="680">
        <f t="shared" si="3"/>
        <v>3.1047266253158741</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46" t="s">
        <v>63</v>
      </c>
      <c r="B49" s="1047"/>
      <c r="C49" s="632">
        <f>SUM(C43:C47)</f>
        <v>1945885</v>
      </c>
      <c r="D49" s="632">
        <f>SUM(D43:D47)</f>
        <v>1867568</v>
      </c>
      <c r="E49" s="633">
        <f>(C49-D49)/D49</f>
        <v>4.1935286961438618E-2</v>
      </c>
      <c r="F49" s="632">
        <f>SUM(F43:F47)</f>
        <v>1291655</v>
      </c>
      <c r="G49" s="632">
        <f>SUM(G43:G47)</f>
        <v>1219045</v>
      </c>
      <c r="H49" s="633">
        <f>(F49-G49)/G49</f>
        <v>5.9563018592422759E-2</v>
      </c>
      <c r="I49" s="632">
        <f>SUM(I43:I47)</f>
        <v>654230</v>
      </c>
      <c r="J49" s="632">
        <f>SUM(J43:J47)</f>
        <v>648523</v>
      </c>
      <c r="K49" s="633">
        <f>(I49-J49)/J49</f>
        <v>8.7999962992831408E-3</v>
      </c>
      <c r="L49" s="553"/>
      <c r="M49" s="634">
        <f>P49/S49</f>
        <v>0.71310076131811873</v>
      </c>
      <c r="N49" s="634">
        <f>Q49/T49</f>
        <v>0.71416705835923677</v>
      </c>
      <c r="O49" s="635">
        <f>ROUND(+M49-N49,3)*100</f>
        <v>-0.1</v>
      </c>
      <c r="P49" s="632">
        <f>SUM(P43:P47)</f>
        <v>2625381</v>
      </c>
      <c r="Q49" s="632">
        <f>SUM(Q43:Q47)</f>
        <v>2576909</v>
      </c>
      <c r="R49" s="633">
        <f>(P49-Q49)/Q49</f>
        <v>1.8810132604604974E-2</v>
      </c>
      <c r="S49" s="632">
        <f>SUM(S43:S47)</f>
        <v>3681641</v>
      </c>
      <c r="T49" s="632">
        <f>SUM(T43:T47)</f>
        <v>3608272</v>
      </c>
      <c r="U49" s="633">
        <f>(S49-T49)/T49</f>
        <v>2.033355578515145E-2</v>
      </c>
      <c r="V49" s="632">
        <f>SUM(V43:V47)</f>
        <v>5175167</v>
      </c>
      <c r="W49" s="632">
        <f>SUM(W43:W47)</f>
        <v>4963348</v>
      </c>
      <c r="X49" s="633">
        <f>(V49-W49)/W49</f>
        <v>4.2676636818534584E-2</v>
      </c>
      <c r="Y49" s="663">
        <f>V49/C49</f>
        <v>2.6595441148885981</v>
      </c>
      <c r="Z49" s="664">
        <f>W49/D49</f>
        <v>2.6576531617590362</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E1"/>
    </sheetView>
  </sheetViews>
  <sheetFormatPr defaultColWidth="9.109375" defaultRowHeight="13.2"/>
  <cols>
    <col min="1" max="1" width="26.109375" style="488" customWidth="1"/>
    <col min="2" max="2" width="30.33203125" style="488" bestFit="1" customWidth="1"/>
    <col min="3" max="4" width="22.5546875" style="488" bestFit="1" customWidth="1"/>
    <col min="5" max="5" width="15.5546875" style="728" bestFit="1" customWidth="1"/>
    <col min="6" max="16384" width="9.109375" style="488"/>
  </cols>
  <sheetData>
    <row r="1" spans="1:5" ht="20.399999999999999" thickBot="1">
      <c r="A1" s="1064" t="s">
        <v>71</v>
      </c>
      <c r="B1" s="1064"/>
      <c r="C1" s="1064"/>
      <c r="D1" s="1064"/>
      <c r="E1" s="1064"/>
    </row>
    <row r="2" spans="1:5" s="111" customFormat="1" ht="16.2" customHeight="1">
      <c r="A2" s="1065" t="s">
        <v>50</v>
      </c>
      <c r="B2" s="681" t="s">
        <v>72</v>
      </c>
      <c r="C2" s="1061" t="s">
        <v>73</v>
      </c>
      <c r="D2" s="1061"/>
      <c r="E2" s="1067" t="s">
        <v>74</v>
      </c>
    </row>
    <row r="3" spans="1:5" s="685" customFormat="1" ht="16.8" thickBot="1">
      <c r="A3" s="1066"/>
      <c r="B3" s="682" t="s">
        <v>75</v>
      </c>
      <c r="C3" s="683" t="s">
        <v>76</v>
      </c>
      <c r="D3" s="684" t="s">
        <v>77</v>
      </c>
      <c r="E3" s="1068"/>
    </row>
    <row r="4" spans="1:5" ht="13.2" customHeight="1">
      <c r="A4" s="1069" t="s">
        <v>78</v>
      </c>
      <c r="B4" s="686" t="s">
        <v>54</v>
      </c>
      <c r="C4" s="687">
        <v>92.643500000000017</v>
      </c>
      <c r="D4" s="688">
        <v>99.245789473684198</v>
      </c>
      <c r="E4" s="689">
        <v>-6.6524630502685755E-2</v>
      </c>
    </row>
    <row r="5" spans="1:5" ht="13.2" customHeight="1">
      <c r="A5" s="1049"/>
      <c r="B5" s="690" t="s">
        <v>55</v>
      </c>
      <c r="C5" s="691">
        <v>107.14428571428572</v>
      </c>
      <c r="D5" s="692">
        <v>110.306</v>
      </c>
      <c r="E5" s="693">
        <v>-2.8663121550181154E-2</v>
      </c>
    </row>
    <row r="6" spans="1:5" ht="13.2" customHeight="1">
      <c r="A6" s="1049"/>
      <c r="B6" s="690" t="s">
        <v>56</v>
      </c>
      <c r="C6" s="691">
        <v>148.81333333333333</v>
      </c>
      <c r="D6" s="692">
        <v>149.196</v>
      </c>
      <c r="E6" s="693">
        <v>-2.5648587540327179E-3</v>
      </c>
    </row>
    <row r="7" spans="1:5" s="464" customFormat="1" ht="14.4" thickBot="1">
      <c r="A7" s="1070"/>
      <c r="B7" s="694" t="s">
        <v>57</v>
      </c>
      <c r="C7" s="695">
        <v>115.1209523809524</v>
      </c>
      <c r="D7" s="696">
        <v>119.87538461538465</v>
      </c>
      <c r="E7" s="697">
        <v>-3.9661455516381852E-2</v>
      </c>
    </row>
    <row r="8" spans="1:5" ht="13.2" customHeight="1">
      <c r="A8" s="1048" t="s">
        <v>58</v>
      </c>
      <c r="B8" s="698" t="s">
        <v>54</v>
      </c>
      <c r="C8" s="699">
        <v>107.33304347826085</v>
      </c>
      <c r="D8" s="688">
        <v>105.752</v>
      </c>
      <c r="E8" s="700">
        <v>1.495048300042413E-2</v>
      </c>
    </row>
    <row r="9" spans="1:5" ht="13.2" customHeight="1">
      <c r="A9" s="1049"/>
      <c r="B9" s="690" t="s">
        <v>55</v>
      </c>
      <c r="C9" s="691">
        <v>121.81285714285714</v>
      </c>
      <c r="D9" s="692">
        <v>119.78142857142858</v>
      </c>
      <c r="E9" s="693">
        <v>1.6959461876990163E-2</v>
      </c>
    </row>
    <row r="10" spans="1:5" s="464" customFormat="1" ht="14.4" thickBot="1">
      <c r="A10" s="1050"/>
      <c r="B10" s="701" t="s">
        <v>57</v>
      </c>
      <c r="C10" s="702">
        <v>110.71166666666664</v>
      </c>
      <c r="D10" s="703">
        <v>108.8209375</v>
      </c>
      <c r="E10" s="704">
        <v>1.7374681840676528E-2</v>
      </c>
    </row>
    <row r="11" spans="1:5" ht="13.2" customHeight="1">
      <c r="A11" s="1048" t="s">
        <v>59</v>
      </c>
      <c r="B11" s="698" t="s">
        <v>54</v>
      </c>
      <c r="C11" s="699">
        <v>94.075999999999993</v>
      </c>
      <c r="D11" s="688">
        <v>72.137500000000003</v>
      </c>
      <c r="E11" s="700">
        <v>0.30412060301507521</v>
      </c>
    </row>
    <row r="12" spans="1:5" ht="13.2" customHeight="1">
      <c r="A12" s="1049"/>
      <c r="B12" s="690" t="s">
        <v>55</v>
      </c>
      <c r="C12" s="691">
        <v>225.8</v>
      </c>
      <c r="D12" s="692">
        <v>217.36999999999998</v>
      </c>
      <c r="E12" s="693">
        <v>3.8781800616460582E-2</v>
      </c>
    </row>
    <row r="13" spans="1:5" ht="13.2" customHeight="1">
      <c r="A13" s="1049"/>
      <c r="B13" s="690" t="s">
        <v>56</v>
      </c>
      <c r="C13" s="691">
        <v>144.6</v>
      </c>
      <c r="D13" s="692">
        <v>208.94666666666663</v>
      </c>
      <c r="E13" s="693">
        <v>-0.30795737349243818</v>
      </c>
    </row>
    <row r="14" spans="1:5" s="464" customFormat="1" ht="14.4" thickBot="1">
      <c r="A14" s="1050"/>
      <c r="B14" s="701" t="s">
        <v>57</v>
      </c>
      <c r="C14" s="702">
        <v>156.39846153846153</v>
      </c>
      <c r="D14" s="703">
        <v>166.85333333333338</v>
      </c>
      <c r="E14" s="704">
        <v>-6.265905263028515E-2</v>
      </c>
    </row>
    <row r="15" spans="1:5" ht="13.2" customHeight="1">
      <c r="A15" s="1069" t="s">
        <v>60</v>
      </c>
      <c r="B15" s="686" t="s">
        <v>54</v>
      </c>
      <c r="C15" s="687">
        <v>96.65</v>
      </c>
      <c r="D15" s="705">
        <v>91.023999999999987</v>
      </c>
      <c r="E15" s="689">
        <v>6.1807874846194627E-2</v>
      </c>
    </row>
    <row r="16" spans="1:5" ht="13.2" customHeight="1">
      <c r="A16" s="1049"/>
      <c r="B16" s="690" t="s">
        <v>61</v>
      </c>
      <c r="C16" s="691">
        <v>115.98750000000001</v>
      </c>
      <c r="D16" s="692">
        <v>122.91</v>
      </c>
      <c r="E16" s="693">
        <v>-5.6321698804002812E-2</v>
      </c>
    </row>
    <row r="17" spans="1:5" s="464" customFormat="1" ht="14.4" thickBot="1">
      <c r="A17" s="1070"/>
      <c r="B17" s="694" t="s">
        <v>57</v>
      </c>
      <c r="C17" s="695">
        <v>102.6</v>
      </c>
      <c r="D17" s="696">
        <v>100.13428571428574</v>
      </c>
      <c r="E17" s="697">
        <v>2.4624076240476772E-2</v>
      </c>
    </row>
    <row r="18" spans="1:5" ht="13.2" customHeight="1">
      <c r="A18" s="1048" t="s">
        <v>62</v>
      </c>
      <c r="B18" s="698" t="s">
        <v>54</v>
      </c>
      <c r="C18" s="699">
        <v>179.018</v>
      </c>
      <c r="D18" s="688">
        <v>91.376000000000005</v>
      </c>
      <c r="E18" s="700">
        <v>0.95913587812992462</v>
      </c>
    </row>
    <row r="19" spans="1:5" ht="13.2" customHeight="1">
      <c r="A19" s="1071"/>
      <c r="B19" s="690" t="s">
        <v>55</v>
      </c>
      <c r="C19" s="706">
        <v>126.97333333333331</v>
      </c>
      <c r="D19" s="707">
        <v>135.47499999999999</v>
      </c>
      <c r="E19" s="708">
        <v>-6.2754505751368733E-2</v>
      </c>
    </row>
    <row r="20" spans="1:5" s="464" customFormat="1" ht="14.4" thickBot="1">
      <c r="A20" s="1050"/>
      <c r="B20" s="701" t="s">
        <v>57</v>
      </c>
      <c r="C20" s="702">
        <v>159.50125</v>
      </c>
      <c r="D20" s="703">
        <v>103.97571428571429</v>
      </c>
      <c r="E20" s="704">
        <v>0.53402408529464296</v>
      </c>
    </row>
    <row r="21" spans="1:5" s="111" customFormat="1" ht="16.8" thickBot="1">
      <c r="A21" s="1072" t="s">
        <v>79</v>
      </c>
      <c r="B21" s="1073"/>
      <c r="C21" s="709">
        <v>120.74924528301891</v>
      </c>
      <c r="D21" s="710">
        <v>118.16692307692301</v>
      </c>
      <c r="E21" s="711">
        <v>2.1853172942608343E-2</v>
      </c>
    </row>
    <row r="23" spans="1:5" ht="20.399999999999999" thickBot="1">
      <c r="A23" s="1074" t="s">
        <v>80</v>
      </c>
      <c r="B23" s="1074"/>
      <c r="C23" s="1074"/>
      <c r="D23" s="1074"/>
      <c r="E23" s="1074"/>
    </row>
    <row r="24" spans="1:5" s="111" customFormat="1" ht="15.75" customHeight="1">
      <c r="A24" s="1059" t="s">
        <v>81</v>
      </c>
      <c r="B24" s="712" t="s">
        <v>72</v>
      </c>
      <c r="C24" s="1061" t="s">
        <v>73</v>
      </c>
      <c r="D24" s="1061"/>
      <c r="E24" s="1062" t="s">
        <v>74</v>
      </c>
    </row>
    <row r="25" spans="1:5" s="111" customFormat="1" ht="16.8" thickBot="1">
      <c r="A25" s="1060"/>
      <c r="B25" s="713" t="s">
        <v>75</v>
      </c>
      <c r="C25" s="683" t="s">
        <v>76</v>
      </c>
      <c r="D25" s="684" t="s">
        <v>77</v>
      </c>
      <c r="E25" s="1063"/>
    </row>
    <row r="26" spans="1:5" ht="13.2" customHeight="1">
      <c r="A26" s="1048" t="s">
        <v>82</v>
      </c>
      <c r="B26" s="698" t="s">
        <v>54</v>
      </c>
      <c r="C26" s="699">
        <v>92.643500000000017</v>
      </c>
      <c r="D26" s="688">
        <v>99.245789473684198</v>
      </c>
      <c r="E26" s="714">
        <v>-6.6524630502685755E-2</v>
      </c>
    </row>
    <row r="27" spans="1:5" ht="13.2" customHeight="1">
      <c r="A27" s="1049"/>
      <c r="B27" s="690" t="s">
        <v>55</v>
      </c>
      <c r="C27" s="691">
        <v>109.50124999999998</v>
      </c>
      <c r="D27" s="692">
        <v>112.10833333333331</v>
      </c>
      <c r="E27" s="715">
        <v>-2.3255036051438239E-2</v>
      </c>
    </row>
    <row r="28" spans="1:5" ht="13.2" customHeight="1">
      <c r="A28" s="1049"/>
      <c r="B28" s="690" t="s">
        <v>56</v>
      </c>
      <c r="C28" s="691">
        <v>148.81333333333333</v>
      </c>
      <c r="D28" s="692">
        <v>149.196</v>
      </c>
      <c r="E28" s="715">
        <v>-2.5648587540327179E-3</v>
      </c>
    </row>
    <row r="29" spans="1:5" s="464" customFormat="1" ht="14.4" thickBot="1">
      <c r="A29" s="1050"/>
      <c r="B29" s="701" t="s">
        <v>57</v>
      </c>
      <c r="C29" s="702">
        <v>115.37395348837211</v>
      </c>
      <c r="D29" s="703">
        <v>119.90650000000002</v>
      </c>
      <c r="E29" s="716">
        <v>-3.7800673955356155E-2</v>
      </c>
    </row>
    <row r="30" spans="1:5" ht="13.2" customHeight="1">
      <c r="A30" s="1048" t="s">
        <v>83</v>
      </c>
      <c r="B30" s="698" t="s">
        <v>54</v>
      </c>
      <c r="C30" s="699">
        <v>111.99952380952382</v>
      </c>
      <c r="D30" s="688">
        <v>97.715227272727276</v>
      </c>
      <c r="E30" s="714">
        <v>0.14618291268901701</v>
      </c>
    </row>
    <row r="31" spans="1:5" ht="13.2" customHeight="1">
      <c r="A31" s="1049"/>
      <c r="B31" s="690" t="s">
        <v>55</v>
      </c>
      <c r="C31" s="691">
        <v>149.42117647058822</v>
      </c>
      <c r="D31" s="692">
        <v>150.01624999999999</v>
      </c>
      <c r="E31" s="715">
        <v>-3.9667271339722436E-3</v>
      </c>
    </row>
    <row r="32" spans="1:5" ht="13.2" customHeight="1">
      <c r="A32" s="1049"/>
      <c r="B32" s="690" t="s">
        <v>56</v>
      </c>
      <c r="C32" s="691">
        <v>148.54999999999998</v>
      </c>
      <c r="D32" s="692">
        <v>198.34249999999997</v>
      </c>
      <c r="E32" s="715">
        <v>-0.25104301902012932</v>
      </c>
    </row>
    <row r="33" spans="1:5" s="464" customFormat="1" ht="14.4" thickBot="1">
      <c r="A33" s="1050"/>
      <c r="B33" s="701" t="s">
        <v>57</v>
      </c>
      <c r="C33" s="702">
        <v>124.41809523809523</v>
      </c>
      <c r="D33" s="703">
        <v>117.07968750000001</v>
      </c>
      <c r="E33" s="716">
        <v>6.2678743809383902E-2</v>
      </c>
    </row>
    <row r="34" spans="1:5" s="111" customFormat="1" ht="16.8" thickBot="1">
      <c r="A34" s="1051" t="s">
        <v>79</v>
      </c>
      <c r="B34" s="1052"/>
      <c r="C34" s="717">
        <v>120.74924528301891</v>
      </c>
      <c r="D34" s="710">
        <v>118.16692307692301</v>
      </c>
      <c r="E34" s="718">
        <v>2.1853172942608343E-2</v>
      </c>
    </row>
    <row r="36" spans="1:5" ht="20.399999999999999" thickBot="1">
      <c r="A36" s="1053" t="s">
        <v>84</v>
      </c>
      <c r="B36" s="1053"/>
      <c r="C36" s="1053"/>
      <c r="D36" s="1053"/>
      <c r="E36" s="1053"/>
    </row>
    <row r="37" spans="1:5" ht="16.2">
      <c r="A37" s="1054"/>
      <c r="B37" s="719"/>
      <c r="C37" s="1056" t="s">
        <v>73</v>
      </c>
      <c r="D37" s="1056"/>
      <c r="E37" s="1057" t="s">
        <v>74</v>
      </c>
    </row>
    <row r="38" spans="1:5" ht="16.8" thickBot="1">
      <c r="A38" s="1055"/>
      <c r="B38" s="720"/>
      <c r="C38" s="721" t="s">
        <v>76</v>
      </c>
      <c r="D38" s="722" t="s">
        <v>77</v>
      </c>
      <c r="E38" s="1058"/>
    </row>
    <row r="39" spans="1:5" ht="14.4" thickBot="1">
      <c r="A39" s="723" t="s">
        <v>83</v>
      </c>
      <c r="B39" s="724" t="s">
        <v>57</v>
      </c>
      <c r="C39" s="725">
        <v>100.41733333333333</v>
      </c>
      <c r="D39" s="726">
        <v>85.407647058823528</v>
      </c>
      <c r="E39" s="727">
        <v>0.17574171390264454</v>
      </c>
    </row>
    <row r="41" spans="1:5">
      <c r="C41" s="956"/>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sqref="A1:O1"/>
    </sheetView>
  </sheetViews>
  <sheetFormatPr defaultColWidth="13" defaultRowHeight="13.2"/>
  <cols>
    <col min="1" max="1" width="21.109375" style="729" bestFit="1" customWidth="1"/>
    <col min="2" max="2" width="30.33203125" style="729" bestFit="1" customWidth="1"/>
    <col min="3" max="14" width="12.88671875" style="729" bestFit="1" customWidth="1"/>
    <col min="15" max="15" width="16.5546875" style="747" customWidth="1"/>
    <col min="16" max="16384" width="13" style="729"/>
  </cols>
  <sheetData>
    <row r="1" spans="1:15" ht="24.9" customHeight="1" thickBot="1">
      <c r="A1" s="1079" t="s">
        <v>85</v>
      </c>
      <c r="B1" s="1080"/>
      <c r="C1" s="1080"/>
      <c r="D1" s="1080"/>
      <c r="E1" s="1080"/>
      <c r="F1" s="1080"/>
      <c r="G1" s="1080"/>
      <c r="H1" s="1080"/>
      <c r="I1" s="1080"/>
      <c r="J1" s="1080"/>
      <c r="K1" s="1080"/>
      <c r="L1" s="1080"/>
      <c r="M1" s="1080"/>
      <c r="N1" s="1080"/>
      <c r="O1" s="1081"/>
    </row>
    <row r="2" spans="1:15">
      <c r="A2" s="1089" t="s">
        <v>50</v>
      </c>
      <c r="B2" s="1091" t="s">
        <v>86</v>
      </c>
      <c r="C2" s="730" t="s">
        <v>87</v>
      </c>
      <c r="D2" s="730" t="s">
        <v>88</v>
      </c>
      <c r="E2" s="730" t="s">
        <v>89</v>
      </c>
      <c r="F2" s="730" t="s">
        <v>90</v>
      </c>
      <c r="G2" s="730" t="s">
        <v>91</v>
      </c>
      <c r="H2" s="730" t="s">
        <v>92</v>
      </c>
      <c r="I2" s="730" t="s">
        <v>93</v>
      </c>
      <c r="J2" s="730" t="s">
        <v>94</v>
      </c>
      <c r="K2" s="730" t="s">
        <v>95</v>
      </c>
      <c r="L2" s="730" t="s">
        <v>96</v>
      </c>
      <c r="M2" s="730" t="s">
        <v>97</v>
      </c>
      <c r="N2" s="730" t="s">
        <v>98</v>
      </c>
      <c r="O2" s="731" t="s">
        <v>16</v>
      </c>
    </row>
    <row r="3" spans="1:15" ht="13.8" thickBot="1">
      <c r="A3" s="1090"/>
      <c r="B3" s="1092"/>
      <c r="C3" s="732" t="s">
        <v>99</v>
      </c>
      <c r="D3" s="732" t="s">
        <v>99</v>
      </c>
      <c r="E3" s="732" t="s">
        <v>99</v>
      </c>
      <c r="F3" s="732" t="s">
        <v>99</v>
      </c>
      <c r="G3" s="732" t="s">
        <v>99</v>
      </c>
      <c r="H3" s="732" t="s">
        <v>99</v>
      </c>
      <c r="I3" s="732" t="s">
        <v>99</v>
      </c>
      <c r="J3" s="732" t="s">
        <v>99</v>
      </c>
      <c r="K3" s="732" t="s">
        <v>99</v>
      </c>
      <c r="L3" s="732" t="s">
        <v>99</v>
      </c>
      <c r="M3" s="732" t="s">
        <v>99</v>
      </c>
      <c r="N3" s="732" t="s">
        <v>99</v>
      </c>
      <c r="O3" s="733" t="s">
        <v>99</v>
      </c>
    </row>
    <row r="4" spans="1:15" ht="13.8" thickBot="1">
      <c r="A4" s="1093" t="s">
        <v>78</v>
      </c>
      <c r="B4" s="734" t="s">
        <v>54</v>
      </c>
      <c r="C4" s="735">
        <v>106.61300000000001</v>
      </c>
      <c r="D4" s="735">
        <v>99.688500000000005</v>
      </c>
      <c r="E4" s="735">
        <v>92.643500000000017</v>
      </c>
      <c r="F4" s="735"/>
      <c r="G4" s="735"/>
      <c r="H4" s="735"/>
      <c r="I4" s="735"/>
      <c r="J4" s="735"/>
      <c r="K4" s="735"/>
      <c r="L4" s="735"/>
      <c r="M4" s="735"/>
      <c r="N4" s="735"/>
      <c r="O4" s="736">
        <v>99.65</v>
      </c>
    </row>
    <row r="5" spans="1:15" ht="13.8" thickBot="1">
      <c r="A5" s="1088"/>
      <c r="B5" s="737" t="s">
        <v>55</v>
      </c>
      <c r="C5" s="738">
        <v>118.5</v>
      </c>
      <c r="D5" s="738">
        <v>113.33285714285714</v>
      </c>
      <c r="E5" s="738">
        <v>107.14428571428572</v>
      </c>
      <c r="F5" s="738"/>
      <c r="G5" s="738"/>
      <c r="H5" s="738"/>
      <c r="I5" s="738"/>
      <c r="J5" s="738"/>
      <c r="K5" s="738"/>
      <c r="L5" s="738"/>
      <c r="M5" s="738"/>
      <c r="N5" s="738"/>
      <c r="O5" s="739">
        <v>112.99</v>
      </c>
    </row>
    <row r="6" spans="1:15" ht="13.8" thickBot="1">
      <c r="A6" s="1088"/>
      <c r="B6" s="737" t="s">
        <v>56</v>
      </c>
      <c r="C6" s="738">
        <v>166.92933333333335</v>
      </c>
      <c r="D6" s="738">
        <v>161.35</v>
      </c>
      <c r="E6" s="738">
        <v>148.81333333333333</v>
      </c>
      <c r="F6" s="738"/>
      <c r="G6" s="738"/>
      <c r="H6" s="738"/>
      <c r="I6" s="738"/>
      <c r="J6" s="738"/>
      <c r="K6" s="738"/>
      <c r="L6" s="738"/>
      <c r="M6" s="738"/>
      <c r="N6" s="738"/>
      <c r="O6" s="739">
        <v>159.03</v>
      </c>
    </row>
    <row r="7" spans="1:15" s="743" customFormat="1" ht="14.4" thickBot="1">
      <c r="A7" s="1088"/>
      <c r="B7" s="740" t="s">
        <v>57</v>
      </c>
      <c r="C7" s="741">
        <v>130.1357142857143</v>
      </c>
      <c r="D7" s="741">
        <v>123.98452380952379</v>
      </c>
      <c r="E7" s="741">
        <v>115.1209523809524</v>
      </c>
      <c r="F7" s="741"/>
      <c r="G7" s="741"/>
      <c r="H7" s="741"/>
      <c r="I7" s="741"/>
      <c r="J7" s="741"/>
      <c r="K7" s="741"/>
      <c r="L7" s="741"/>
      <c r="M7" s="741"/>
      <c r="N7" s="741"/>
      <c r="O7" s="742">
        <v>123.08</v>
      </c>
    </row>
    <row r="8" spans="1:15" ht="13.8" thickBot="1">
      <c r="A8" s="1088" t="s">
        <v>58</v>
      </c>
      <c r="B8" s="737" t="s">
        <v>54</v>
      </c>
      <c r="C8" s="738">
        <v>127.60409090909091</v>
      </c>
      <c r="D8" s="738">
        <v>115.52</v>
      </c>
      <c r="E8" s="738">
        <v>107.33304347826085</v>
      </c>
      <c r="F8" s="738"/>
      <c r="G8" s="738"/>
      <c r="H8" s="738"/>
      <c r="I8" s="738"/>
      <c r="J8" s="738"/>
      <c r="K8" s="738"/>
      <c r="L8" s="738"/>
      <c r="M8" s="738"/>
      <c r="N8" s="738"/>
      <c r="O8" s="739">
        <v>116.33</v>
      </c>
    </row>
    <row r="9" spans="1:15" ht="13.8" thickBot="1">
      <c r="A9" s="1088"/>
      <c r="B9" s="737" t="s">
        <v>55</v>
      </c>
      <c r="C9" s="738">
        <v>150.58571428571426</v>
      </c>
      <c r="D9" s="738">
        <v>134.47285714285715</v>
      </c>
      <c r="E9" s="738">
        <v>121.81285714285714</v>
      </c>
      <c r="F9" s="738"/>
      <c r="G9" s="738"/>
      <c r="H9" s="738"/>
      <c r="I9" s="738"/>
      <c r="J9" s="738"/>
      <c r="K9" s="738"/>
      <c r="L9" s="738"/>
      <c r="M9" s="738"/>
      <c r="N9" s="738"/>
      <c r="O9" s="739">
        <v>135.62</v>
      </c>
    </row>
    <row r="10" spans="1:15" s="743" customFormat="1" ht="14.4" thickBot="1">
      <c r="A10" s="1088"/>
      <c r="B10" s="740" t="s">
        <v>57</v>
      </c>
      <c r="C10" s="741">
        <v>133.15137931034479</v>
      </c>
      <c r="D10" s="741">
        <v>119.94</v>
      </c>
      <c r="E10" s="741">
        <v>110.71166666666664</v>
      </c>
      <c r="F10" s="741"/>
      <c r="G10" s="741"/>
      <c r="H10" s="741"/>
      <c r="I10" s="741"/>
      <c r="J10" s="741"/>
      <c r="K10" s="741"/>
      <c r="L10" s="741"/>
      <c r="M10" s="741"/>
      <c r="N10" s="741"/>
      <c r="O10" s="742">
        <v>120.83</v>
      </c>
    </row>
    <row r="11" spans="1:15" ht="13.8" thickBot="1">
      <c r="A11" s="1088" t="s">
        <v>59</v>
      </c>
      <c r="B11" s="737" t="s">
        <v>54</v>
      </c>
      <c r="C11" s="738">
        <v>90.658000000000001</v>
      </c>
      <c r="D11" s="738">
        <v>98.957999999999998</v>
      </c>
      <c r="E11" s="738">
        <v>94.075999999999993</v>
      </c>
      <c r="F11" s="738"/>
      <c r="G11" s="738"/>
      <c r="H11" s="738"/>
      <c r="I11" s="738"/>
      <c r="J11" s="738"/>
      <c r="K11" s="738"/>
      <c r="L11" s="738"/>
      <c r="M11" s="738"/>
      <c r="N11" s="738"/>
      <c r="O11" s="739">
        <v>94.56</v>
      </c>
    </row>
    <row r="12" spans="1:15" ht="13.8" thickBot="1">
      <c r="A12" s="1088"/>
      <c r="B12" s="737" t="s">
        <v>55</v>
      </c>
      <c r="C12" s="738">
        <v>228.01</v>
      </c>
      <c r="D12" s="738">
        <v>228.244</v>
      </c>
      <c r="E12" s="738">
        <v>225.8</v>
      </c>
      <c r="F12" s="738"/>
      <c r="G12" s="738"/>
      <c r="H12" s="738"/>
      <c r="I12" s="738"/>
      <c r="J12" s="738"/>
      <c r="K12" s="738"/>
      <c r="L12" s="738"/>
      <c r="M12" s="738"/>
      <c r="N12" s="738"/>
      <c r="O12" s="739">
        <v>227.35</v>
      </c>
    </row>
    <row r="13" spans="1:15" ht="13.8" thickBot="1">
      <c r="A13" s="1088"/>
      <c r="B13" s="737" t="s">
        <v>56</v>
      </c>
      <c r="C13" s="738">
        <v>166.34333333333333</v>
      </c>
      <c r="D13" s="738">
        <v>159.87333333333333</v>
      </c>
      <c r="E13" s="738">
        <v>144.6</v>
      </c>
      <c r="F13" s="738"/>
      <c r="G13" s="738"/>
      <c r="H13" s="738"/>
      <c r="I13" s="738"/>
      <c r="J13" s="738"/>
      <c r="K13" s="738"/>
      <c r="L13" s="738"/>
      <c r="M13" s="738"/>
      <c r="N13" s="738"/>
      <c r="O13" s="739">
        <v>156.94</v>
      </c>
    </row>
    <row r="14" spans="1:15" s="743" customFormat="1" ht="14.4" thickBot="1">
      <c r="A14" s="1088"/>
      <c r="B14" s="740" t="s">
        <v>57</v>
      </c>
      <c r="C14" s="741">
        <v>160.95153846153846</v>
      </c>
      <c r="D14" s="741">
        <v>162.74076923076922</v>
      </c>
      <c r="E14" s="741">
        <v>156.39846153846153</v>
      </c>
      <c r="F14" s="741"/>
      <c r="G14" s="741"/>
      <c r="H14" s="741"/>
      <c r="I14" s="741"/>
      <c r="J14" s="741"/>
      <c r="K14" s="741"/>
      <c r="L14" s="741"/>
      <c r="M14" s="741"/>
      <c r="N14" s="741"/>
      <c r="O14" s="742">
        <v>160.03</v>
      </c>
    </row>
    <row r="15" spans="1:15" ht="13.8" thickBot="1">
      <c r="A15" s="1088" t="s">
        <v>60</v>
      </c>
      <c r="B15" s="737" t="s">
        <v>54</v>
      </c>
      <c r="C15" s="738">
        <v>103.4188888888889</v>
      </c>
      <c r="D15" s="738">
        <v>109.22666666666666</v>
      </c>
      <c r="E15" s="738">
        <v>96.65</v>
      </c>
      <c r="F15" s="738"/>
      <c r="G15" s="738"/>
      <c r="H15" s="738"/>
      <c r="I15" s="738"/>
      <c r="J15" s="738"/>
      <c r="K15" s="738"/>
      <c r="L15" s="738"/>
      <c r="M15" s="738"/>
      <c r="N15" s="738"/>
      <c r="O15" s="739">
        <v>103.1</v>
      </c>
    </row>
    <row r="16" spans="1:15" ht="13.8" thickBot="1">
      <c r="A16" s="1088"/>
      <c r="B16" s="737" t="s">
        <v>61</v>
      </c>
      <c r="C16" s="738">
        <v>120.41</v>
      </c>
      <c r="D16" s="738">
        <v>119.5575</v>
      </c>
      <c r="E16" s="738">
        <v>115.98750000000001</v>
      </c>
      <c r="F16" s="738"/>
      <c r="G16" s="738"/>
      <c r="H16" s="738"/>
      <c r="I16" s="738"/>
      <c r="J16" s="738"/>
      <c r="K16" s="738"/>
      <c r="L16" s="738"/>
      <c r="M16" s="738"/>
      <c r="N16" s="738"/>
      <c r="O16" s="739">
        <v>118.65166666666667</v>
      </c>
    </row>
    <row r="17" spans="1:15" s="743" customFormat="1" ht="14.4" thickBot="1">
      <c r="A17" s="1088"/>
      <c r="B17" s="740" t="s">
        <v>57</v>
      </c>
      <c r="C17" s="741">
        <v>108.64692307692309</v>
      </c>
      <c r="D17" s="741">
        <v>112.40538461538463</v>
      </c>
      <c r="E17" s="741">
        <v>102.6</v>
      </c>
      <c r="F17" s="741"/>
      <c r="G17" s="741"/>
      <c r="H17" s="741"/>
      <c r="I17" s="741"/>
      <c r="J17" s="741"/>
      <c r="K17" s="741"/>
      <c r="L17" s="741"/>
      <c r="M17" s="741"/>
      <c r="N17" s="741"/>
      <c r="O17" s="742">
        <v>107.88</v>
      </c>
    </row>
    <row r="18" spans="1:15" ht="13.8" thickBot="1">
      <c r="A18" s="1088" t="s">
        <v>62</v>
      </c>
      <c r="B18" s="737" t="s">
        <v>54</v>
      </c>
      <c r="C18" s="738">
        <v>139.42333333333332</v>
      </c>
      <c r="D18" s="738">
        <v>146.19400000000002</v>
      </c>
      <c r="E18" s="738">
        <v>179.018</v>
      </c>
      <c r="F18" s="738"/>
      <c r="G18" s="738"/>
      <c r="H18" s="738"/>
      <c r="I18" s="738"/>
      <c r="J18" s="738"/>
      <c r="K18" s="738"/>
      <c r="L18" s="738"/>
      <c r="M18" s="738"/>
      <c r="N18" s="738"/>
      <c r="O18" s="739">
        <v>150.33000000000001</v>
      </c>
    </row>
    <row r="19" spans="1:15" ht="13.8" thickBot="1">
      <c r="A19" s="1088"/>
      <c r="B19" s="737" t="s">
        <v>55</v>
      </c>
      <c r="C19" s="738">
        <v>354.51249999999999</v>
      </c>
      <c r="D19" s="738">
        <v>315.29000000000002</v>
      </c>
      <c r="E19" s="738">
        <v>126.97333333333331</v>
      </c>
      <c r="F19" s="738"/>
      <c r="G19" s="738"/>
      <c r="H19" s="738"/>
      <c r="I19" s="738"/>
      <c r="J19" s="738"/>
      <c r="K19" s="738"/>
      <c r="L19" s="738"/>
      <c r="M19" s="738"/>
      <c r="N19" s="738"/>
      <c r="O19" s="739">
        <v>330.8</v>
      </c>
    </row>
    <row r="20" spans="1:15" s="743" customFormat="1" ht="14.4" thickBot="1">
      <c r="A20" s="1088"/>
      <c r="B20" s="740" t="s">
        <v>57</v>
      </c>
      <c r="C20" s="741">
        <v>225.45899999999997</v>
      </c>
      <c r="D20" s="741">
        <v>221.34777777777774</v>
      </c>
      <c r="E20" s="741">
        <v>159.50125</v>
      </c>
      <c r="F20" s="741"/>
      <c r="G20" s="741"/>
      <c r="H20" s="741"/>
      <c r="I20" s="741"/>
      <c r="J20" s="741"/>
      <c r="K20" s="741"/>
      <c r="L20" s="741"/>
      <c r="M20" s="741"/>
      <c r="N20" s="741"/>
      <c r="O20" s="742">
        <v>222.52</v>
      </c>
    </row>
    <row r="21" spans="1:15" s="746" customFormat="1" ht="16.8" thickBot="1">
      <c r="A21" s="1086" t="s">
        <v>79</v>
      </c>
      <c r="B21" s="1087"/>
      <c r="C21" s="744">
        <v>140.99495327102809</v>
      </c>
      <c r="D21" s="744">
        <v>134.34</v>
      </c>
      <c r="E21" s="744">
        <v>120.74924528301891</v>
      </c>
      <c r="F21" s="744"/>
      <c r="G21" s="744"/>
      <c r="H21" s="744"/>
      <c r="I21" s="744"/>
      <c r="J21" s="744"/>
      <c r="K21" s="744"/>
      <c r="L21" s="744"/>
      <c r="M21" s="744"/>
      <c r="N21" s="744"/>
      <c r="O21" s="745">
        <v>134.28</v>
      </c>
    </row>
    <row r="22" spans="1:15" ht="15" customHeight="1" thickBot="1"/>
    <row r="23" spans="1:15" ht="15.75" customHeight="1" thickBot="1">
      <c r="A23" s="748" t="s">
        <v>64</v>
      </c>
      <c r="B23" s="749" t="s">
        <v>57</v>
      </c>
      <c r="C23" s="750">
        <v>109.62</v>
      </c>
      <c r="D23" s="750">
        <v>109.08</v>
      </c>
      <c r="E23" s="750">
        <v>100.42</v>
      </c>
      <c r="F23" s="750"/>
      <c r="G23" s="750"/>
      <c r="H23" s="750"/>
      <c r="I23" s="750"/>
      <c r="J23" s="750"/>
      <c r="K23" s="750"/>
      <c r="L23" s="750"/>
      <c r="M23" s="750"/>
      <c r="N23" s="750"/>
      <c r="O23" s="751">
        <v>106.37</v>
      </c>
    </row>
    <row r="24" spans="1:15" ht="22.5" customHeight="1" thickBot="1"/>
    <row r="25" spans="1:15" ht="24.9" customHeight="1" thickBot="1">
      <c r="A25" s="1079" t="s">
        <v>100</v>
      </c>
      <c r="B25" s="1080"/>
      <c r="C25" s="1080"/>
      <c r="D25" s="1080"/>
      <c r="E25" s="1080"/>
      <c r="F25" s="1080"/>
      <c r="G25" s="1080"/>
      <c r="H25" s="1080"/>
      <c r="I25" s="1080"/>
      <c r="J25" s="1080"/>
      <c r="K25" s="1080"/>
      <c r="L25" s="1080"/>
      <c r="M25" s="1080"/>
      <c r="N25" s="1080"/>
      <c r="O25" s="1081"/>
    </row>
    <row r="26" spans="1:15" ht="12.75" customHeight="1">
      <c r="A26" s="1089" t="s">
        <v>50</v>
      </c>
      <c r="B26" s="1091" t="s">
        <v>86</v>
      </c>
      <c r="C26" s="730" t="s">
        <v>101</v>
      </c>
      <c r="D26" s="730" t="s">
        <v>102</v>
      </c>
      <c r="E26" s="730" t="s">
        <v>103</v>
      </c>
      <c r="F26" s="730" t="s">
        <v>104</v>
      </c>
      <c r="G26" s="730" t="s">
        <v>105</v>
      </c>
      <c r="H26" s="730" t="s">
        <v>106</v>
      </c>
      <c r="I26" s="730" t="s">
        <v>107</v>
      </c>
      <c r="J26" s="730" t="s">
        <v>108</v>
      </c>
      <c r="K26" s="730" t="s">
        <v>109</v>
      </c>
      <c r="L26" s="730" t="s">
        <v>110</v>
      </c>
      <c r="M26" s="730" t="s">
        <v>111</v>
      </c>
      <c r="N26" s="730" t="s">
        <v>112</v>
      </c>
      <c r="O26" s="731" t="s">
        <v>16</v>
      </c>
    </row>
    <row r="27" spans="1:15" ht="13.8" thickBot="1">
      <c r="A27" s="1090"/>
      <c r="B27" s="1092"/>
      <c r="C27" s="732" t="s">
        <v>99</v>
      </c>
      <c r="D27" s="732" t="s">
        <v>99</v>
      </c>
      <c r="E27" s="732" t="s">
        <v>99</v>
      </c>
      <c r="F27" s="732" t="s">
        <v>99</v>
      </c>
      <c r="G27" s="732" t="s">
        <v>99</v>
      </c>
      <c r="H27" s="732" t="s">
        <v>99</v>
      </c>
      <c r="I27" s="732" t="s">
        <v>99</v>
      </c>
      <c r="J27" s="732" t="s">
        <v>99</v>
      </c>
      <c r="K27" s="732" t="s">
        <v>99</v>
      </c>
      <c r="L27" s="732" t="s">
        <v>99</v>
      </c>
      <c r="M27" s="732" t="s">
        <v>99</v>
      </c>
      <c r="N27" s="732" t="s">
        <v>99</v>
      </c>
      <c r="O27" s="733" t="s">
        <v>99</v>
      </c>
    </row>
    <row r="28" spans="1:15" ht="12.75" customHeight="1" thickBot="1">
      <c r="A28" s="1093" t="s">
        <v>78</v>
      </c>
      <c r="B28" s="734" t="s">
        <v>54</v>
      </c>
      <c r="C28" s="735">
        <v>106.08722222222222</v>
      </c>
      <c r="D28" s="735">
        <v>97.145789473684204</v>
      </c>
      <c r="E28" s="735">
        <v>99.245789473684198</v>
      </c>
      <c r="F28" s="735"/>
      <c r="G28" s="735"/>
      <c r="H28" s="735"/>
      <c r="I28" s="735"/>
      <c r="J28" s="735"/>
      <c r="K28" s="735"/>
      <c r="L28" s="735"/>
      <c r="M28" s="735"/>
      <c r="N28" s="735"/>
      <c r="O28" s="736">
        <v>99.9</v>
      </c>
    </row>
    <row r="29" spans="1:15" ht="13.8" thickBot="1">
      <c r="A29" s="1088"/>
      <c r="B29" s="737" t="s">
        <v>55</v>
      </c>
      <c r="C29" s="738">
        <v>113.85599999999999</v>
      </c>
      <c r="D29" s="738">
        <v>114.88600000000001</v>
      </c>
      <c r="E29" s="738">
        <v>110.306</v>
      </c>
      <c r="F29" s="738"/>
      <c r="G29" s="738"/>
      <c r="H29" s="738"/>
      <c r="I29" s="738"/>
      <c r="J29" s="738"/>
      <c r="K29" s="738"/>
      <c r="L29" s="738"/>
      <c r="M29" s="738"/>
      <c r="N29" s="738"/>
      <c r="O29" s="739">
        <v>113.02</v>
      </c>
    </row>
    <row r="30" spans="1:15" ht="13.8" thickBot="1">
      <c r="A30" s="1088"/>
      <c r="B30" s="737" t="s">
        <v>56</v>
      </c>
      <c r="C30" s="738">
        <v>161.74733333333336</v>
      </c>
      <c r="D30" s="738">
        <v>157.74533333333335</v>
      </c>
      <c r="E30" s="738">
        <v>149.196</v>
      </c>
      <c r="F30" s="738"/>
      <c r="G30" s="738"/>
      <c r="H30" s="738"/>
      <c r="I30" s="738"/>
      <c r="J30" s="738"/>
      <c r="K30" s="738"/>
      <c r="L30" s="738"/>
      <c r="M30" s="738"/>
      <c r="N30" s="738"/>
      <c r="O30" s="739">
        <v>156.22999999999999</v>
      </c>
    </row>
    <row r="31" spans="1:15" ht="14.4" thickBot="1">
      <c r="A31" s="1088"/>
      <c r="B31" s="740" t="s">
        <v>57</v>
      </c>
      <c r="C31" s="741">
        <v>129.08052631578943</v>
      </c>
      <c r="D31" s="741">
        <v>122.72769230769234</v>
      </c>
      <c r="E31" s="741">
        <v>119.87538461538465</v>
      </c>
      <c r="F31" s="741"/>
      <c r="G31" s="741"/>
      <c r="H31" s="741"/>
      <c r="I31" s="741"/>
      <c r="J31" s="741"/>
      <c r="K31" s="741"/>
      <c r="L31" s="741"/>
      <c r="M31" s="741"/>
      <c r="N31" s="741"/>
      <c r="O31" s="742">
        <v>123.25</v>
      </c>
    </row>
    <row r="32" spans="1:15" ht="13.8" thickBot="1">
      <c r="A32" s="1088" t="s">
        <v>58</v>
      </c>
      <c r="B32" s="737" t="s">
        <v>54</v>
      </c>
      <c r="C32" s="738">
        <v>118.1348</v>
      </c>
      <c r="D32" s="738">
        <v>105.65559999999998</v>
      </c>
      <c r="E32" s="738">
        <v>105.752</v>
      </c>
      <c r="F32" s="738"/>
      <c r="G32" s="738"/>
      <c r="H32" s="738"/>
      <c r="I32" s="738"/>
      <c r="J32" s="738"/>
      <c r="K32" s="738"/>
      <c r="L32" s="738"/>
      <c r="M32" s="738"/>
      <c r="N32" s="738"/>
      <c r="O32" s="739">
        <v>109.85</v>
      </c>
    </row>
    <row r="33" spans="1:15" ht="13.8" thickBot="1">
      <c r="A33" s="1088"/>
      <c r="B33" s="737" t="s">
        <v>55</v>
      </c>
      <c r="C33" s="738">
        <v>150.08285714285716</v>
      </c>
      <c r="D33" s="738">
        <v>125.86285714285714</v>
      </c>
      <c r="E33" s="738">
        <v>119.78142857142858</v>
      </c>
      <c r="F33" s="738"/>
      <c r="G33" s="738"/>
      <c r="H33" s="738"/>
      <c r="I33" s="738"/>
      <c r="J33" s="738"/>
      <c r="K33" s="738"/>
      <c r="L33" s="738"/>
      <c r="M33" s="738"/>
      <c r="N33" s="738"/>
      <c r="O33" s="739">
        <v>131.91</v>
      </c>
    </row>
    <row r="34" spans="1:15" ht="14.4" thickBot="1">
      <c r="A34" s="1088"/>
      <c r="B34" s="740" t="s">
        <v>57</v>
      </c>
      <c r="C34" s="741">
        <v>125.12343749999998</v>
      </c>
      <c r="D34" s="741">
        <v>110.07593749999999</v>
      </c>
      <c r="E34" s="741">
        <v>108.8209375</v>
      </c>
      <c r="F34" s="741"/>
      <c r="G34" s="741"/>
      <c r="H34" s="741"/>
      <c r="I34" s="741"/>
      <c r="J34" s="741"/>
      <c r="K34" s="741"/>
      <c r="L34" s="741"/>
      <c r="M34" s="741"/>
      <c r="N34" s="741"/>
      <c r="O34" s="742">
        <v>114.67</v>
      </c>
    </row>
    <row r="35" spans="1:15" ht="13.8" thickBot="1">
      <c r="A35" s="1088" t="s">
        <v>59</v>
      </c>
      <c r="B35" s="737" t="s">
        <v>54</v>
      </c>
      <c r="C35" s="738">
        <v>82.477499999999992</v>
      </c>
      <c r="D35" s="738">
        <v>78.672499999999999</v>
      </c>
      <c r="E35" s="738">
        <v>72.137500000000003</v>
      </c>
      <c r="F35" s="738"/>
      <c r="G35" s="738"/>
      <c r="H35" s="738"/>
      <c r="I35" s="738"/>
      <c r="J35" s="738"/>
      <c r="K35" s="738"/>
      <c r="L35" s="738"/>
      <c r="M35" s="738"/>
      <c r="N35" s="738"/>
      <c r="O35" s="739">
        <v>77.760000000000005</v>
      </c>
    </row>
    <row r="36" spans="1:15" ht="13.8" thickBot="1">
      <c r="A36" s="1088"/>
      <c r="B36" s="737" t="s">
        <v>55</v>
      </c>
      <c r="C36" s="738">
        <v>215.13200000000001</v>
      </c>
      <c r="D36" s="738">
        <v>207.28400000000002</v>
      </c>
      <c r="E36" s="738">
        <v>217.36999999999998</v>
      </c>
      <c r="F36" s="738"/>
      <c r="G36" s="738"/>
      <c r="H36" s="738"/>
      <c r="I36" s="738"/>
      <c r="J36" s="738"/>
      <c r="K36" s="738"/>
      <c r="L36" s="738"/>
      <c r="M36" s="738"/>
      <c r="N36" s="738"/>
      <c r="O36" s="739">
        <v>213.26</v>
      </c>
    </row>
    <row r="37" spans="1:15" ht="13.8" thickBot="1">
      <c r="A37" s="1088"/>
      <c r="B37" s="737" t="s">
        <v>56</v>
      </c>
      <c r="C37" s="738">
        <v>157.10333333333335</v>
      </c>
      <c r="D37" s="738">
        <v>153.38999999999999</v>
      </c>
      <c r="E37" s="738">
        <v>208.94666666666663</v>
      </c>
      <c r="F37" s="738"/>
      <c r="G37" s="738"/>
      <c r="H37" s="738"/>
      <c r="I37" s="738"/>
      <c r="J37" s="738"/>
      <c r="K37" s="738"/>
      <c r="L37" s="738"/>
      <c r="M37" s="738"/>
      <c r="N37" s="738"/>
      <c r="O37" s="739">
        <v>173.15</v>
      </c>
    </row>
    <row r="38" spans="1:15" ht="14.4" thickBot="1">
      <c r="A38" s="1088"/>
      <c r="B38" s="740" t="s">
        <v>57</v>
      </c>
      <c r="C38" s="741">
        <v>156.40666666666667</v>
      </c>
      <c r="D38" s="741">
        <v>150.94</v>
      </c>
      <c r="E38" s="741">
        <v>166.85333333333338</v>
      </c>
      <c r="F38" s="741"/>
      <c r="G38" s="741"/>
      <c r="H38" s="741"/>
      <c r="I38" s="741"/>
      <c r="J38" s="741"/>
      <c r="K38" s="741"/>
      <c r="L38" s="741"/>
      <c r="M38" s="741"/>
      <c r="N38" s="741"/>
      <c r="O38" s="742">
        <v>158.07</v>
      </c>
    </row>
    <row r="39" spans="1:15" ht="13.8" thickBot="1">
      <c r="A39" s="1088" t="s">
        <v>60</v>
      </c>
      <c r="B39" s="737" t="s">
        <v>54</v>
      </c>
      <c r="C39" s="738">
        <v>97.070999999999998</v>
      </c>
      <c r="D39" s="738">
        <v>99.239000000000004</v>
      </c>
      <c r="E39" s="738">
        <v>91.023999999999987</v>
      </c>
      <c r="F39" s="738"/>
      <c r="G39" s="738"/>
      <c r="H39" s="738"/>
      <c r="I39" s="738"/>
      <c r="J39" s="738"/>
      <c r="K39" s="738"/>
      <c r="L39" s="738"/>
      <c r="M39" s="738"/>
      <c r="N39" s="738"/>
      <c r="O39" s="739">
        <v>95.78</v>
      </c>
    </row>
    <row r="40" spans="1:15" ht="13.8" thickBot="1">
      <c r="A40" s="1088"/>
      <c r="B40" s="737" t="s">
        <v>61</v>
      </c>
      <c r="C40" s="738">
        <v>121.80000000000001</v>
      </c>
      <c r="D40" s="738">
        <v>122.47499999999999</v>
      </c>
      <c r="E40" s="738">
        <v>122.91</v>
      </c>
      <c r="F40" s="738"/>
      <c r="G40" s="738"/>
      <c r="H40" s="738"/>
      <c r="I40" s="738"/>
      <c r="J40" s="738"/>
      <c r="K40" s="738"/>
      <c r="L40" s="738"/>
      <c r="M40" s="738"/>
      <c r="N40" s="738"/>
      <c r="O40" s="739">
        <v>122.4</v>
      </c>
    </row>
    <row r="41" spans="1:15" ht="14.4" thickBot="1">
      <c r="A41" s="1088"/>
      <c r="B41" s="740" t="s">
        <v>57</v>
      </c>
      <c r="C41" s="741">
        <v>104.13642857142857</v>
      </c>
      <c r="D41" s="741">
        <v>105.87785714285714</v>
      </c>
      <c r="E41" s="741">
        <v>100.13428571428574</v>
      </c>
      <c r="F41" s="741"/>
      <c r="G41" s="741"/>
      <c r="H41" s="741"/>
      <c r="I41" s="741"/>
      <c r="J41" s="741"/>
      <c r="K41" s="741"/>
      <c r="L41" s="741"/>
      <c r="M41" s="741"/>
      <c r="N41" s="741"/>
      <c r="O41" s="742">
        <v>103.38</v>
      </c>
    </row>
    <row r="42" spans="1:15" ht="13.8" thickBot="1">
      <c r="A42" s="1088" t="s">
        <v>62</v>
      </c>
      <c r="B42" s="737" t="s">
        <v>54</v>
      </c>
      <c r="C42" s="738">
        <v>101.402</v>
      </c>
      <c r="D42" s="738">
        <v>94.162000000000006</v>
      </c>
      <c r="E42" s="738">
        <v>91.376000000000005</v>
      </c>
      <c r="F42" s="738"/>
      <c r="G42" s="738"/>
      <c r="H42" s="738"/>
      <c r="I42" s="738"/>
      <c r="J42" s="738"/>
      <c r="K42" s="738"/>
      <c r="L42" s="738"/>
      <c r="M42" s="738"/>
      <c r="N42" s="738"/>
      <c r="O42" s="739">
        <v>95.65</v>
      </c>
    </row>
    <row r="43" spans="1:15" ht="13.8" thickBot="1">
      <c r="A43" s="1088"/>
      <c r="B43" s="737" t="s">
        <v>55</v>
      </c>
      <c r="C43" s="738">
        <v>163.23500000000001</v>
      </c>
      <c r="D43" s="738">
        <v>142.38</v>
      </c>
      <c r="E43" s="738">
        <v>135.47499999999999</v>
      </c>
      <c r="F43" s="738"/>
      <c r="G43" s="738"/>
      <c r="H43" s="738"/>
      <c r="I43" s="738"/>
      <c r="J43" s="738"/>
      <c r="K43" s="738"/>
      <c r="L43" s="738"/>
      <c r="M43" s="738"/>
      <c r="N43" s="738"/>
      <c r="O43" s="739">
        <v>147.03</v>
      </c>
    </row>
    <row r="44" spans="1:15" ht="14.4" thickBot="1">
      <c r="A44" s="1088"/>
      <c r="B44" s="740" t="s">
        <v>57</v>
      </c>
      <c r="C44" s="741">
        <v>119.06857142857143</v>
      </c>
      <c r="D44" s="741">
        <v>107.93857142857144</v>
      </c>
      <c r="E44" s="741">
        <v>103.97571428571429</v>
      </c>
      <c r="F44" s="741"/>
      <c r="G44" s="741"/>
      <c r="H44" s="741"/>
      <c r="I44" s="741"/>
      <c r="J44" s="741"/>
      <c r="K44" s="741"/>
      <c r="L44" s="741"/>
      <c r="M44" s="741"/>
      <c r="N44" s="741"/>
      <c r="O44" s="742">
        <v>110.33</v>
      </c>
    </row>
    <row r="45" spans="1:15" ht="16.8" thickBot="1">
      <c r="A45" s="1086" t="s">
        <v>79</v>
      </c>
      <c r="B45" s="1087"/>
      <c r="C45" s="744">
        <v>126.96388349514564</v>
      </c>
      <c r="D45" s="744">
        <v>118.82644230769235</v>
      </c>
      <c r="E45" s="744">
        <v>118.16692307692301</v>
      </c>
      <c r="F45" s="744"/>
      <c r="G45" s="744"/>
      <c r="H45" s="744"/>
      <c r="I45" s="744"/>
      <c r="J45" s="744"/>
      <c r="K45" s="744"/>
      <c r="L45" s="744"/>
      <c r="M45" s="744"/>
      <c r="N45" s="744"/>
      <c r="O45" s="745">
        <v>121.08</v>
      </c>
    </row>
    <row r="46" spans="1:15" ht="15" customHeight="1" thickBot="1"/>
    <row r="47" spans="1:15" ht="15.75" customHeight="1" thickBot="1">
      <c r="A47" s="748" t="s">
        <v>64</v>
      </c>
      <c r="B47" s="749" t="s">
        <v>57</v>
      </c>
      <c r="C47" s="750">
        <v>98.82</v>
      </c>
      <c r="D47" s="750">
        <v>85.05</v>
      </c>
      <c r="E47" s="750">
        <v>85.41</v>
      </c>
      <c r="F47" s="750"/>
      <c r="G47" s="750"/>
      <c r="H47" s="750"/>
      <c r="I47" s="750"/>
      <c r="J47" s="750"/>
      <c r="K47" s="750"/>
      <c r="L47" s="750"/>
      <c r="M47" s="750"/>
      <c r="N47" s="750"/>
      <c r="O47" s="751">
        <v>89.76</v>
      </c>
    </row>
    <row r="48" spans="1:15" ht="22.5" customHeight="1" thickBot="1"/>
    <row r="49" spans="1:15" ht="24.9" customHeight="1" thickBot="1">
      <c r="A49" s="1079" t="s">
        <v>113</v>
      </c>
      <c r="B49" s="1080"/>
      <c r="C49" s="1080"/>
      <c r="D49" s="1080"/>
      <c r="E49" s="1080"/>
      <c r="F49" s="1080"/>
      <c r="G49" s="1080"/>
      <c r="H49" s="1080"/>
      <c r="I49" s="1080"/>
      <c r="J49" s="1080"/>
      <c r="K49" s="1080"/>
      <c r="L49" s="1080"/>
      <c r="M49" s="1080"/>
      <c r="N49" s="1080"/>
      <c r="O49" s="1081"/>
    </row>
    <row r="50" spans="1:15" ht="12.75" customHeight="1">
      <c r="A50" s="1082" t="s">
        <v>50</v>
      </c>
      <c r="B50" s="1084" t="s">
        <v>86</v>
      </c>
      <c r="C50" s="1084" t="s">
        <v>114</v>
      </c>
      <c r="D50" s="1084" t="s">
        <v>115</v>
      </c>
      <c r="E50" s="1084" t="s">
        <v>116</v>
      </c>
      <c r="F50" s="1084" t="s">
        <v>117</v>
      </c>
      <c r="G50" s="1084" t="s">
        <v>118</v>
      </c>
      <c r="H50" s="1084" t="s">
        <v>119</v>
      </c>
      <c r="I50" s="1084" t="s">
        <v>120</v>
      </c>
      <c r="J50" s="1084" t="s">
        <v>121</v>
      </c>
      <c r="K50" s="1084" t="s">
        <v>122</v>
      </c>
      <c r="L50" s="1084" t="s">
        <v>123</v>
      </c>
      <c r="M50" s="1084" t="s">
        <v>124</v>
      </c>
      <c r="N50" s="1084" t="s">
        <v>125</v>
      </c>
      <c r="O50" s="752" t="s">
        <v>16</v>
      </c>
    </row>
    <row r="51" spans="1:15" ht="13.8" thickBot="1">
      <c r="A51" s="1083"/>
      <c r="B51" s="1085"/>
      <c r="C51" s="1085"/>
      <c r="D51" s="1085"/>
      <c r="E51" s="1085"/>
      <c r="F51" s="1085"/>
      <c r="G51" s="1085"/>
      <c r="H51" s="1085"/>
      <c r="I51" s="1085"/>
      <c r="J51" s="1085"/>
      <c r="K51" s="1085"/>
      <c r="L51" s="1085"/>
      <c r="M51" s="1085"/>
      <c r="N51" s="1085"/>
      <c r="O51" s="753" t="s">
        <v>99</v>
      </c>
    </row>
    <row r="52" spans="1:15" ht="13.8" thickBot="1">
      <c r="A52" s="1078" t="s">
        <v>78</v>
      </c>
      <c r="B52" s="754" t="s">
        <v>54</v>
      </c>
      <c r="C52" s="755">
        <v>4.9560895908504141E-3</v>
      </c>
      <c r="D52" s="755">
        <v>2.6174171213098178E-2</v>
      </c>
      <c r="E52" s="755">
        <v>-6.6524630502685755E-2</v>
      </c>
      <c r="F52" s="755"/>
      <c r="G52" s="755"/>
      <c r="H52" s="755"/>
      <c r="I52" s="755"/>
      <c r="J52" s="755"/>
      <c r="K52" s="755"/>
      <c r="L52" s="755"/>
      <c r="M52" s="755"/>
      <c r="N52" s="755"/>
      <c r="O52" s="756">
        <v>-2.5025025025025025E-3</v>
      </c>
    </row>
    <row r="53" spans="1:15" ht="13.8" thickBot="1">
      <c r="A53" s="1075"/>
      <c r="B53" s="757" t="s">
        <v>55</v>
      </c>
      <c r="C53" s="758">
        <v>4.0788364249578463E-2</v>
      </c>
      <c r="D53" s="758">
        <v>-1.3518991497161301E-2</v>
      </c>
      <c r="E53" s="758">
        <v>-2.8663121550181154E-2</v>
      </c>
      <c r="F53" s="758"/>
      <c r="G53" s="758"/>
      <c r="H53" s="758"/>
      <c r="I53" s="758"/>
      <c r="J53" s="758"/>
      <c r="K53" s="758"/>
      <c r="L53" s="758"/>
      <c r="M53" s="758"/>
      <c r="N53" s="758"/>
      <c r="O53" s="759">
        <v>-2.6543974517785472E-4</v>
      </c>
    </row>
    <row r="54" spans="1:15" ht="13.8" thickBot="1">
      <c r="A54" s="1075"/>
      <c r="B54" s="757" t="s">
        <v>56</v>
      </c>
      <c r="C54" s="760">
        <v>3.2037622464667036E-2</v>
      </c>
      <c r="D54" s="758">
        <v>2.2851177847838997E-2</v>
      </c>
      <c r="E54" s="758">
        <v>-2.5648587540327179E-3</v>
      </c>
      <c r="F54" s="758"/>
      <c r="G54" s="758"/>
      <c r="H54" s="758"/>
      <c r="I54" s="758"/>
      <c r="J54" s="758"/>
      <c r="K54" s="758"/>
      <c r="L54" s="758"/>
      <c r="M54" s="758"/>
      <c r="N54" s="758"/>
      <c r="O54" s="759">
        <v>1.7922294053638939E-2</v>
      </c>
    </row>
    <row r="55" spans="1:15" ht="14.4" thickBot="1">
      <c r="A55" s="1075"/>
      <c r="B55" s="761" t="s">
        <v>57</v>
      </c>
      <c r="C55" s="762">
        <v>8.174648802898473E-3</v>
      </c>
      <c r="D55" s="762">
        <v>1.0240814262851422E-2</v>
      </c>
      <c r="E55" s="762">
        <v>-3.9661455516381852E-2</v>
      </c>
      <c r="F55" s="762"/>
      <c r="G55" s="762"/>
      <c r="H55" s="762"/>
      <c r="I55" s="762"/>
      <c r="J55" s="762"/>
      <c r="K55" s="762"/>
      <c r="L55" s="762"/>
      <c r="M55" s="762"/>
      <c r="N55" s="762"/>
      <c r="O55" s="763">
        <v>-1.3793103448276E-3</v>
      </c>
    </row>
    <row r="56" spans="1:15" ht="13.8" thickBot="1">
      <c r="A56" s="1075" t="s">
        <v>58</v>
      </c>
      <c r="B56" s="757" t="s">
        <v>54</v>
      </c>
      <c r="C56" s="758">
        <v>8.0156659249356804E-2</v>
      </c>
      <c r="D56" s="758">
        <v>9.3363721373973738E-2</v>
      </c>
      <c r="E56" s="758">
        <v>1.495048300042413E-2</v>
      </c>
      <c r="F56" s="758"/>
      <c r="G56" s="758"/>
      <c r="H56" s="758"/>
      <c r="I56" s="758"/>
      <c r="J56" s="758"/>
      <c r="K56" s="758"/>
      <c r="L56" s="758"/>
      <c r="M56" s="758"/>
      <c r="N56" s="758"/>
      <c r="O56" s="759">
        <v>5.8989531178880332E-2</v>
      </c>
    </row>
    <row r="57" spans="1:15" ht="13.8" thickBot="1">
      <c r="A57" s="1075"/>
      <c r="B57" s="757" t="s">
        <v>55</v>
      </c>
      <c r="C57" s="758">
        <v>3.3505301833269894E-3</v>
      </c>
      <c r="D57" s="758">
        <v>6.8407790792699652E-2</v>
      </c>
      <c r="E57" s="758">
        <v>1.6959461876990163E-2</v>
      </c>
      <c r="F57" s="758"/>
      <c r="G57" s="758"/>
      <c r="H57" s="758"/>
      <c r="I57" s="758"/>
      <c r="J57" s="758"/>
      <c r="K57" s="758"/>
      <c r="L57" s="758"/>
      <c r="M57" s="758"/>
      <c r="N57" s="758"/>
      <c r="O57" s="759">
        <v>2.8125236903949722E-2</v>
      </c>
    </row>
    <row r="58" spans="1:15" ht="14.4" thickBot="1">
      <c r="A58" s="1075"/>
      <c r="B58" s="761" t="s">
        <v>57</v>
      </c>
      <c r="C58" s="762">
        <v>6.4160176308653727E-2</v>
      </c>
      <c r="D58" s="762">
        <v>8.9611433016412001E-2</v>
      </c>
      <c r="E58" s="762">
        <v>1.7374681840676528E-2</v>
      </c>
      <c r="F58" s="762"/>
      <c r="G58" s="762"/>
      <c r="H58" s="762"/>
      <c r="I58" s="762"/>
      <c r="J58" s="762"/>
      <c r="K58" s="762"/>
      <c r="L58" s="762"/>
      <c r="M58" s="762"/>
      <c r="N58" s="762"/>
      <c r="O58" s="763">
        <v>5.3719368623005116E-2</v>
      </c>
    </row>
    <row r="59" spans="1:15" ht="13.8" thickBot="1">
      <c r="A59" s="1075" t="s">
        <v>59</v>
      </c>
      <c r="B59" s="757" t="s">
        <v>54</v>
      </c>
      <c r="C59" s="758">
        <v>9.9184626110151372E-2</v>
      </c>
      <c r="D59" s="758">
        <v>0.25784740538307538</v>
      </c>
      <c r="E59" s="758">
        <v>0.30412060301507521</v>
      </c>
      <c r="F59" s="758"/>
      <c r="G59" s="758"/>
      <c r="H59" s="758"/>
      <c r="I59" s="758"/>
      <c r="J59" s="758"/>
      <c r="K59" s="758"/>
      <c r="L59" s="758"/>
      <c r="M59" s="758"/>
      <c r="N59" s="758"/>
      <c r="O59" s="759">
        <v>0.21604938271604934</v>
      </c>
    </row>
    <row r="60" spans="1:15" ht="13.8" thickBot="1">
      <c r="A60" s="1075"/>
      <c r="B60" s="757" t="s">
        <v>55</v>
      </c>
      <c r="C60" s="758">
        <v>5.9860922596359376E-2</v>
      </c>
      <c r="D60" s="758">
        <v>0.10111730765519759</v>
      </c>
      <c r="E60" s="758">
        <v>3.8781800616460582E-2</v>
      </c>
      <c r="F60" s="758"/>
      <c r="G60" s="758"/>
      <c r="H60" s="758"/>
      <c r="I60" s="758"/>
      <c r="J60" s="758"/>
      <c r="K60" s="758"/>
      <c r="L60" s="758"/>
      <c r="M60" s="758"/>
      <c r="N60" s="758"/>
      <c r="O60" s="759">
        <v>6.6069586420332005E-2</v>
      </c>
    </row>
    <row r="61" spans="1:15" ht="13.8" thickBot="1">
      <c r="A61" s="1075"/>
      <c r="B61" s="757" t="s">
        <v>56</v>
      </c>
      <c r="C61" s="758">
        <v>5.8814792811525192E-2</v>
      </c>
      <c r="D61" s="758">
        <v>4.2266988286937542E-2</v>
      </c>
      <c r="E61" s="758">
        <v>-0.30795737349243818</v>
      </c>
      <c r="F61" s="758"/>
      <c r="G61" s="758"/>
      <c r="H61" s="758"/>
      <c r="I61" s="758"/>
      <c r="J61" s="758"/>
      <c r="K61" s="758"/>
      <c r="L61" s="758"/>
      <c r="M61" s="758"/>
      <c r="N61" s="758"/>
      <c r="O61" s="759">
        <v>-9.361825007219178E-2</v>
      </c>
    </row>
    <row r="62" spans="1:15" ht="14.4" thickBot="1">
      <c r="A62" s="1075"/>
      <c r="B62" s="761" t="s">
        <v>57</v>
      </c>
      <c r="C62" s="762">
        <v>2.9058043955107173E-2</v>
      </c>
      <c r="D62" s="762">
        <v>7.8181855245589113E-2</v>
      </c>
      <c r="E62" s="762">
        <v>-6.265905263028515E-2</v>
      </c>
      <c r="F62" s="762"/>
      <c r="G62" s="762"/>
      <c r="H62" s="762"/>
      <c r="I62" s="762"/>
      <c r="J62" s="762"/>
      <c r="K62" s="762"/>
      <c r="L62" s="762"/>
      <c r="M62" s="762"/>
      <c r="N62" s="762"/>
      <c r="O62" s="763">
        <v>1.2399569810843348E-2</v>
      </c>
    </row>
    <row r="63" spans="1:15" ht="13.8" thickBot="1">
      <c r="A63" s="1075" t="s">
        <v>60</v>
      </c>
      <c r="B63" s="757" t="s">
        <v>54</v>
      </c>
      <c r="C63" s="758">
        <v>6.5394287571869075E-2</v>
      </c>
      <c r="D63" s="758">
        <v>0.10064255652179742</v>
      </c>
      <c r="E63" s="758">
        <v>6.1807874846194627E-2</v>
      </c>
      <c r="F63" s="758"/>
      <c r="G63" s="758"/>
      <c r="H63" s="758"/>
      <c r="I63" s="758"/>
      <c r="J63" s="758"/>
      <c r="K63" s="758"/>
      <c r="L63" s="758"/>
      <c r="M63" s="758"/>
      <c r="N63" s="758"/>
      <c r="O63" s="759">
        <v>7.6425140948005774E-2</v>
      </c>
    </row>
    <row r="64" spans="1:15" ht="13.8" thickBot="1">
      <c r="A64" s="1075"/>
      <c r="B64" s="757" t="s">
        <v>61</v>
      </c>
      <c r="C64" s="758">
        <v>-1.1412151067323602E-2</v>
      </c>
      <c r="D64" s="758">
        <v>-2.3821187997550439E-2</v>
      </c>
      <c r="E64" s="758">
        <v>-5.6321698804002812E-2</v>
      </c>
      <c r="F64" s="758"/>
      <c r="G64" s="758"/>
      <c r="H64" s="758"/>
      <c r="I64" s="758"/>
      <c r="J64" s="758"/>
      <c r="K64" s="758"/>
      <c r="L64" s="758"/>
      <c r="M64" s="758"/>
      <c r="N64" s="758"/>
      <c r="O64" s="759">
        <v>-3.062363834422659E-2</v>
      </c>
    </row>
    <row r="65" spans="1:15" ht="14.4" thickBot="1">
      <c r="A65" s="1075"/>
      <c r="B65" s="761" t="s">
        <v>57</v>
      </c>
      <c r="C65" s="762">
        <v>4.3313320490924193E-2</v>
      </c>
      <c r="D65" s="762">
        <v>6.1651488315636577E-2</v>
      </c>
      <c r="E65" s="762">
        <v>2.4624076240476772E-2</v>
      </c>
      <c r="F65" s="762"/>
      <c r="G65" s="762"/>
      <c r="H65" s="762"/>
      <c r="I65" s="762"/>
      <c r="J65" s="762"/>
      <c r="K65" s="762"/>
      <c r="L65" s="762"/>
      <c r="M65" s="762"/>
      <c r="N65" s="762"/>
      <c r="O65" s="763">
        <v>4.3528728961114337E-2</v>
      </c>
    </row>
    <row r="66" spans="1:15" ht="13.8" thickBot="1">
      <c r="A66" s="1075" t="s">
        <v>62</v>
      </c>
      <c r="B66" s="757" t="s">
        <v>54</v>
      </c>
      <c r="C66" s="764">
        <v>0.37495644398861283</v>
      </c>
      <c r="D66" s="764">
        <v>0.55257959686497748</v>
      </c>
      <c r="E66" s="764">
        <v>0.95913587812992462</v>
      </c>
      <c r="F66" s="764"/>
      <c r="G66" s="764"/>
      <c r="H66" s="764"/>
      <c r="I66" s="764"/>
      <c r="J66" s="764"/>
      <c r="K66" s="764"/>
      <c r="L66" s="764"/>
      <c r="M66" s="764"/>
      <c r="N66" s="764"/>
      <c r="O66" s="765">
        <v>0.5716675378985886</v>
      </c>
    </row>
    <row r="67" spans="1:15" ht="13.8" thickBot="1">
      <c r="A67" s="1075"/>
      <c r="B67" s="757" t="s">
        <v>55</v>
      </c>
      <c r="C67" s="764">
        <v>1.1717922014273896</v>
      </c>
      <c r="D67" s="764">
        <v>1.2144261834527323</v>
      </c>
      <c r="E67" s="764">
        <v>-6.2754505751368733E-2</v>
      </c>
      <c r="F67" s="764"/>
      <c r="G67" s="764"/>
      <c r="H67" s="764"/>
      <c r="I67" s="764"/>
      <c r="J67" s="764"/>
      <c r="K67" s="764"/>
      <c r="L67" s="764"/>
      <c r="M67" s="764"/>
      <c r="N67" s="764"/>
      <c r="O67" s="765">
        <v>1.2498809766714276</v>
      </c>
    </row>
    <row r="68" spans="1:15" ht="14.4" thickBot="1">
      <c r="A68" s="1075"/>
      <c r="B68" s="761" t="s">
        <v>57</v>
      </c>
      <c r="C68" s="766">
        <v>0.89352234006814779</v>
      </c>
      <c r="D68" s="766">
        <v>1.0506828545924851</v>
      </c>
      <c r="E68" s="766">
        <v>0.53402408529464296</v>
      </c>
      <c r="F68" s="766"/>
      <c r="G68" s="766"/>
      <c r="H68" s="766"/>
      <c r="I68" s="766"/>
      <c r="J68" s="766"/>
      <c r="K68" s="766"/>
      <c r="L68" s="766"/>
      <c r="M68" s="766"/>
      <c r="N68" s="766"/>
      <c r="O68" s="767">
        <v>1.0168585153630021</v>
      </c>
    </row>
    <row r="69" spans="1:15" ht="16.8" thickBot="1">
      <c r="A69" s="1076" t="s">
        <v>79</v>
      </c>
      <c r="B69" s="1077"/>
      <c r="C69" s="768">
        <v>0.11051229207571399</v>
      </c>
      <c r="D69" s="768">
        <v>0.1305564434230593</v>
      </c>
      <c r="E69" s="768">
        <v>2.1853172942608343E-2</v>
      </c>
      <c r="F69" s="768"/>
      <c r="G69" s="768"/>
      <c r="H69" s="768"/>
      <c r="I69" s="768"/>
      <c r="J69" s="768"/>
      <c r="K69" s="768"/>
      <c r="L69" s="768"/>
      <c r="M69" s="768"/>
      <c r="N69" s="768"/>
      <c r="O69" s="769">
        <v>0.10901883052527257</v>
      </c>
    </row>
    <row r="70" spans="1:15" ht="15" customHeight="1" thickBot="1"/>
    <row r="71" spans="1:15" ht="16.8" thickBot="1">
      <c r="A71" s="748" t="s">
        <v>64</v>
      </c>
      <c r="B71" s="749" t="s">
        <v>57</v>
      </c>
      <c r="C71" s="770">
        <v>0.10928961748633892</v>
      </c>
      <c r="D71" s="770">
        <v>0.28253968253968254</v>
      </c>
      <c r="E71" s="770">
        <v>0.17574054560355937</v>
      </c>
      <c r="F71" s="770"/>
      <c r="G71" s="770"/>
      <c r="H71" s="770"/>
      <c r="I71" s="770"/>
      <c r="J71" s="770"/>
      <c r="K71" s="770"/>
      <c r="L71" s="770"/>
      <c r="M71" s="770"/>
      <c r="N71" s="770"/>
      <c r="O71" s="771">
        <v>0.18504901960784312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0" header="0.5" footer="0.75"/>
  <pageSetup scale="60" fitToWidth="3" fitToHeight="3" orientation="landscape" r:id="rId1"/>
  <headerFooter alignWithMargins="0">
    <oddHeader>&amp;L&amp;G&amp;C&amp;"Batang,Bold"&amp;20AVERAGE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SEPT 2014</vt:lpstr>
      <vt:lpstr>REG+OCC BY CLASS FY 2014-2015</vt:lpstr>
      <vt:lpstr>REG+OCC BY CLASS CY 2013-2014</vt:lpstr>
      <vt:lpstr>REG+OCC BY REGION SEPT 2014</vt:lpstr>
      <vt:lpstr>REG+OCC BY REGION FY 2014-2015</vt:lpstr>
      <vt:lpstr>REG+OCC BY REGION CY 2013-2014</vt:lpstr>
      <vt:lpstr>ARR$ SEPTEMBER 2014</vt:lpstr>
      <vt:lpstr>ARR$ BY REGION FY 14-15</vt:lpstr>
      <vt:lpstr>ARR$ BY AREA FY 14-15</vt:lpstr>
      <vt:lpstr>ARR$ BY REGION CY 2014</vt:lpstr>
      <vt:lpstr>ARR$ BY AREA CY 2014</vt:lpstr>
      <vt:lpstr>CONTACTO</vt:lpstr>
      <vt:lpstr>GLOSSARY</vt:lpstr>
      <vt:lpstr>'ARR$ BY AREA CY 2014'!Print_Area</vt:lpstr>
      <vt:lpstr>'ARR$ BY AREA FY 14-15'!Print_Area</vt:lpstr>
      <vt:lpstr>'ARR$ BY REGION CY 2014'!Print_Area</vt:lpstr>
      <vt:lpstr>'ARR$ BY REGION FY 14-15'!Print_Area</vt:lpstr>
      <vt:lpstr>'REG+OCC BY CLASS SEPT 2014'!Print_Area</vt:lpstr>
      <vt:lpstr>'SUMMARY DASHBOARD'!Print_Area</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cp:lastPrinted>2014-12-08T19:50:43Z</cp:lastPrinted>
  <dcterms:created xsi:type="dcterms:W3CDTF">2014-12-05T16:07:58Z</dcterms:created>
  <dcterms:modified xsi:type="dcterms:W3CDTF">2014-12-18T19:16:54Z</dcterms:modified>
</cp:coreProperties>
</file>