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/>
  </bookViews>
  <sheets>
    <sheet name="PROMEDIO" sheetId="1" r:id="rId1"/>
    <sheet name="TABLA PROMEDIO" sheetId="4" r:id="rId2"/>
    <sheet name="FUGAS" sheetId="6" r:id="rId3"/>
    <sheet name="MUERTES" sheetId="5" r:id="rId4"/>
    <sheet name="NIVELES DE CUSTODIA" sheetId="2" r:id="rId5"/>
    <sheet name="TABLA DE NIVELES DE CST." sheetId="3" r:id="rId6"/>
  </sheets>
  <externalReferences>
    <externalReference r:id="rId7"/>
    <externalReference r:id="rId8"/>
  </externalReferences>
  <definedNames>
    <definedName name="_xlnm.Print_Area" localSheetId="3">MUERTES!#REF!</definedName>
    <definedName name="_xlnm.Print_Area" localSheetId="5">'TABLA DE NIVELES DE CST.'!#REF!</definedName>
    <definedName name="_xlnm.Print_Area" localSheetId="1">'TABLA PROMEDIO'!#REF!</definedName>
  </definedNames>
  <calcPr calcId="125725"/>
</workbook>
</file>

<file path=xl/calcChain.xml><?xml version="1.0" encoding="utf-8"?>
<calcChain xmlns="http://schemas.openxmlformats.org/spreadsheetml/2006/main">
  <c r="Q32" i="4"/>
  <c r="P32"/>
  <c r="Q28"/>
  <c r="P28"/>
  <c r="Q24"/>
  <c r="P24"/>
  <c r="Q20"/>
  <c r="P20"/>
  <c r="R20" s="1"/>
  <c r="Q16"/>
  <c r="P16"/>
  <c r="R16" s="1"/>
  <c r="Q12"/>
  <c r="P12"/>
  <c r="R12" s="1"/>
  <c r="L150" i="1"/>
  <c r="K150"/>
  <c r="J150"/>
  <c r="I150"/>
  <c r="H150"/>
  <c r="G150" s="1"/>
  <c r="F150"/>
  <c r="E150"/>
  <c r="D150"/>
  <c r="C150"/>
  <c r="B150"/>
  <c r="L149"/>
  <c r="K149"/>
  <c r="J149" s="1"/>
  <c r="I149"/>
  <c r="H149"/>
  <c r="G149"/>
  <c r="F149"/>
  <c r="E149"/>
  <c r="D149" s="1"/>
  <c r="C149"/>
  <c r="B149"/>
  <c r="L148"/>
  <c r="K148"/>
  <c r="J148"/>
  <c r="I148"/>
  <c r="H148"/>
  <c r="G148" s="1"/>
  <c r="F148"/>
  <c r="E148"/>
  <c r="D148"/>
  <c r="C148"/>
  <c r="B148"/>
  <c r="L147"/>
  <c r="K147"/>
  <c r="J147" s="1"/>
  <c r="I147"/>
  <c r="H147"/>
  <c r="G147"/>
  <c r="F147"/>
  <c r="E147"/>
  <c r="D147" s="1"/>
  <c r="C147"/>
  <c r="B147"/>
  <c r="L146"/>
  <c r="K146"/>
  <c r="J146"/>
  <c r="I146"/>
  <c r="H146"/>
  <c r="G146" s="1"/>
  <c r="F146"/>
  <c r="E146"/>
  <c r="D146"/>
  <c r="C146"/>
  <c r="B146"/>
  <c r="L145"/>
  <c r="K145"/>
  <c r="J145" s="1"/>
  <c r="I145"/>
  <c r="H145"/>
  <c r="G145"/>
  <c r="F145"/>
  <c r="E145"/>
  <c r="D145" s="1"/>
  <c r="C145"/>
  <c r="B145"/>
  <c r="L144"/>
  <c r="K144"/>
  <c r="J144"/>
  <c r="I144"/>
  <c r="H144"/>
  <c r="G144" s="1"/>
  <c r="F144"/>
  <c r="E144"/>
  <c r="D144"/>
  <c r="C144"/>
  <c r="B144"/>
  <c r="L143"/>
  <c r="K143"/>
  <c r="J143" s="1"/>
  <c r="I143"/>
  <c r="H143"/>
  <c r="G143"/>
  <c r="F143"/>
  <c r="E143"/>
  <c r="D143" s="1"/>
  <c r="C143"/>
  <c r="B143"/>
  <c r="L142"/>
  <c r="K142"/>
  <c r="J142"/>
  <c r="I142"/>
  <c r="H142"/>
  <c r="G142" s="1"/>
  <c r="F142"/>
  <c r="E142"/>
  <c r="D142"/>
  <c r="C142"/>
  <c r="B142"/>
  <c r="L141"/>
  <c r="K141"/>
  <c r="J141" s="1"/>
  <c r="I141"/>
  <c r="H141"/>
  <c r="G141"/>
  <c r="F141"/>
  <c r="E141"/>
  <c r="D141" s="1"/>
  <c r="C141"/>
  <c r="B141"/>
  <c r="L140"/>
  <c r="K140"/>
  <c r="J140"/>
  <c r="I140"/>
  <c r="H140"/>
  <c r="G140" s="1"/>
  <c r="F140"/>
  <c r="E140"/>
  <c r="D140"/>
  <c r="C140"/>
  <c r="B140"/>
  <c r="L139"/>
  <c r="K139"/>
  <c r="J139" s="1"/>
  <c r="I139"/>
  <c r="H139"/>
  <c r="G139"/>
  <c r="F139"/>
  <c r="E139"/>
  <c r="D139" s="1"/>
  <c r="C139"/>
  <c r="B139"/>
  <c r="L138"/>
  <c r="K138"/>
  <c r="J138"/>
  <c r="I138"/>
  <c r="H138"/>
  <c r="G138" s="1"/>
  <c r="F138"/>
  <c r="E138"/>
  <c r="D138"/>
  <c r="C138"/>
  <c r="B138"/>
  <c r="L137"/>
  <c r="K137"/>
  <c r="J137" s="1"/>
  <c r="I137"/>
  <c r="H137"/>
  <c r="G137"/>
  <c r="F137"/>
  <c r="E137"/>
  <c r="D137" s="1"/>
  <c r="C137"/>
  <c r="B137"/>
  <c r="L136"/>
  <c r="K136"/>
  <c r="J136"/>
  <c r="I136"/>
  <c r="H136"/>
  <c r="G136" s="1"/>
  <c r="F136"/>
  <c r="E136"/>
  <c r="D136"/>
  <c r="C136"/>
  <c r="B136"/>
  <c r="L135"/>
  <c r="K135"/>
  <c r="J135" s="1"/>
  <c r="I135"/>
  <c r="H135"/>
  <c r="G135"/>
  <c r="F135"/>
  <c r="E135"/>
  <c r="D135" s="1"/>
  <c r="C135"/>
  <c r="B135"/>
  <c r="L134"/>
  <c r="K134"/>
  <c r="J134"/>
  <c r="I134"/>
  <c r="H134"/>
  <c r="G134" s="1"/>
  <c r="F134"/>
  <c r="E134"/>
  <c r="D134"/>
  <c r="C134"/>
  <c r="B134"/>
  <c r="L133"/>
  <c r="K133"/>
  <c r="J133" s="1"/>
  <c r="I133"/>
  <c r="H133"/>
  <c r="G133"/>
  <c r="F133"/>
  <c r="E133"/>
  <c r="D133" s="1"/>
  <c r="C133"/>
  <c r="B133"/>
  <c r="L132"/>
  <c r="K132"/>
  <c r="J132"/>
  <c r="I132"/>
  <c r="H132"/>
  <c r="G132" s="1"/>
  <c r="F132"/>
  <c r="E132"/>
  <c r="D132"/>
  <c r="C132"/>
  <c r="B132"/>
  <c r="L131"/>
  <c r="K131"/>
  <c r="J131" s="1"/>
  <c r="I131"/>
  <c r="I130" s="1"/>
  <c r="H131"/>
  <c r="G131"/>
  <c r="G130" s="1"/>
  <c r="F131"/>
  <c r="E131"/>
  <c r="D131" s="1"/>
  <c r="D130" s="1"/>
  <c r="C131"/>
  <c r="C130" s="1"/>
  <c r="B131"/>
  <c r="L130"/>
  <c r="H130"/>
  <c r="F130"/>
  <c r="B130"/>
  <c r="L129"/>
  <c r="K129"/>
  <c r="J129" s="1"/>
  <c r="I129"/>
  <c r="H129"/>
  <c r="G129"/>
  <c r="F129"/>
  <c r="E129"/>
  <c r="D129" s="1"/>
  <c r="C129"/>
  <c r="B129"/>
  <c r="L128"/>
  <c r="K128"/>
  <c r="J128"/>
  <c r="I128"/>
  <c r="H128"/>
  <c r="G128" s="1"/>
  <c r="F128"/>
  <c r="E128"/>
  <c r="D128"/>
  <c r="C128"/>
  <c r="B128"/>
  <c r="L127"/>
  <c r="K127"/>
  <c r="J127" s="1"/>
  <c r="I127"/>
  <c r="H127"/>
  <c r="G127"/>
  <c r="F127"/>
  <c r="E127"/>
  <c r="D127" s="1"/>
  <c r="C127"/>
  <c r="B127"/>
  <c r="L126"/>
  <c r="K126"/>
  <c r="J126"/>
  <c r="I126"/>
  <c r="H126"/>
  <c r="G126" s="1"/>
  <c r="F126"/>
  <c r="E126"/>
  <c r="D126"/>
  <c r="C126"/>
  <c r="B126"/>
  <c r="L125"/>
  <c r="K125"/>
  <c r="J125" s="1"/>
  <c r="I125"/>
  <c r="H125"/>
  <c r="G125"/>
  <c r="F125"/>
  <c r="E125"/>
  <c r="D125" s="1"/>
  <c r="C125"/>
  <c r="B125"/>
  <c r="L124"/>
  <c r="K124"/>
  <c r="J124"/>
  <c r="I124"/>
  <c r="H124"/>
  <c r="G124" s="1"/>
  <c r="F124"/>
  <c r="E124"/>
  <c r="D124"/>
  <c r="C124"/>
  <c r="B124"/>
  <c r="L123"/>
  <c r="K123"/>
  <c r="J123" s="1"/>
  <c r="I123"/>
  <c r="H123"/>
  <c r="G123"/>
  <c r="F123"/>
  <c r="E123"/>
  <c r="D123" s="1"/>
  <c r="C123"/>
  <c r="B123"/>
  <c r="L122"/>
  <c r="K122"/>
  <c r="J122"/>
  <c r="I122"/>
  <c r="H122"/>
  <c r="G122" s="1"/>
  <c r="F122"/>
  <c r="E122"/>
  <c r="D122"/>
  <c r="C122"/>
  <c r="B122"/>
  <c r="L121"/>
  <c r="K121"/>
  <c r="J121" s="1"/>
  <c r="I121"/>
  <c r="H121"/>
  <c r="G121"/>
  <c r="F121"/>
  <c r="E121"/>
  <c r="D121" s="1"/>
  <c r="C121"/>
  <c r="B121"/>
  <c r="L120"/>
  <c r="K120"/>
  <c r="J120"/>
  <c r="I120"/>
  <c r="H120"/>
  <c r="G120" s="1"/>
  <c r="F120"/>
  <c r="E120"/>
  <c r="D120"/>
  <c r="C120"/>
  <c r="B120"/>
  <c r="L119"/>
  <c r="K119"/>
  <c r="J119" s="1"/>
  <c r="I119"/>
  <c r="H119"/>
  <c r="G119"/>
  <c r="F119"/>
  <c r="E119"/>
  <c r="D119" s="1"/>
  <c r="C119"/>
  <c r="B119"/>
  <c r="L118"/>
  <c r="K118"/>
  <c r="J118"/>
  <c r="I118"/>
  <c r="H118"/>
  <c r="G118" s="1"/>
  <c r="F118"/>
  <c r="E118"/>
  <c r="D118"/>
  <c r="C118"/>
  <c r="B118"/>
  <c r="L117"/>
  <c r="K117"/>
  <c r="J117" s="1"/>
  <c r="I117"/>
  <c r="H117"/>
  <c r="G117"/>
  <c r="F117"/>
  <c r="E117"/>
  <c r="D117" s="1"/>
  <c r="C117"/>
  <c r="B117"/>
  <c r="L116"/>
  <c r="K116"/>
  <c r="J116"/>
  <c r="I116"/>
  <c r="H116"/>
  <c r="G116" s="1"/>
  <c r="F116"/>
  <c r="E116"/>
  <c r="D116"/>
  <c r="C116"/>
  <c r="B116"/>
  <c r="L115"/>
  <c r="K115"/>
  <c r="J115" s="1"/>
  <c r="I115"/>
  <c r="H115"/>
  <c r="G115"/>
  <c r="F115"/>
  <c r="E115"/>
  <c r="D115" s="1"/>
  <c r="C115"/>
  <c r="B115"/>
  <c r="L114"/>
  <c r="K114"/>
  <c r="J114"/>
  <c r="I114"/>
  <c r="H114"/>
  <c r="G114" s="1"/>
  <c r="F114"/>
  <c r="E114"/>
  <c r="D114"/>
  <c r="C114"/>
  <c r="B114"/>
  <c r="L113"/>
  <c r="K113"/>
  <c r="J113" s="1"/>
  <c r="J112" s="1"/>
  <c r="I113"/>
  <c r="I112" s="1"/>
  <c r="H113"/>
  <c r="G113"/>
  <c r="F113"/>
  <c r="E113"/>
  <c r="D113" s="1"/>
  <c r="C113"/>
  <c r="C112" s="1"/>
  <c r="C111" s="1"/>
  <c r="B113"/>
  <c r="L112"/>
  <c r="L111" s="1"/>
  <c r="H112"/>
  <c r="H111" s="1"/>
  <c r="F112"/>
  <c r="F111" s="1"/>
  <c r="B112"/>
  <c r="B111" s="1"/>
  <c r="L98"/>
  <c r="K98"/>
  <c r="J98"/>
  <c r="I98"/>
  <c r="H98"/>
  <c r="G98" s="1"/>
  <c r="F98"/>
  <c r="E98"/>
  <c r="D98"/>
  <c r="C98"/>
  <c r="B98"/>
  <c r="L97"/>
  <c r="K97"/>
  <c r="J97" s="1"/>
  <c r="I97"/>
  <c r="H97"/>
  <c r="G97"/>
  <c r="F97"/>
  <c r="E97"/>
  <c r="D97" s="1"/>
  <c r="C97"/>
  <c r="B97"/>
  <c r="L96"/>
  <c r="K96"/>
  <c r="J96"/>
  <c r="I96"/>
  <c r="H96"/>
  <c r="G96" s="1"/>
  <c r="F96"/>
  <c r="E96"/>
  <c r="D96"/>
  <c r="C96"/>
  <c r="B96"/>
  <c r="L95"/>
  <c r="K95"/>
  <c r="J95" s="1"/>
  <c r="I95"/>
  <c r="H95"/>
  <c r="G95"/>
  <c r="F95"/>
  <c r="E95"/>
  <c r="D95" s="1"/>
  <c r="C95"/>
  <c r="B95"/>
  <c r="L94"/>
  <c r="K94"/>
  <c r="J94"/>
  <c r="I94"/>
  <c r="H94"/>
  <c r="G94" s="1"/>
  <c r="F94"/>
  <c r="E94"/>
  <c r="D94"/>
  <c r="C94"/>
  <c r="B94"/>
  <c r="L93"/>
  <c r="K93"/>
  <c r="J93" s="1"/>
  <c r="I93"/>
  <c r="H93"/>
  <c r="G93"/>
  <c r="F93"/>
  <c r="E93"/>
  <c r="D93" s="1"/>
  <c r="C93"/>
  <c r="B93"/>
  <c r="L92"/>
  <c r="K92"/>
  <c r="J92"/>
  <c r="I92"/>
  <c r="H92"/>
  <c r="G92" s="1"/>
  <c r="F92"/>
  <c r="E92"/>
  <c r="D92"/>
  <c r="C92"/>
  <c r="B92"/>
  <c r="L91"/>
  <c r="K91"/>
  <c r="J91" s="1"/>
  <c r="I91"/>
  <c r="H91"/>
  <c r="G91"/>
  <c r="F91"/>
  <c r="E91"/>
  <c r="D91" s="1"/>
  <c r="C91"/>
  <c r="B91"/>
  <c r="L90"/>
  <c r="K90"/>
  <c r="J90"/>
  <c r="I90"/>
  <c r="H90"/>
  <c r="G90" s="1"/>
  <c r="F90"/>
  <c r="E90"/>
  <c r="D90"/>
  <c r="C90"/>
  <c r="B90"/>
  <c r="L89"/>
  <c r="K89"/>
  <c r="J89" s="1"/>
  <c r="I89"/>
  <c r="H89"/>
  <c r="G89"/>
  <c r="F89"/>
  <c r="E89"/>
  <c r="D89" s="1"/>
  <c r="C89"/>
  <c r="B89"/>
  <c r="L88"/>
  <c r="K88"/>
  <c r="J88"/>
  <c r="I88"/>
  <c r="H88"/>
  <c r="G88" s="1"/>
  <c r="F88"/>
  <c r="E88"/>
  <c r="D88"/>
  <c r="C88"/>
  <c r="B88"/>
  <c r="L87"/>
  <c r="K87"/>
  <c r="J87" s="1"/>
  <c r="I87"/>
  <c r="H87"/>
  <c r="G87"/>
  <c r="F87"/>
  <c r="E87"/>
  <c r="D87" s="1"/>
  <c r="C87"/>
  <c r="B87"/>
  <c r="L86"/>
  <c r="K86"/>
  <c r="J86"/>
  <c r="I86"/>
  <c r="H86"/>
  <c r="G86" s="1"/>
  <c r="F86"/>
  <c r="E86"/>
  <c r="D86"/>
  <c r="C86"/>
  <c r="B86"/>
  <c r="L85"/>
  <c r="K85"/>
  <c r="J85" s="1"/>
  <c r="I85"/>
  <c r="H85"/>
  <c r="G85"/>
  <c r="F85"/>
  <c r="E85"/>
  <c r="D85" s="1"/>
  <c r="C85"/>
  <c r="B85"/>
  <c r="L84"/>
  <c r="K84"/>
  <c r="J84"/>
  <c r="I84"/>
  <c r="H84"/>
  <c r="G84" s="1"/>
  <c r="F84"/>
  <c r="E84"/>
  <c r="D84"/>
  <c r="C84"/>
  <c r="B84"/>
  <c r="L83"/>
  <c r="K83"/>
  <c r="J83" s="1"/>
  <c r="I83"/>
  <c r="H83"/>
  <c r="G83"/>
  <c r="F83"/>
  <c r="E83"/>
  <c r="D83" s="1"/>
  <c r="C83"/>
  <c r="B83"/>
  <c r="L82"/>
  <c r="K82"/>
  <c r="J82"/>
  <c r="I82"/>
  <c r="H82"/>
  <c r="G82" s="1"/>
  <c r="F82"/>
  <c r="E82"/>
  <c r="D82"/>
  <c r="C82"/>
  <c r="B82"/>
  <c r="L81"/>
  <c r="K81"/>
  <c r="J81" s="1"/>
  <c r="I81"/>
  <c r="H81"/>
  <c r="G81"/>
  <c r="F81"/>
  <c r="E81"/>
  <c r="D81" s="1"/>
  <c r="C81"/>
  <c r="B81"/>
  <c r="L80"/>
  <c r="K80"/>
  <c r="J80"/>
  <c r="I80"/>
  <c r="H80"/>
  <c r="G80" s="1"/>
  <c r="F80"/>
  <c r="E80"/>
  <c r="D80"/>
  <c r="C80"/>
  <c r="B80"/>
  <c r="L79"/>
  <c r="K79"/>
  <c r="J79" s="1"/>
  <c r="J78" s="1"/>
  <c r="I79"/>
  <c r="I78" s="1"/>
  <c r="H79"/>
  <c r="G79"/>
  <c r="F79"/>
  <c r="E79"/>
  <c r="D79" s="1"/>
  <c r="C79"/>
  <c r="C78" s="1"/>
  <c r="B79"/>
  <c r="L78"/>
  <c r="H78"/>
  <c r="F78"/>
  <c r="B78"/>
  <c r="L77"/>
  <c r="K77"/>
  <c r="J77" s="1"/>
  <c r="I77"/>
  <c r="H77"/>
  <c r="G77"/>
  <c r="F77"/>
  <c r="E77"/>
  <c r="D77" s="1"/>
  <c r="C77"/>
  <c r="B77"/>
  <c r="L76"/>
  <c r="K76"/>
  <c r="J76"/>
  <c r="I76"/>
  <c r="H76"/>
  <c r="G76" s="1"/>
  <c r="F76"/>
  <c r="E76"/>
  <c r="D76"/>
  <c r="C76"/>
  <c r="B76"/>
  <c r="L75"/>
  <c r="K75"/>
  <c r="J75" s="1"/>
  <c r="I75"/>
  <c r="H75"/>
  <c r="G75"/>
  <c r="F75"/>
  <c r="E75"/>
  <c r="D75" s="1"/>
  <c r="C75"/>
  <c r="B75"/>
  <c r="L74"/>
  <c r="K74"/>
  <c r="J74"/>
  <c r="I74"/>
  <c r="H74"/>
  <c r="G74" s="1"/>
  <c r="F74"/>
  <c r="E74"/>
  <c r="D74"/>
  <c r="C74"/>
  <c r="B74"/>
  <c r="L73"/>
  <c r="K73"/>
  <c r="J73" s="1"/>
  <c r="I73"/>
  <c r="H73"/>
  <c r="G73"/>
  <c r="F73"/>
  <c r="E73"/>
  <c r="D73" s="1"/>
  <c r="C73"/>
  <c r="B73"/>
  <c r="L72"/>
  <c r="K72"/>
  <c r="J72"/>
  <c r="I72"/>
  <c r="H72"/>
  <c r="G72" s="1"/>
  <c r="F72"/>
  <c r="E72"/>
  <c r="D72"/>
  <c r="C72"/>
  <c r="B72"/>
  <c r="L71"/>
  <c r="K71"/>
  <c r="J71" s="1"/>
  <c r="I71"/>
  <c r="H71"/>
  <c r="G71"/>
  <c r="F71"/>
  <c r="E71"/>
  <c r="D71" s="1"/>
  <c r="C71"/>
  <c r="B71"/>
  <c r="L70"/>
  <c r="K70"/>
  <c r="J70"/>
  <c r="I70"/>
  <c r="H70"/>
  <c r="G70" s="1"/>
  <c r="F70"/>
  <c r="E70"/>
  <c r="D70"/>
  <c r="C70"/>
  <c r="B70"/>
  <c r="L69"/>
  <c r="K69"/>
  <c r="J69" s="1"/>
  <c r="I69"/>
  <c r="H69"/>
  <c r="G69"/>
  <c r="F69"/>
  <c r="E69"/>
  <c r="D69" s="1"/>
  <c r="C69"/>
  <c r="B69"/>
  <c r="L68"/>
  <c r="K68"/>
  <c r="J68"/>
  <c r="I68"/>
  <c r="H68"/>
  <c r="G68" s="1"/>
  <c r="F68"/>
  <c r="E68"/>
  <c r="D68"/>
  <c r="C68"/>
  <c r="B68"/>
  <c r="L67"/>
  <c r="K67"/>
  <c r="J67" s="1"/>
  <c r="I67"/>
  <c r="H67"/>
  <c r="G67"/>
  <c r="F67"/>
  <c r="E67"/>
  <c r="D67" s="1"/>
  <c r="C67"/>
  <c r="B67"/>
  <c r="L66"/>
  <c r="K66"/>
  <c r="J66"/>
  <c r="I66"/>
  <c r="H66"/>
  <c r="G66" s="1"/>
  <c r="F66"/>
  <c r="E66"/>
  <c r="D66"/>
  <c r="C66"/>
  <c r="B66"/>
  <c r="L65"/>
  <c r="K65"/>
  <c r="J65" s="1"/>
  <c r="I65"/>
  <c r="H65"/>
  <c r="G65"/>
  <c r="F65"/>
  <c r="E65"/>
  <c r="D65" s="1"/>
  <c r="C65"/>
  <c r="B65"/>
  <c r="L64"/>
  <c r="K64"/>
  <c r="J64"/>
  <c r="I64"/>
  <c r="H64"/>
  <c r="G64" s="1"/>
  <c r="F64"/>
  <c r="E64"/>
  <c r="D64"/>
  <c r="C64"/>
  <c r="B64"/>
  <c r="L63"/>
  <c r="K63"/>
  <c r="J63" s="1"/>
  <c r="I63"/>
  <c r="H63"/>
  <c r="G63"/>
  <c r="F63"/>
  <c r="E63"/>
  <c r="D63" s="1"/>
  <c r="C63"/>
  <c r="B63"/>
  <c r="L62"/>
  <c r="K62"/>
  <c r="J62"/>
  <c r="I62"/>
  <c r="H62"/>
  <c r="G62" s="1"/>
  <c r="F62"/>
  <c r="E62"/>
  <c r="D62"/>
  <c r="C62"/>
  <c r="B62"/>
  <c r="L61"/>
  <c r="K61"/>
  <c r="J61" s="1"/>
  <c r="I61"/>
  <c r="I60" s="1"/>
  <c r="I59" s="1"/>
  <c r="H61"/>
  <c r="G61"/>
  <c r="G60" s="1"/>
  <c r="F61"/>
  <c r="E61"/>
  <c r="D61" s="1"/>
  <c r="D60" s="1"/>
  <c r="C61"/>
  <c r="C60" s="1"/>
  <c r="B61"/>
  <c r="L60"/>
  <c r="L59" s="1"/>
  <c r="H60"/>
  <c r="H59" s="1"/>
  <c r="F60"/>
  <c r="F59" s="1"/>
  <c r="B60"/>
  <c r="B59" s="1"/>
  <c r="J48"/>
  <c r="I48"/>
  <c r="H48"/>
  <c r="G48" s="1"/>
  <c r="F48"/>
  <c r="E48"/>
  <c r="D48"/>
  <c r="C48"/>
  <c r="B48"/>
  <c r="J47"/>
  <c r="I47"/>
  <c r="H47"/>
  <c r="G47"/>
  <c r="F47"/>
  <c r="E47"/>
  <c r="D47" s="1"/>
  <c r="C47"/>
  <c r="B47"/>
  <c r="J46"/>
  <c r="I46"/>
  <c r="H46"/>
  <c r="G46" s="1"/>
  <c r="F46"/>
  <c r="E46"/>
  <c r="D46"/>
  <c r="C46"/>
  <c r="B46"/>
  <c r="J45"/>
  <c r="I45"/>
  <c r="H45"/>
  <c r="G45"/>
  <c r="F45"/>
  <c r="E45"/>
  <c r="D45" s="1"/>
  <c r="C45"/>
  <c r="B45"/>
  <c r="J44"/>
  <c r="I44"/>
  <c r="H44"/>
  <c r="G44" s="1"/>
  <c r="F44"/>
  <c r="E44"/>
  <c r="D44"/>
  <c r="C44"/>
  <c r="B44"/>
  <c r="J43"/>
  <c r="I43"/>
  <c r="H43"/>
  <c r="G43"/>
  <c r="F43"/>
  <c r="E43"/>
  <c r="D43" s="1"/>
  <c r="C43"/>
  <c r="B43"/>
  <c r="J42"/>
  <c r="I42"/>
  <c r="H42"/>
  <c r="G42" s="1"/>
  <c r="F42"/>
  <c r="E42"/>
  <c r="D42"/>
  <c r="C42"/>
  <c r="B42"/>
  <c r="J41"/>
  <c r="I41"/>
  <c r="H41"/>
  <c r="G41"/>
  <c r="F41"/>
  <c r="E41"/>
  <c r="D41" s="1"/>
  <c r="C41"/>
  <c r="B41"/>
  <c r="J40"/>
  <c r="I40"/>
  <c r="H40"/>
  <c r="G40" s="1"/>
  <c r="F40"/>
  <c r="E40"/>
  <c r="D40"/>
  <c r="C40"/>
  <c r="B40"/>
  <c r="J39"/>
  <c r="I39"/>
  <c r="H39"/>
  <c r="G39"/>
  <c r="F39"/>
  <c r="E39"/>
  <c r="D39" s="1"/>
  <c r="C39"/>
  <c r="B39"/>
  <c r="J38"/>
  <c r="I38"/>
  <c r="H38"/>
  <c r="G38" s="1"/>
  <c r="F38"/>
  <c r="E38"/>
  <c r="D38"/>
  <c r="C38"/>
  <c r="B38"/>
  <c r="L37"/>
  <c r="K37"/>
  <c r="J37" s="1"/>
  <c r="J28" s="1"/>
  <c r="I37"/>
  <c r="H37"/>
  <c r="G37"/>
  <c r="F37"/>
  <c r="E37"/>
  <c r="D37" s="1"/>
  <c r="C37"/>
  <c r="B37"/>
  <c r="J36"/>
  <c r="I36"/>
  <c r="H36"/>
  <c r="G36" s="1"/>
  <c r="F36"/>
  <c r="E36"/>
  <c r="D36"/>
  <c r="C36"/>
  <c r="B36"/>
  <c r="J35"/>
  <c r="I35"/>
  <c r="H35"/>
  <c r="G35"/>
  <c r="F35"/>
  <c r="E35"/>
  <c r="D35" s="1"/>
  <c r="C35"/>
  <c r="B35"/>
  <c r="J34"/>
  <c r="I34"/>
  <c r="H34"/>
  <c r="G34" s="1"/>
  <c r="F34"/>
  <c r="E34"/>
  <c r="D34"/>
  <c r="C34"/>
  <c r="B34"/>
  <c r="J33"/>
  <c r="I33"/>
  <c r="H33"/>
  <c r="G33"/>
  <c r="F33"/>
  <c r="E33"/>
  <c r="D33" s="1"/>
  <c r="C33"/>
  <c r="B33"/>
  <c r="J32"/>
  <c r="I32"/>
  <c r="H32"/>
  <c r="G32" s="1"/>
  <c r="F32"/>
  <c r="E32"/>
  <c r="D32"/>
  <c r="C32"/>
  <c r="B32"/>
  <c r="J31"/>
  <c r="I31"/>
  <c r="H31"/>
  <c r="G31"/>
  <c r="F31"/>
  <c r="E31"/>
  <c r="D31" s="1"/>
  <c r="C31"/>
  <c r="B31"/>
  <c r="J30"/>
  <c r="I30"/>
  <c r="H30"/>
  <c r="G30" s="1"/>
  <c r="F30"/>
  <c r="E30"/>
  <c r="D30"/>
  <c r="C30"/>
  <c r="B30"/>
  <c r="J29"/>
  <c r="I29"/>
  <c r="I28" s="1"/>
  <c r="H29"/>
  <c r="G29"/>
  <c r="F29"/>
  <c r="E29"/>
  <c r="D29" s="1"/>
  <c r="C29"/>
  <c r="C28" s="1"/>
  <c r="B29"/>
  <c r="L28"/>
  <c r="H28"/>
  <c r="F28"/>
  <c r="B28"/>
  <c r="L27"/>
  <c r="K27"/>
  <c r="J27" s="1"/>
  <c r="J10" s="1"/>
  <c r="I27"/>
  <c r="H27"/>
  <c r="G27"/>
  <c r="F27"/>
  <c r="E27"/>
  <c r="D27" s="1"/>
  <c r="C27"/>
  <c r="B27"/>
  <c r="L26"/>
  <c r="K26"/>
  <c r="J26"/>
  <c r="I26"/>
  <c r="H26"/>
  <c r="G26" s="1"/>
  <c r="F26"/>
  <c r="E26"/>
  <c r="D26"/>
  <c r="C26"/>
  <c r="B26"/>
  <c r="J25"/>
  <c r="I25"/>
  <c r="H25"/>
  <c r="G25"/>
  <c r="F25"/>
  <c r="E25"/>
  <c r="D25" s="1"/>
  <c r="C25"/>
  <c r="B25"/>
  <c r="J24"/>
  <c r="I24"/>
  <c r="H24"/>
  <c r="G24" s="1"/>
  <c r="F24"/>
  <c r="E24"/>
  <c r="D24"/>
  <c r="C24"/>
  <c r="B24"/>
  <c r="J23"/>
  <c r="I23"/>
  <c r="H23"/>
  <c r="G23"/>
  <c r="F23"/>
  <c r="E23"/>
  <c r="D23" s="1"/>
  <c r="C23"/>
  <c r="B23"/>
  <c r="J22"/>
  <c r="I22"/>
  <c r="H22"/>
  <c r="G22" s="1"/>
  <c r="F22"/>
  <c r="E22"/>
  <c r="D22"/>
  <c r="C22"/>
  <c r="B22"/>
  <c r="J21"/>
  <c r="I21"/>
  <c r="H21"/>
  <c r="G21"/>
  <c r="F21"/>
  <c r="E21"/>
  <c r="D21" s="1"/>
  <c r="C21"/>
  <c r="B21"/>
  <c r="J20"/>
  <c r="I20"/>
  <c r="H20"/>
  <c r="G20" s="1"/>
  <c r="F20"/>
  <c r="E20"/>
  <c r="D20"/>
  <c r="C20"/>
  <c r="B20"/>
  <c r="J19"/>
  <c r="I19"/>
  <c r="H19"/>
  <c r="G19"/>
  <c r="F19"/>
  <c r="E19"/>
  <c r="D19" s="1"/>
  <c r="C19"/>
  <c r="B19"/>
  <c r="J18"/>
  <c r="I18"/>
  <c r="H18"/>
  <c r="G18" s="1"/>
  <c r="F18"/>
  <c r="E18"/>
  <c r="D18"/>
  <c r="C18"/>
  <c r="B18"/>
  <c r="J17"/>
  <c r="I17"/>
  <c r="H17"/>
  <c r="G17"/>
  <c r="F17"/>
  <c r="E17"/>
  <c r="D17" s="1"/>
  <c r="C17"/>
  <c r="B17"/>
  <c r="L16"/>
  <c r="K16"/>
  <c r="J16"/>
  <c r="I16"/>
  <c r="H16"/>
  <c r="G16" s="1"/>
  <c r="F16"/>
  <c r="E16"/>
  <c r="D16"/>
  <c r="C16"/>
  <c r="B16"/>
  <c r="J15"/>
  <c r="I15"/>
  <c r="H15"/>
  <c r="G15"/>
  <c r="F15"/>
  <c r="E15"/>
  <c r="D15" s="1"/>
  <c r="C15"/>
  <c r="B15"/>
  <c r="L14"/>
  <c r="K14"/>
  <c r="J14"/>
  <c r="I14"/>
  <c r="H14"/>
  <c r="G14" s="1"/>
  <c r="F14"/>
  <c r="E14"/>
  <c r="D14"/>
  <c r="C14"/>
  <c r="B14"/>
  <c r="J13"/>
  <c r="I13"/>
  <c r="H13"/>
  <c r="G13"/>
  <c r="F13"/>
  <c r="E13"/>
  <c r="D13" s="1"/>
  <c r="C13"/>
  <c r="B13"/>
  <c r="J12"/>
  <c r="I12"/>
  <c r="H12"/>
  <c r="G12" s="1"/>
  <c r="F12"/>
  <c r="E12"/>
  <c r="D12"/>
  <c r="C12"/>
  <c r="B12"/>
  <c r="J11"/>
  <c r="I11"/>
  <c r="I10" s="1"/>
  <c r="I9" s="1"/>
  <c r="H11"/>
  <c r="G11"/>
  <c r="G10" s="1"/>
  <c r="F11"/>
  <c r="E11"/>
  <c r="D11" s="1"/>
  <c r="D10" s="1"/>
  <c r="C11"/>
  <c r="C10" s="1"/>
  <c r="B11"/>
  <c r="L10"/>
  <c r="L9" s="1"/>
  <c r="H10"/>
  <c r="H9" s="1"/>
  <c r="F10"/>
  <c r="F9" s="1"/>
  <c r="B10"/>
  <c r="B9" s="1"/>
  <c r="N23" i="6"/>
  <c r="M23"/>
  <c r="L23"/>
  <c r="K23"/>
  <c r="J23"/>
  <c r="I23"/>
  <c r="H23"/>
  <c r="G23"/>
  <c r="F23"/>
  <c r="E23"/>
  <c r="D23"/>
  <c r="D4" s="1"/>
  <c r="Q7" s="1"/>
  <c r="C23"/>
  <c r="Z25" i="5"/>
  <c r="Y25"/>
  <c r="X25"/>
  <c r="W25"/>
  <c r="V25"/>
  <c r="U25"/>
  <c r="T25"/>
  <c r="S25"/>
  <c r="Q25"/>
  <c r="Q6" s="1"/>
  <c r="P25"/>
  <c r="O25"/>
  <c r="N25"/>
  <c r="M25"/>
  <c r="L25"/>
  <c r="K25"/>
  <c r="J25"/>
  <c r="I25"/>
  <c r="H25"/>
  <c r="G25"/>
  <c r="F25"/>
  <c r="E25"/>
  <c r="D25"/>
  <c r="C25"/>
  <c r="S48" i="2"/>
  <c r="T48" s="1"/>
  <c r="Q48"/>
  <c r="R48" s="1"/>
  <c r="O48"/>
  <c r="P48" s="1"/>
  <c r="M48"/>
  <c r="N48" s="1"/>
  <c r="K48"/>
  <c r="L48" s="1"/>
  <c r="I48"/>
  <c r="J48" s="1"/>
  <c r="G48"/>
  <c r="H48" s="1"/>
  <c r="F48"/>
  <c r="E48"/>
  <c r="D48"/>
  <c r="C48"/>
  <c r="B48"/>
  <c r="S47"/>
  <c r="T47" s="1"/>
  <c r="Q47"/>
  <c r="R47" s="1"/>
  <c r="O47"/>
  <c r="P47" s="1"/>
  <c r="M47"/>
  <c r="N47" s="1"/>
  <c r="K47"/>
  <c r="L47" s="1"/>
  <c r="I47"/>
  <c r="J47" s="1"/>
  <c r="G47"/>
  <c r="H47" s="1"/>
  <c r="F47"/>
  <c r="E47"/>
  <c r="D47" s="1"/>
  <c r="C47"/>
  <c r="B47"/>
  <c r="S46"/>
  <c r="Q46"/>
  <c r="O46"/>
  <c r="M46"/>
  <c r="K46"/>
  <c r="I46"/>
  <c r="G46"/>
  <c r="F46"/>
  <c r="T46" s="1"/>
  <c r="E46"/>
  <c r="D46"/>
  <c r="C46"/>
  <c r="B46"/>
  <c r="S45"/>
  <c r="Q45"/>
  <c r="O45"/>
  <c r="M45"/>
  <c r="K45"/>
  <c r="I45"/>
  <c r="G45"/>
  <c r="F45"/>
  <c r="E45"/>
  <c r="D45"/>
  <c r="C45"/>
  <c r="B45"/>
  <c r="S44"/>
  <c r="T44" s="1"/>
  <c r="Q44"/>
  <c r="R44" s="1"/>
  <c r="O44"/>
  <c r="P44" s="1"/>
  <c r="M44"/>
  <c r="N44" s="1"/>
  <c r="K44"/>
  <c r="L44" s="1"/>
  <c r="I44"/>
  <c r="J44" s="1"/>
  <c r="G44"/>
  <c r="H44" s="1"/>
  <c r="F44"/>
  <c r="E44"/>
  <c r="D44" s="1"/>
  <c r="C44"/>
  <c r="B44"/>
  <c r="S43"/>
  <c r="Q43"/>
  <c r="O43"/>
  <c r="M43"/>
  <c r="K43"/>
  <c r="I43"/>
  <c r="G43"/>
  <c r="F43"/>
  <c r="T43" s="1"/>
  <c r="E43"/>
  <c r="D43"/>
  <c r="C43"/>
  <c r="B43"/>
  <c r="S42"/>
  <c r="T42" s="1"/>
  <c r="Q42"/>
  <c r="R42" s="1"/>
  <c r="O42"/>
  <c r="P42" s="1"/>
  <c r="M42"/>
  <c r="N42" s="1"/>
  <c r="K42"/>
  <c r="L42" s="1"/>
  <c r="I42"/>
  <c r="J42" s="1"/>
  <c r="G42"/>
  <c r="H42" s="1"/>
  <c r="F42"/>
  <c r="E42"/>
  <c r="D42" s="1"/>
  <c r="C42"/>
  <c r="B42"/>
  <c r="S41"/>
  <c r="Q41"/>
  <c r="O41"/>
  <c r="M41"/>
  <c r="K41"/>
  <c r="I41"/>
  <c r="G41"/>
  <c r="F41"/>
  <c r="T41" s="1"/>
  <c r="E41"/>
  <c r="D41"/>
  <c r="C41"/>
  <c r="B41"/>
  <c r="S40"/>
  <c r="T40" s="1"/>
  <c r="Q40"/>
  <c r="R40" s="1"/>
  <c r="O40"/>
  <c r="P40" s="1"/>
  <c r="M40"/>
  <c r="N40" s="1"/>
  <c r="K40"/>
  <c r="L40" s="1"/>
  <c r="I40"/>
  <c r="J40" s="1"/>
  <c r="G40"/>
  <c r="H40" s="1"/>
  <c r="F40"/>
  <c r="E40"/>
  <c r="D40" s="1"/>
  <c r="C40"/>
  <c r="B40"/>
  <c r="S39"/>
  <c r="Q39"/>
  <c r="O39"/>
  <c r="M39"/>
  <c r="K39"/>
  <c r="I39"/>
  <c r="G39"/>
  <c r="F39"/>
  <c r="T39" s="1"/>
  <c r="E39"/>
  <c r="D39"/>
  <c r="C39"/>
  <c r="B39"/>
  <c r="S38"/>
  <c r="T38" s="1"/>
  <c r="Q38"/>
  <c r="R38" s="1"/>
  <c r="O38"/>
  <c r="P38" s="1"/>
  <c r="M38"/>
  <c r="N38" s="1"/>
  <c r="K38"/>
  <c r="L38" s="1"/>
  <c r="I38"/>
  <c r="J38" s="1"/>
  <c r="G38"/>
  <c r="H38" s="1"/>
  <c r="F38"/>
  <c r="E38"/>
  <c r="D38" s="1"/>
  <c r="C38"/>
  <c r="B38"/>
  <c r="S37"/>
  <c r="Q37"/>
  <c r="O37"/>
  <c r="M37"/>
  <c r="K37"/>
  <c r="I37"/>
  <c r="G37"/>
  <c r="F37"/>
  <c r="T37" s="1"/>
  <c r="E37"/>
  <c r="D37"/>
  <c r="C37"/>
  <c r="B37"/>
  <c r="S36"/>
  <c r="T36" s="1"/>
  <c r="Q36"/>
  <c r="R36" s="1"/>
  <c r="O36"/>
  <c r="P36" s="1"/>
  <c r="M36"/>
  <c r="N36" s="1"/>
  <c r="K36"/>
  <c r="L36" s="1"/>
  <c r="I36"/>
  <c r="J36" s="1"/>
  <c r="G36"/>
  <c r="H36" s="1"/>
  <c r="F36"/>
  <c r="E36"/>
  <c r="D36" s="1"/>
  <c r="C36"/>
  <c r="B36"/>
  <c r="S35"/>
  <c r="Q35"/>
  <c r="O35"/>
  <c r="M35"/>
  <c r="K35"/>
  <c r="I35"/>
  <c r="G35"/>
  <c r="F35"/>
  <c r="T35" s="1"/>
  <c r="E35"/>
  <c r="D35"/>
  <c r="C35"/>
  <c r="B35"/>
  <c r="S34"/>
  <c r="T34" s="1"/>
  <c r="Q34"/>
  <c r="R34" s="1"/>
  <c r="O34"/>
  <c r="P34" s="1"/>
  <c r="M34"/>
  <c r="N34" s="1"/>
  <c r="K34"/>
  <c r="L34" s="1"/>
  <c r="I34"/>
  <c r="J34" s="1"/>
  <c r="G34"/>
  <c r="H34" s="1"/>
  <c r="F34"/>
  <c r="E34"/>
  <c r="D34" s="1"/>
  <c r="C34"/>
  <c r="B34"/>
  <c r="S33"/>
  <c r="Q33"/>
  <c r="O33"/>
  <c r="M33"/>
  <c r="K33"/>
  <c r="I33"/>
  <c r="G33"/>
  <c r="F33"/>
  <c r="T33" s="1"/>
  <c r="E33"/>
  <c r="D33"/>
  <c r="C33"/>
  <c r="B33"/>
  <c r="S32"/>
  <c r="T32" s="1"/>
  <c r="Q32"/>
  <c r="R32" s="1"/>
  <c r="O32"/>
  <c r="P32" s="1"/>
  <c r="M32"/>
  <c r="N32" s="1"/>
  <c r="K32"/>
  <c r="L32" s="1"/>
  <c r="I32"/>
  <c r="J32" s="1"/>
  <c r="G32"/>
  <c r="H32" s="1"/>
  <c r="F32"/>
  <c r="E32"/>
  <c r="D32" s="1"/>
  <c r="C32"/>
  <c r="B32"/>
  <c r="S31"/>
  <c r="Q31"/>
  <c r="O31"/>
  <c r="M31"/>
  <c r="K31"/>
  <c r="I31"/>
  <c r="G31"/>
  <c r="F31"/>
  <c r="T31" s="1"/>
  <c r="E31"/>
  <c r="D31"/>
  <c r="C31"/>
  <c r="B31"/>
  <c r="S30"/>
  <c r="T30" s="1"/>
  <c r="Q30"/>
  <c r="R30" s="1"/>
  <c r="O30"/>
  <c r="P30" s="1"/>
  <c r="M30"/>
  <c r="N30" s="1"/>
  <c r="K30"/>
  <c r="L30" s="1"/>
  <c r="I30"/>
  <c r="J30" s="1"/>
  <c r="G30"/>
  <c r="H30" s="1"/>
  <c r="F30"/>
  <c r="E30"/>
  <c r="D30" s="1"/>
  <c r="C30"/>
  <c r="B30"/>
  <c r="S29"/>
  <c r="Q29"/>
  <c r="O29"/>
  <c r="M29"/>
  <c r="K29"/>
  <c r="I29"/>
  <c r="G29"/>
  <c r="F29"/>
  <c r="F28" s="1"/>
  <c r="E29"/>
  <c r="D29"/>
  <c r="C29"/>
  <c r="B29"/>
  <c r="B28" s="1"/>
  <c r="S28"/>
  <c r="T28" s="1"/>
  <c r="Q28"/>
  <c r="R28" s="1"/>
  <c r="O28"/>
  <c r="P28" s="1"/>
  <c r="M28"/>
  <c r="N28" s="1"/>
  <c r="K28"/>
  <c r="L28" s="1"/>
  <c r="I28"/>
  <c r="J28" s="1"/>
  <c r="G28"/>
  <c r="H28" s="1"/>
  <c r="E28"/>
  <c r="C28"/>
  <c r="S27"/>
  <c r="Q27"/>
  <c r="O27"/>
  <c r="M27"/>
  <c r="K27"/>
  <c r="I27"/>
  <c r="G27"/>
  <c r="F27"/>
  <c r="T27" s="1"/>
  <c r="E27"/>
  <c r="D27"/>
  <c r="C27"/>
  <c r="B27"/>
  <c r="R26"/>
  <c r="Q26"/>
  <c r="P26"/>
  <c r="M26"/>
  <c r="N26" s="1"/>
  <c r="K26"/>
  <c r="L26" s="1"/>
  <c r="I26"/>
  <c r="J26" s="1"/>
  <c r="G26"/>
  <c r="H26" s="1"/>
  <c r="F26"/>
  <c r="T26" s="1"/>
  <c r="E26"/>
  <c r="D26" s="1"/>
  <c r="C26"/>
  <c r="B26"/>
  <c r="S25"/>
  <c r="Q25"/>
  <c r="O25"/>
  <c r="M25"/>
  <c r="K25"/>
  <c r="I25"/>
  <c r="G25"/>
  <c r="F25"/>
  <c r="T25" s="1"/>
  <c r="E25"/>
  <c r="D25"/>
  <c r="C25"/>
  <c r="B25"/>
  <c r="S24"/>
  <c r="T24" s="1"/>
  <c r="Q24"/>
  <c r="R24" s="1"/>
  <c r="O24"/>
  <c r="P24" s="1"/>
  <c r="M24"/>
  <c r="N24" s="1"/>
  <c r="K24"/>
  <c r="L24" s="1"/>
  <c r="I24"/>
  <c r="J24" s="1"/>
  <c r="G24"/>
  <c r="H24" s="1"/>
  <c r="F24"/>
  <c r="E24"/>
  <c r="D24" s="1"/>
  <c r="C24"/>
  <c r="B24"/>
  <c r="S23"/>
  <c r="Q23"/>
  <c r="O23"/>
  <c r="M23"/>
  <c r="K23"/>
  <c r="I23"/>
  <c r="G23"/>
  <c r="F23"/>
  <c r="T23" s="1"/>
  <c r="E23"/>
  <c r="D23"/>
  <c r="C23"/>
  <c r="B23"/>
  <c r="S22"/>
  <c r="T22" s="1"/>
  <c r="Q22"/>
  <c r="R22" s="1"/>
  <c r="O22"/>
  <c r="P22" s="1"/>
  <c r="M22"/>
  <c r="N22" s="1"/>
  <c r="K22"/>
  <c r="L22" s="1"/>
  <c r="I22"/>
  <c r="J22" s="1"/>
  <c r="G22"/>
  <c r="H22" s="1"/>
  <c r="F22"/>
  <c r="E22"/>
  <c r="D22" s="1"/>
  <c r="C22"/>
  <c r="B22"/>
  <c r="S21"/>
  <c r="Q21"/>
  <c r="O21"/>
  <c r="M21"/>
  <c r="K21"/>
  <c r="I21"/>
  <c r="G21"/>
  <c r="F21"/>
  <c r="T21" s="1"/>
  <c r="E21"/>
  <c r="D21"/>
  <c r="C21"/>
  <c r="B21"/>
  <c r="S20"/>
  <c r="T20" s="1"/>
  <c r="Q20"/>
  <c r="R20" s="1"/>
  <c r="O20"/>
  <c r="P20" s="1"/>
  <c r="M20"/>
  <c r="N20" s="1"/>
  <c r="K20"/>
  <c r="L20" s="1"/>
  <c r="I20"/>
  <c r="J20" s="1"/>
  <c r="G20"/>
  <c r="H20" s="1"/>
  <c r="F20"/>
  <c r="E20"/>
  <c r="D20" s="1"/>
  <c r="C20"/>
  <c r="B20"/>
  <c r="S19"/>
  <c r="Q19"/>
  <c r="O19"/>
  <c r="M19"/>
  <c r="K19"/>
  <c r="I19"/>
  <c r="G19"/>
  <c r="F19"/>
  <c r="T19" s="1"/>
  <c r="E19"/>
  <c r="D19"/>
  <c r="C19"/>
  <c r="B19"/>
  <c r="S18"/>
  <c r="T18" s="1"/>
  <c r="Q18"/>
  <c r="R18" s="1"/>
  <c r="O18"/>
  <c r="P18" s="1"/>
  <c r="M18"/>
  <c r="N18" s="1"/>
  <c r="K18"/>
  <c r="L18" s="1"/>
  <c r="I18"/>
  <c r="J18" s="1"/>
  <c r="G18"/>
  <c r="H18" s="1"/>
  <c r="F18"/>
  <c r="E18"/>
  <c r="D18" s="1"/>
  <c r="C18"/>
  <c r="B18"/>
  <c r="S17"/>
  <c r="Q17"/>
  <c r="O17"/>
  <c r="M17"/>
  <c r="K17"/>
  <c r="I17"/>
  <c r="G17"/>
  <c r="F17"/>
  <c r="T17" s="1"/>
  <c r="E17"/>
  <c r="D17"/>
  <c r="C17"/>
  <c r="B17"/>
  <c r="S16"/>
  <c r="T16" s="1"/>
  <c r="Q16"/>
  <c r="R16" s="1"/>
  <c r="O16"/>
  <c r="P16" s="1"/>
  <c r="M16"/>
  <c r="N16" s="1"/>
  <c r="K16"/>
  <c r="L16" s="1"/>
  <c r="I16"/>
  <c r="J16" s="1"/>
  <c r="G16"/>
  <c r="H16" s="1"/>
  <c r="F16"/>
  <c r="E16"/>
  <c r="D16" s="1"/>
  <c r="C16"/>
  <c r="B16"/>
  <c r="S15"/>
  <c r="Q15"/>
  <c r="O15"/>
  <c r="M15"/>
  <c r="K15"/>
  <c r="I15"/>
  <c r="G15"/>
  <c r="F15"/>
  <c r="T15" s="1"/>
  <c r="E15"/>
  <c r="D15"/>
  <c r="C15"/>
  <c r="B15"/>
  <c r="S14"/>
  <c r="T14" s="1"/>
  <c r="Q14"/>
  <c r="R14" s="1"/>
  <c r="O14"/>
  <c r="P14" s="1"/>
  <c r="M14"/>
  <c r="N14" s="1"/>
  <c r="K14"/>
  <c r="L14" s="1"/>
  <c r="I14"/>
  <c r="J14" s="1"/>
  <c r="G14"/>
  <c r="H14" s="1"/>
  <c r="F14"/>
  <c r="E14"/>
  <c r="D14" s="1"/>
  <c r="C14"/>
  <c r="B14"/>
  <c r="S13"/>
  <c r="Q13"/>
  <c r="O13"/>
  <c r="M13"/>
  <c r="K13"/>
  <c r="I13"/>
  <c r="G13"/>
  <c r="F13"/>
  <c r="T13" s="1"/>
  <c r="E13"/>
  <c r="D13"/>
  <c r="C13"/>
  <c r="B13"/>
  <c r="S12"/>
  <c r="T12" s="1"/>
  <c r="Q12"/>
  <c r="R12" s="1"/>
  <c r="O12"/>
  <c r="P12" s="1"/>
  <c r="M12"/>
  <c r="N12" s="1"/>
  <c r="K12"/>
  <c r="L12" s="1"/>
  <c r="I12"/>
  <c r="J12" s="1"/>
  <c r="G12"/>
  <c r="H12" s="1"/>
  <c r="F12"/>
  <c r="E12"/>
  <c r="D12" s="1"/>
  <c r="C12"/>
  <c r="C10" s="1"/>
  <c r="C9" s="1"/>
  <c r="B12"/>
  <c r="S11"/>
  <c r="Q11"/>
  <c r="O11"/>
  <c r="M11"/>
  <c r="K11"/>
  <c r="I11"/>
  <c r="G11"/>
  <c r="F11"/>
  <c r="N11" s="1"/>
  <c r="E11"/>
  <c r="C11"/>
  <c r="B11"/>
  <c r="F10"/>
  <c r="F9" s="1"/>
  <c r="B10"/>
  <c r="B9" s="1"/>
  <c r="O31" i="3"/>
  <c r="O30"/>
  <c r="O29"/>
  <c r="O28"/>
  <c r="O27"/>
  <c r="O26"/>
  <c r="O25"/>
  <c r="O21"/>
  <c r="O20"/>
  <c r="O19"/>
  <c r="O18"/>
  <c r="O17"/>
  <c r="O16"/>
  <c r="O15"/>
  <c r="O22" s="1"/>
  <c r="O11"/>
  <c r="O10"/>
  <c r="O9"/>
  <c r="O8"/>
  <c r="O7"/>
  <c r="O6"/>
  <c r="O5"/>
  <c r="B44" i="5"/>
  <c r="B43"/>
  <c r="B42"/>
  <c r="B41"/>
  <c r="B40"/>
  <c r="B39"/>
  <c r="B38"/>
  <c r="B37"/>
  <c r="B36"/>
  <c r="B35"/>
  <c r="B34"/>
  <c r="B33"/>
  <c r="B25" s="1"/>
  <c r="B32"/>
  <c r="B31"/>
  <c r="B30"/>
  <c r="B29"/>
  <c r="B28"/>
  <c r="B27"/>
  <c r="B26"/>
  <c r="AA25"/>
  <c r="B24"/>
  <c r="B23"/>
  <c r="B22"/>
  <c r="B21"/>
  <c r="B20"/>
  <c r="B7" s="1"/>
  <c r="B19"/>
  <c r="B18"/>
  <c r="B17"/>
  <c r="B16"/>
  <c r="B15"/>
  <c r="B14"/>
  <c r="B13"/>
  <c r="B12"/>
  <c r="B11"/>
  <c r="B10"/>
  <c r="B9"/>
  <c r="B8"/>
  <c r="Y7"/>
  <c r="W7"/>
  <c r="U7"/>
  <c r="S7"/>
  <c r="Q7"/>
  <c r="O7"/>
  <c r="M7"/>
  <c r="K7"/>
  <c r="I7"/>
  <c r="G7"/>
  <c r="E7"/>
  <c r="C7"/>
  <c r="Y6"/>
  <c r="W6"/>
  <c r="U6"/>
  <c r="S6"/>
  <c r="O6"/>
  <c r="M6"/>
  <c r="K6"/>
  <c r="I6"/>
  <c r="G6"/>
  <c r="E6"/>
  <c r="C6"/>
  <c r="B41" i="6"/>
  <c r="B40"/>
  <c r="B39"/>
  <c r="B38"/>
  <c r="B37"/>
  <c r="B36"/>
  <c r="B35"/>
  <c r="B34"/>
  <c r="B33"/>
  <c r="B32"/>
  <c r="B31"/>
  <c r="B30"/>
  <c r="B29"/>
  <c r="B28"/>
  <c r="B27"/>
  <c r="B26"/>
  <c r="B25"/>
  <c r="B24"/>
  <c r="B22"/>
  <c r="B21"/>
  <c r="B20"/>
  <c r="B19"/>
  <c r="B18"/>
  <c r="B17"/>
  <c r="B16"/>
  <c r="B15"/>
  <c r="B14"/>
  <c r="B13"/>
  <c r="B12"/>
  <c r="B11"/>
  <c r="B10"/>
  <c r="B9"/>
  <c r="B8"/>
  <c r="B7"/>
  <c r="B5" s="1"/>
  <c r="B6"/>
  <c r="O24"/>
  <c r="N5"/>
  <c r="M5"/>
  <c r="M4" s="1"/>
  <c r="Q16" s="1"/>
  <c r="L5"/>
  <c r="K5"/>
  <c r="K4" s="1"/>
  <c r="Q14" s="1"/>
  <c r="J5"/>
  <c r="I5"/>
  <c r="I4" s="1"/>
  <c r="Q12" s="1"/>
  <c r="H5"/>
  <c r="G5"/>
  <c r="G4" s="1"/>
  <c r="F5"/>
  <c r="E5"/>
  <c r="D5"/>
  <c r="C5"/>
  <c r="O5" s="1"/>
  <c r="N4"/>
  <c r="Q17" s="1"/>
  <c r="L4"/>
  <c r="Q15" s="1"/>
  <c r="J4"/>
  <c r="Q13" s="1"/>
  <c r="H4"/>
  <c r="Q11" s="1"/>
  <c r="F4"/>
  <c r="Q9" s="1"/>
  <c r="E4"/>
  <c r="Q8" s="1"/>
  <c r="C4"/>
  <c r="Q6" s="1"/>
  <c r="B6" i="5" l="1"/>
  <c r="AA6"/>
  <c r="B23" i="6"/>
  <c r="C9" i="1"/>
  <c r="J9"/>
  <c r="D28"/>
  <c r="G28"/>
  <c r="C59"/>
  <c r="J60"/>
  <c r="J59" s="1"/>
  <c r="D78"/>
  <c r="G78"/>
  <c r="D112"/>
  <c r="D111" s="1"/>
  <c r="G112"/>
  <c r="G111" s="1"/>
  <c r="I111"/>
  <c r="J130"/>
  <c r="D9"/>
  <c r="G9"/>
  <c r="D59"/>
  <c r="G59"/>
  <c r="J111"/>
  <c r="E10"/>
  <c r="K10"/>
  <c r="E28"/>
  <c r="K28"/>
  <c r="E60"/>
  <c r="K60"/>
  <c r="E78"/>
  <c r="K78"/>
  <c r="E112"/>
  <c r="K112"/>
  <c r="E130"/>
  <c r="K130"/>
  <c r="B4" i="6"/>
  <c r="AA7" i="5"/>
  <c r="D28" i="2"/>
  <c r="D11"/>
  <c r="D10" s="1"/>
  <c r="H11"/>
  <c r="J11"/>
  <c r="L11"/>
  <c r="P11"/>
  <c r="R11"/>
  <c r="T11"/>
  <c r="H13"/>
  <c r="J13"/>
  <c r="L13"/>
  <c r="N13"/>
  <c r="P13"/>
  <c r="R13"/>
  <c r="H15"/>
  <c r="J15"/>
  <c r="L15"/>
  <c r="N15"/>
  <c r="P15"/>
  <c r="R15"/>
  <c r="H17"/>
  <c r="J17"/>
  <c r="L17"/>
  <c r="N17"/>
  <c r="P17"/>
  <c r="R17"/>
  <c r="H19"/>
  <c r="J19"/>
  <c r="L19"/>
  <c r="N19"/>
  <c r="P19"/>
  <c r="R19"/>
  <c r="H21"/>
  <c r="J21"/>
  <c r="L21"/>
  <c r="N21"/>
  <c r="P21"/>
  <c r="R21"/>
  <c r="H23"/>
  <c r="J23"/>
  <c r="L23"/>
  <c r="N23"/>
  <c r="P23"/>
  <c r="R23"/>
  <c r="H25"/>
  <c r="J25"/>
  <c r="L25"/>
  <c r="N25"/>
  <c r="P25"/>
  <c r="R25"/>
  <c r="H27"/>
  <c r="J27"/>
  <c r="L27"/>
  <c r="N27"/>
  <c r="P27"/>
  <c r="R27"/>
  <c r="H29"/>
  <c r="J29"/>
  <c r="L29"/>
  <c r="N29"/>
  <c r="P29"/>
  <c r="R29"/>
  <c r="T29"/>
  <c r="H31"/>
  <c r="J31"/>
  <c r="L31"/>
  <c r="N31"/>
  <c r="P31"/>
  <c r="R31"/>
  <c r="H33"/>
  <c r="J33"/>
  <c r="L33"/>
  <c r="N33"/>
  <c r="P33"/>
  <c r="R33"/>
  <c r="H35"/>
  <c r="J35"/>
  <c r="L35"/>
  <c r="N35"/>
  <c r="P35"/>
  <c r="R35"/>
  <c r="H37"/>
  <c r="J37"/>
  <c r="L37"/>
  <c r="N37"/>
  <c r="P37"/>
  <c r="R37"/>
  <c r="H39"/>
  <c r="J39"/>
  <c r="L39"/>
  <c r="N39"/>
  <c r="P39"/>
  <c r="R39"/>
  <c r="H41"/>
  <c r="J41"/>
  <c r="L41"/>
  <c r="N41"/>
  <c r="P41"/>
  <c r="R41"/>
  <c r="H43"/>
  <c r="J43"/>
  <c r="L43"/>
  <c r="N43"/>
  <c r="P43"/>
  <c r="R43"/>
  <c r="H46"/>
  <c r="J46"/>
  <c r="L46"/>
  <c r="N46"/>
  <c r="P46"/>
  <c r="R46"/>
  <c r="E10"/>
  <c r="E9" s="1"/>
  <c r="G10"/>
  <c r="I10"/>
  <c r="K10"/>
  <c r="M10"/>
  <c r="O10"/>
  <c r="Q10"/>
  <c r="S10"/>
  <c r="P21" i="3"/>
  <c r="P20"/>
  <c r="P19"/>
  <c r="P18"/>
  <c r="P17"/>
  <c r="P16"/>
  <c r="P15"/>
  <c r="P8"/>
  <c r="P7"/>
  <c r="P11"/>
  <c r="O12"/>
  <c r="P6" s="1"/>
  <c r="O32"/>
  <c r="O34" s="1"/>
  <c r="Q10" i="6"/>
  <c r="O4"/>
  <c r="Q18"/>
  <c r="K59" i="1" l="1"/>
  <c r="K9"/>
  <c r="K111"/>
  <c r="E111"/>
  <c r="E59"/>
  <c r="E9"/>
  <c r="L10" i="2"/>
  <c r="K9"/>
  <c r="L9" s="1"/>
  <c r="S9"/>
  <c r="T9" s="1"/>
  <c r="T10"/>
  <c r="V10" s="1"/>
  <c r="P10"/>
  <c r="O9"/>
  <c r="P9" s="1"/>
  <c r="H10"/>
  <c r="G9"/>
  <c r="H9" s="1"/>
  <c r="R10"/>
  <c r="Q9"/>
  <c r="R9" s="1"/>
  <c r="N10"/>
  <c r="M9"/>
  <c r="N9" s="1"/>
  <c r="I9"/>
  <c r="J9" s="1"/>
  <c r="J10"/>
  <c r="D9"/>
  <c r="P31" i="3"/>
  <c r="P27"/>
  <c r="P30"/>
  <c r="P26"/>
  <c r="P29"/>
  <c r="P25"/>
  <c r="P9"/>
  <c r="P5"/>
  <c r="P28"/>
  <c r="P10"/>
</calcChain>
</file>

<file path=xl/sharedStrings.xml><?xml version="1.0" encoding="utf-8"?>
<sst xmlns="http://schemas.openxmlformats.org/spreadsheetml/2006/main" count="537" uniqueCount="276">
  <si>
    <t>INFORME DIARIO DE LA POBLACIÓN CORRECCIONAL</t>
  </si>
  <si>
    <t>PROMEDIO DEL MES*</t>
  </si>
  <si>
    <t>INSTITUCION POR REGION</t>
  </si>
  <si>
    <t>CAP.</t>
  </si>
  <si>
    <t>ESP. NO HAB.</t>
  </si>
  <si>
    <t>POB.</t>
  </si>
  <si>
    <t>SUM.</t>
  </si>
  <si>
    <t>SENT.</t>
  </si>
  <si>
    <t>JOVENES</t>
  </si>
  <si>
    <t>MUJERES</t>
  </si>
  <si>
    <t>TOTAL</t>
  </si>
  <si>
    <t>GRAN TOTAL</t>
  </si>
  <si>
    <t xml:space="preserve">REGION ESTE                                              </t>
  </si>
  <si>
    <t xml:space="preserve">Campamento Zarzal                                 </t>
  </si>
  <si>
    <t xml:space="preserve">Institución Bayamón (501)                         </t>
  </si>
  <si>
    <t xml:space="preserve">Centro Det. Regional Guayama (945)                </t>
  </si>
  <si>
    <t xml:space="preserve">Anexo 296 Guayama                                 </t>
  </si>
  <si>
    <t xml:space="preserve">Anexo Guayama (500)                               </t>
  </si>
  <si>
    <t xml:space="preserve">REGION OESTE                                             </t>
  </si>
  <si>
    <t xml:space="preserve">Institución Correccional Ponce                    </t>
  </si>
  <si>
    <t xml:space="preserve">Centro de Ingresos del Sur (676)                  </t>
  </si>
  <si>
    <t xml:space="preserve">Centro Clasificación Fase III Ponce               </t>
  </si>
  <si>
    <t xml:space="preserve">Modular Detention Unit                            </t>
  </si>
  <si>
    <t xml:space="preserve">Inst. Jóvenes Adultos Ponce (304)                 </t>
  </si>
  <si>
    <t xml:space="preserve">Vivienda Alterna Anexo 246 Ponce                  </t>
  </si>
  <si>
    <t xml:space="preserve">Centro con Libertad para Trabajar                 </t>
  </si>
  <si>
    <t xml:space="preserve">Campamento La Pica                                </t>
  </si>
  <si>
    <t xml:space="preserve">Campamento Limón                                  </t>
  </si>
  <si>
    <t xml:space="preserve">Inst. Correccional Sabana Hoyos                   </t>
  </si>
  <si>
    <t xml:space="preserve">Campamento Sabana Hoyos                           </t>
  </si>
  <si>
    <t xml:space="preserve">Anexo Sabana Hoyos 384                            </t>
  </si>
  <si>
    <t>CAP= Capacidad; SUM= Sumariado; Sent= Sentenciado</t>
  </si>
  <si>
    <t>SIN CLASIFICAR</t>
  </si>
  <si>
    <t>Sin Sentencia</t>
  </si>
  <si>
    <t>Pendiente Liquidación</t>
  </si>
  <si>
    <t>Con Liquidación</t>
  </si>
  <si>
    <t>Pensión Alimentaria</t>
  </si>
  <si>
    <t>MIN</t>
  </si>
  <si>
    <t>%</t>
  </si>
  <si>
    <t>MED</t>
  </si>
  <si>
    <t>MAX</t>
  </si>
  <si>
    <t>Min = Mínima</t>
  </si>
  <si>
    <t>Med = Mediana</t>
  </si>
  <si>
    <t>Máx. = Máxima</t>
  </si>
  <si>
    <t>DEPARTAMENTO DE CORRECCIÓN Y REHABILITACIÓN</t>
  </si>
  <si>
    <t>POBLACIÓN CORRECCIONAL PROMEDIO SENTENCIADA</t>
  </si>
  <si>
    <t>POR NIVELES DE CUSTODIA</t>
  </si>
  <si>
    <t>POBLACIÓN TOTAL</t>
  </si>
  <si>
    <t>PENDIENTE LIQUIDACIÓN</t>
  </si>
  <si>
    <t>CON LIQUIDACIÓN</t>
  </si>
  <si>
    <t>SIN SENTENCIA</t>
  </si>
  <si>
    <t>PENSIÓN ALIMENTARIA</t>
  </si>
  <si>
    <t>MAXIMA</t>
  </si>
  <si>
    <t>MINIMA</t>
  </si>
  <si>
    <t>MEDIANA</t>
  </si>
  <si>
    <t>total</t>
  </si>
  <si>
    <t>REGIÓN ESTE</t>
  </si>
  <si>
    <t>Total</t>
  </si>
  <si>
    <t>REGION OESTE</t>
  </si>
  <si>
    <t>MUERTES Y RAZON DE LA MUERTE EN LAS INSTITUCIONES CORRECCIONALES</t>
  </si>
  <si>
    <t>..</t>
  </si>
  <si>
    <t>.</t>
  </si>
  <si>
    <t>INSTITUCIÓN POR REGIÓN</t>
  </si>
  <si>
    <t>JUL.</t>
  </si>
  <si>
    <t>AGO.</t>
  </si>
  <si>
    <t>SEP.</t>
  </si>
  <si>
    <t>OCT.</t>
  </si>
  <si>
    <t>NOV.</t>
  </si>
  <si>
    <t>DIC.</t>
  </si>
  <si>
    <t>ENE.</t>
  </si>
  <si>
    <t xml:space="preserve">FEB. </t>
  </si>
  <si>
    <t>MAR.</t>
  </si>
  <si>
    <t>ABR.</t>
  </si>
  <si>
    <t>MAY.</t>
  </si>
  <si>
    <t>JUN.</t>
  </si>
  <si>
    <t>CANT.</t>
  </si>
  <si>
    <t>RAZ.</t>
  </si>
  <si>
    <t>T O T A L</t>
  </si>
  <si>
    <t>REGION ESTE</t>
  </si>
  <si>
    <t>CAMPAMENTO  ZARZAL</t>
  </si>
  <si>
    <t>INST. CORRECCIONAL ZARZAL</t>
  </si>
  <si>
    <t>HOGAR ADAPTACIÓN SOCIAL FAJARDO</t>
  </si>
  <si>
    <t>HOGAR INTER PARA MUJERES SAN JUAN</t>
  </si>
  <si>
    <t>CENTRO DE TRAT. RES. HUMACAO</t>
  </si>
  <si>
    <t>HOSPITAL SIQUIATRICO CORRECCIONAL</t>
  </si>
  <si>
    <t>CENTRO DE INGRESO BAYAMÓN 705</t>
  </si>
  <si>
    <t>INST.REG MET.BAYAMON 308</t>
  </si>
  <si>
    <t xml:space="preserve">ANEXO 292 BAYAMÓN </t>
  </si>
  <si>
    <t>CENTRO DET. BAYAMÓN (1072)</t>
  </si>
  <si>
    <t>INST. BAYAMÓN 501</t>
  </si>
  <si>
    <t xml:space="preserve">CENTRO DET. REGIONAL GUAYAMA </t>
  </si>
  <si>
    <t>ANEXO 296 GUAYAMA</t>
  </si>
  <si>
    <t>INST. GUAYAMA 1000</t>
  </si>
  <si>
    <t>ANEXO GUAYAMA 500</t>
  </si>
  <si>
    <t>HOGAR ADAPT. SOCIAL DE VEGA ALTA</t>
  </si>
  <si>
    <t>REGIÓN OESTE</t>
  </si>
  <si>
    <t>CENTRO DE INGRESO PONCE 676</t>
  </si>
  <si>
    <t>INSTITUCIÓN CORRECCIONAL PONCE</t>
  </si>
  <si>
    <t>CENTRO CLASIFICACIÓN FASE III PONCE</t>
  </si>
  <si>
    <t>MODULAR DETETION UNIT</t>
  </si>
  <si>
    <t>ANEXO CUSTODIA MIN. PONCE</t>
  </si>
  <si>
    <t>INST. ADULTOS PONCE 304</t>
  </si>
  <si>
    <t>ANEXO  246 PONCE</t>
  </si>
  <si>
    <t>INST. MÁXIMA PONCE</t>
  </si>
  <si>
    <t>INST. ADULTO PONCE 1000</t>
  </si>
  <si>
    <t>CENTRO DE DET. DEL OESTE</t>
  </si>
  <si>
    <t>CENTRO DE TRAT. ARECIBO</t>
  </si>
  <si>
    <t>INST. CORRECCIONAL GUERRERO</t>
  </si>
  <si>
    <t>CAMPAMENTO LIMON</t>
  </si>
  <si>
    <t>CAMPAMENTO SABANA HOYOS</t>
  </si>
  <si>
    <t>SABANA HOYOS 384</t>
  </si>
  <si>
    <t>INST. CORRECCIONAL SABANA HOYOS</t>
  </si>
  <si>
    <t>CAMPAMENTO LA PICA</t>
  </si>
  <si>
    <t>CANT.=CANTIDAD</t>
  </si>
  <si>
    <t>RAZ.= RAZÓN</t>
  </si>
  <si>
    <t>A=SIDA O H.I.V</t>
  </si>
  <si>
    <t>AN=PARO RENAL</t>
  </si>
  <si>
    <t>AV= DESCARGA ELÉCTRICA</t>
  </si>
  <si>
    <t>AAG=SEPSIS</t>
  </si>
  <si>
    <t>AAP=SHOCKHIPOLEMICO HEMORRAGIA</t>
  </si>
  <si>
    <t>B=ENDOCARDITIS</t>
  </si>
  <si>
    <t>V= SÍNDROME NEUROLÉPTICO</t>
  </si>
  <si>
    <t>AE=EMBOLIA PULMONAR</t>
  </si>
  <si>
    <t>AO=HEPTIC ENCEPHALOPATHY</t>
  </si>
  <si>
    <t>AX=MUERTE NATURAL</t>
  </si>
  <si>
    <t>AAH= HERIDA DE BALA FUERA DE LA INSTITUCIÓN</t>
  </si>
  <si>
    <t>AAQ=HEMORRAGIA INTERNA</t>
  </si>
  <si>
    <t>C=PROGRAMA DE DESVIÓ</t>
  </si>
  <si>
    <t>L=SUICIDIO - AHORCADO</t>
  </si>
  <si>
    <t>W= DENGUE HEMORRÁGICO</t>
  </si>
  <si>
    <t>AF=CIROSIS HEPÁTICA</t>
  </si>
  <si>
    <t>AY=NO INFORMA, EN INVESTIGACIÓN</t>
  </si>
  <si>
    <t>AZ=ASMATICO CRÓNICO</t>
  </si>
  <si>
    <t>AAI=CARDIOPATIA, HIPERTENSA,IZQUEMICA</t>
  </si>
  <si>
    <t>AAR= BRONQUITIS</t>
  </si>
  <si>
    <t>D=TOXOPLASMOSIS</t>
  </si>
  <si>
    <t>M=DIABETES MELLITUS NOVO</t>
  </si>
  <si>
    <t>X=SEPTICEMIA</t>
  </si>
  <si>
    <t>AG= ANEMIA SINTOMATIC</t>
  </si>
  <si>
    <t>AP=COMPLICACIONES</t>
  </si>
  <si>
    <t>AAA = R/O T.B. BKP</t>
  </si>
  <si>
    <t>AAJ=TUMOR MEDIASTINO</t>
  </si>
  <si>
    <t>E= ASFIXIA POR SUSPENSION</t>
  </si>
  <si>
    <t>N=ENCEFALOPATIA GRADO IV</t>
  </si>
  <si>
    <t>Y=HEPILEPSIA POST TRAUMATICA</t>
  </si>
  <si>
    <t>AH= PULMONIA</t>
  </si>
  <si>
    <t>POSTERIOR A LA CIRUGIA</t>
  </si>
  <si>
    <t>AAB= HOMICIDIO FUERA DE LA INST.</t>
  </si>
  <si>
    <t>AAK=LEUCEMIA AGUDA</t>
  </si>
  <si>
    <t>AAT-ENVENENAMIENTO</t>
  </si>
  <si>
    <t>O=TROMBOCITOPENIA</t>
  </si>
  <si>
    <t>Z=HIPERTENCION</t>
  </si>
  <si>
    <t>AI=TRAUMA CRANEAL</t>
  </si>
  <si>
    <t>AQ=RETIRADA DE ALCOHOL</t>
  </si>
  <si>
    <t>AAC = MUERTE CEREBRAL, ATAQUE CEREBRAL</t>
  </si>
  <si>
    <t xml:space="preserve">AAL=NARCOTISMO </t>
  </si>
  <si>
    <t>AAV=LO QUEMARON EN LA INSTITUCION</t>
  </si>
  <si>
    <t>G= INFARTO</t>
  </si>
  <si>
    <t>P=HOMICIDIO</t>
  </si>
  <si>
    <t>AA=SE DESCONOCE</t>
  </si>
  <si>
    <t>AJ=CRONIC LIVER</t>
  </si>
  <si>
    <t>AS= ACIDOSIS DIABETICA</t>
  </si>
  <si>
    <t>AABB=FALLO HEPATICO</t>
  </si>
  <si>
    <t>AAM=EDEMA PULMONAR</t>
  </si>
  <si>
    <t>AAW = HERIDA OBJETO PUNZANTE</t>
  </si>
  <si>
    <t>H=SOSPECHA ABCESO CEREBRAL</t>
  </si>
  <si>
    <t>Q=RETIRADA DE DROGA</t>
  </si>
  <si>
    <t>AB=HEMORRAGIA INTERNA CEREBRAL</t>
  </si>
  <si>
    <t>AK=MENINGITIS</t>
  </si>
  <si>
    <t>AT= PANCREATIBIS</t>
  </si>
  <si>
    <t>AAD= DERAME CEREBRAL</t>
  </si>
  <si>
    <t>AAN-TUBERCULOSIS</t>
  </si>
  <si>
    <t>AAX= MUSCULAR DYSTROPH</t>
  </si>
  <si>
    <t xml:space="preserve"> I=FALLO CARDIACO</t>
  </si>
  <si>
    <t>T=CARDIOMIOPATIA</t>
  </si>
  <si>
    <t>AC=HEPATITIS A,B Y C</t>
  </si>
  <si>
    <t>AL=CVA</t>
  </si>
  <si>
    <t xml:space="preserve">AU- SANGRADO GASTRO- </t>
  </si>
  <si>
    <t>AAE=CONTUNSION DEL AREA PULMONAR</t>
  </si>
  <si>
    <t>AAY= CRISIS HIPERTENSA</t>
  </si>
  <si>
    <t>J=SOBRE DOSIS</t>
  </si>
  <si>
    <t>U= INFARTO DEMIOCARDIO MASIVO</t>
  </si>
  <si>
    <t>AD= BRONCHOPNEUMONIA</t>
  </si>
  <si>
    <t>AM=NEUMONIA</t>
  </si>
  <si>
    <t>INTESTINAL</t>
  </si>
  <si>
    <t>AAF=CANCER GARGANTA,COLON, ABDOMEN, TERMINAL</t>
  </si>
  <si>
    <t>AAZ=ACCIDENTE AUTO</t>
  </si>
  <si>
    <t>CAMPAMENTO CORREC. LA PICA</t>
  </si>
  <si>
    <t>REGION  ESTE</t>
  </si>
  <si>
    <t xml:space="preserve">    </t>
  </si>
  <si>
    <t>HOGAR ADAPTACION SOC. FAJARDO</t>
  </si>
  <si>
    <t>HOGAR INTER. PARA MUJERES SAN JUAN</t>
  </si>
  <si>
    <t>CENTRO DE INGRESO BAYAMON 705</t>
  </si>
  <si>
    <t>ANEXO 448 BAYAMON</t>
  </si>
  <si>
    <t>HOGAR ADAPTACION SOCIAL DE VEGA ALTA</t>
  </si>
  <si>
    <t>INSTITUCION CORRECCIONAL PONCE</t>
  </si>
  <si>
    <t>INST. MAXIMA PONCE</t>
  </si>
  <si>
    <t>HOGAR DE ADAPTACION SOCIAL MAYAGUEZ</t>
  </si>
  <si>
    <t>ESCUELA IND. MUJERES VEGA ALTA</t>
  </si>
  <si>
    <t>FUGAS OCURRIDAS EN LAS INSTITUCIONES CORRECCIONALES</t>
  </si>
  <si>
    <t>REGULAR</t>
  </si>
  <si>
    <t>CAMPAMENTO CORREC. ZARZAL</t>
  </si>
  <si>
    <t xml:space="preserve">INST.CORREC.ZARZAL </t>
  </si>
  <si>
    <t>OCT</t>
  </si>
  <si>
    <t>CENTRO DET.REG. BAYAMON 1072</t>
  </si>
  <si>
    <t>INST. BAYAMON  501</t>
  </si>
  <si>
    <t xml:space="preserve">CENTRO REGIONAL GUAYAMA </t>
  </si>
  <si>
    <t>INST.JOV. ADULTOS PONCE 304</t>
  </si>
  <si>
    <t xml:space="preserve"> ANEXO 246 PONCE</t>
  </si>
  <si>
    <t>CENTRO DE LIBERTAD PARA TRABAJAR PONCE</t>
  </si>
  <si>
    <t xml:space="preserve">INST. ADULTOS PONCE 1000 </t>
  </si>
  <si>
    <t>CAMPAMENTO CORRECCIONAL LIMON</t>
  </si>
  <si>
    <t>ESCUELA IND. PARA MUJERES VEGA ALTA</t>
  </si>
  <si>
    <t>CENTRO CLASIF. FASE III PONCE</t>
  </si>
  <si>
    <t xml:space="preserve">  </t>
  </si>
  <si>
    <t>FACILIDAD MEDICA INST. PONCE  500</t>
  </si>
  <si>
    <t>HOGAR DE ADAPTACIÓN SOCIAL MAYAGÜEZ</t>
  </si>
  <si>
    <t>F=CANCER EN EL ESOFAGO, PULMON O HIGADO, ESTOMACAL, ABDOMINAL</t>
  </si>
  <si>
    <t xml:space="preserve">Institución Correccional Zarzal                         </t>
  </si>
  <si>
    <t xml:space="preserve">Hogar Adaptación Social Fajardo                     </t>
  </si>
  <si>
    <t xml:space="preserve">Hogar Intermedio para Mujeres San Juan                  </t>
  </si>
  <si>
    <t xml:space="preserve">Centro Trat. Res. Usua. S.C. Humacao         </t>
  </si>
  <si>
    <t xml:space="preserve">Hospital Siquiátrico Correccional                        </t>
  </si>
  <si>
    <t xml:space="preserve">Institución Reg. Met. Bayamón (308)                     </t>
  </si>
  <si>
    <t xml:space="preserve">Centro Detención Bayamón (1072)                        </t>
  </si>
  <si>
    <t xml:space="preserve">Institución Guayama (1000)                               </t>
  </si>
  <si>
    <t xml:space="preserve">Escuela Industrial para Mujeres Vega Alta                    </t>
  </si>
  <si>
    <t xml:space="preserve">Hogar Adaptación Social Vega Alta           </t>
  </si>
  <si>
    <t xml:space="preserve">Anexo Custodia Mínima Ponce                         </t>
  </si>
  <si>
    <t xml:space="preserve">Institución Máxima Ponce                                </t>
  </si>
  <si>
    <t xml:space="preserve">Institución Adultos Ponce (1000)                        </t>
  </si>
  <si>
    <t>Facilidad Médica Inst. Ponce 500</t>
  </si>
  <si>
    <t xml:space="preserve">Centro de Detención del Oeste                           </t>
  </si>
  <si>
    <t xml:space="preserve">Institución Correccional Guerrero                       </t>
  </si>
  <si>
    <t xml:space="preserve">Centro Trat. Res. Usua. S.C. Arecibo        </t>
  </si>
  <si>
    <t xml:space="preserve">Hogar Adaptación Social Mayagüez               </t>
  </si>
  <si>
    <t>*  Pueden haber errores de redondeo.</t>
  </si>
  <si>
    <t xml:space="preserve">Centro Ingresos Met. Bayamón (705)     </t>
  </si>
  <si>
    <t xml:space="preserve">Anexo Seguridad Máx. Bayamón (292)                      </t>
  </si>
  <si>
    <t>Esp. no hab.= Espacios no habitables.</t>
  </si>
  <si>
    <t>INST.REG MET.BAYAMON 308 (448)</t>
  </si>
  <si>
    <t>K=ARRESTO CARDIORESPIRATORIO O RESPIRATORY ILLNESS</t>
  </si>
  <si>
    <t>AAO=RUPTURA ANEURISMACEREBRAL</t>
  </si>
  <si>
    <t xml:space="preserve">Centro Ingresos Metrop. de Bayamón (705)     </t>
  </si>
  <si>
    <t xml:space="preserve">Anexo Seguridad Máxima Bayamón (292)                      </t>
  </si>
  <si>
    <t xml:space="preserve">Institución Jóvenes Adultos Ponce (304)                 </t>
  </si>
  <si>
    <t xml:space="preserve">Institución Correccional Sabana Hoyos                   </t>
  </si>
  <si>
    <t>Esp. no hab.= Espacios no habitables</t>
  </si>
  <si>
    <t>AÑO FISCAL 2010-2011</t>
  </si>
  <si>
    <t>JULIO 2010 A JUNIO DE 2011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</si>
  <si>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</si>
  <si>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</si>
  <si>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Esp. no hab.= Espacios no habitable</t>
  </si>
  <si>
    <t>AAS=TRAUMA O TRAUMA POR CAIDA</t>
  </si>
  <si>
    <t xml:space="preserve">                                                     </t>
  </si>
  <si>
    <t>SUM</t>
  </si>
  <si>
    <t>SENT</t>
  </si>
  <si>
    <t>REGION</t>
  </si>
  <si>
    <t>ESTE</t>
  </si>
  <si>
    <t>OESTE</t>
  </si>
  <si>
    <t>% OCUPADA</t>
  </si>
  <si>
    <t>OCUPADA</t>
  </si>
  <si>
    <t>NO OCUPADA</t>
  </si>
  <si>
    <t>ESPACIOS NO HABITABLES</t>
  </si>
  <si>
    <t>HABITABLES</t>
  </si>
  <si>
    <t>NO HABITABLES</t>
  </si>
  <si>
    <t>U</t>
  </si>
  <si>
    <t>A, F</t>
  </si>
  <si>
    <t>F</t>
  </si>
  <si>
    <t>K</t>
  </si>
  <si>
    <t>P</t>
  </si>
  <si>
    <t>L</t>
  </si>
  <si>
    <t>ENERO 2011</t>
  </si>
  <si>
    <t>2 DE ENERO 2011</t>
  </si>
  <si>
    <t>31 DE ENERO 2011</t>
  </si>
  <si>
    <t>PROMEDIO MENSUAL ENERO 2011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</si>
</sst>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\ _P_t_s_-;\-* #,##0\ _P_t_s_-;_-* &quot;-&quot;\ _P_t_s_-;_-@_-"/>
  </numFmts>
  <fonts count="33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10"/>
      <name val="MS Sans Serif"/>
      <family val="2"/>
    </font>
    <font>
      <b/>
      <sz val="8"/>
      <name val="MS Sans Serif"/>
      <family val="2"/>
    </font>
    <font>
      <b/>
      <sz val="9"/>
      <name val="Times"/>
    </font>
    <font>
      <b/>
      <sz val="8"/>
      <name val="Times"/>
    </font>
    <font>
      <sz val="8"/>
      <name val="Times"/>
    </font>
    <font>
      <b/>
      <sz val="9"/>
      <name val="MS Sans Serif"/>
      <family val="2"/>
    </font>
    <font>
      <sz val="7"/>
      <name val="Times"/>
    </font>
    <font>
      <sz val="7"/>
      <name val="Times New Roman"/>
      <family val="1"/>
    </font>
    <font>
      <b/>
      <sz val="9.5"/>
      <name val="MS Sans Serif"/>
      <family val="2"/>
    </font>
    <font>
      <sz val="8"/>
      <name val="Times New Roman"/>
      <family val="1"/>
    </font>
    <font>
      <sz val="9"/>
      <name val="Times"/>
    </font>
    <font>
      <sz val="9"/>
      <name val="MS Sans Serif"/>
      <family val="2"/>
    </font>
    <font>
      <sz val="10"/>
      <name val="Times"/>
    </font>
    <font>
      <sz val="6"/>
      <name val="Times New Roman"/>
      <family val="1"/>
    </font>
    <font>
      <b/>
      <sz val="6"/>
      <name val="Times New Roman"/>
      <family val="1"/>
    </font>
    <font>
      <sz val="6"/>
      <name val="MS Sans Serif"/>
      <family val="2"/>
    </font>
    <font>
      <sz val="9"/>
      <name val="Times New Roman"/>
      <family val="1"/>
    </font>
    <font>
      <sz val="8.5"/>
      <name val="MS Sans Serif"/>
      <family val="2"/>
    </font>
    <font>
      <sz val="10"/>
      <name val="MS Sans Serif"/>
      <family val="2"/>
    </font>
    <font>
      <b/>
      <sz val="10"/>
      <name val="Times"/>
    </font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1" fontId="31" fillId="0" borderId="0" applyFont="0" applyFill="0" applyBorder="0" applyAlignment="0" applyProtection="0"/>
  </cellStyleXfs>
  <cellXfs count="341">
    <xf numFmtId="0" fontId="0" fillId="0" borderId="0" xfId="0"/>
    <xf numFmtId="0" fontId="1" fillId="0" borderId="0" xfId="0" applyFont="1" applyFill="1" applyBorder="1" applyAlignment="1">
      <alignment horizontal="centerContinuous" vertical="top" wrapText="1"/>
    </xf>
    <xf numFmtId="0" fontId="1" fillId="0" borderId="0" xfId="0" applyFont="1" applyFill="1" applyAlignment="1">
      <alignment horizontal="centerContinuous" vertical="top" wrapText="1"/>
    </xf>
    <xf numFmtId="0" fontId="0" fillId="0" borderId="0" xfId="0" applyFill="1" applyAlignment="1">
      <alignment horizontal="centerContinuous"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Alignment="1"/>
    <xf numFmtId="0" fontId="2" fillId="0" borderId="0" xfId="0" applyFont="1"/>
    <xf numFmtId="0" fontId="7" fillId="0" borderId="0" xfId="0" applyFont="1" applyAlignment="1"/>
    <xf numFmtId="49" fontId="1" fillId="0" borderId="0" xfId="0" applyNumberFormat="1" applyFont="1" applyFill="1" applyBorder="1" applyAlignment="1">
      <alignment horizontal="centerContinuous" vertical="top" wrapText="1"/>
    </xf>
    <xf numFmtId="3" fontId="0" fillId="0" borderId="0" xfId="0" applyNumberFormat="1" applyFill="1" applyAlignment="1">
      <alignment horizontal="centerContinuous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top"/>
    </xf>
    <xf numFmtId="41" fontId="9" fillId="0" borderId="0" xfId="1" applyFont="1" applyBorder="1" applyAlignment="1"/>
    <xf numFmtId="0" fontId="10" fillId="0" borderId="0" xfId="0" applyFont="1" applyBorder="1" applyAlignment="1"/>
    <xf numFmtId="0" fontId="7" fillId="4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Alignment="1">
      <alignment horizontal="centerContinuous" wrapText="1"/>
    </xf>
    <xf numFmtId="164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Continuous" wrapText="1"/>
    </xf>
    <xf numFmtId="164" fontId="12" fillId="0" borderId="0" xfId="0" applyNumberFormat="1" applyFont="1" applyAlignment="1">
      <alignment horizontal="centerContinuous" wrapText="1"/>
    </xf>
    <xf numFmtId="164" fontId="13" fillId="0" borderId="7" xfId="1" applyNumberFormat="1" applyFont="1" applyBorder="1" applyAlignment="1" applyProtection="1">
      <alignment horizontal="center"/>
      <protection hidden="1"/>
    </xf>
    <xf numFmtId="164" fontId="14" fillId="0" borderId="8" xfId="1" applyNumberFormat="1" applyFont="1" applyBorder="1" applyAlignment="1" applyProtection="1">
      <alignment horizontal="centerContinuous" wrapText="1"/>
      <protection hidden="1"/>
    </xf>
    <xf numFmtId="164" fontId="15" fillId="0" borderId="8" xfId="1" applyNumberFormat="1" applyFont="1" applyBorder="1" applyAlignment="1" applyProtection="1">
      <alignment horizontal="centerContinuous" vertical="center" wrapText="1"/>
      <protection hidden="1"/>
    </xf>
    <xf numFmtId="164" fontId="15" fillId="0" borderId="9" xfId="1" applyNumberFormat="1" applyFont="1" applyBorder="1" applyAlignment="1" applyProtection="1">
      <alignment horizontal="centerContinuous" vertical="center" wrapText="1"/>
      <protection hidden="1"/>
    </xf>
    <xf numFmtId="164" fontId="16" fillId="0" borderId="10" xfId="1" applyNumberFormat="1" applyFont="1" applyBorder="1" applyAlignment="1" applyProtection="1">
      <alignment horizontal="center"/>
      <protection hidden="1"/>
    </xf>
    <xf numFmtId="164" fontId="14" fillId="0" borderId="11" xfId="1" applyNumberFormat="1" applyFont="1" applyBorder="1" applyAlignment="1" applyProtection="1">
      <alignment horizontal="centerContinuous" wrapText="1"/>
      <protection hidden="1"/>
    </xf>
    <xf numFmtId="164" fontId="17" fillId="0" borderId="11" xfId="1" applyNumberFormat="1" applyFont="1" applyBorder="1" applyAlignment="1" applyProtection="1">
      <alignment horizontal="center" vertical="center" wrapText="1"/>
      <protection hidden="1"/>
    </xf>
    <xf numFmtId="164" fontId="17" fillId="0" borderId="11" xfId="1" applyNumberFormat="1" applyFont="1" applyBorder="1" applyAlignment="1" applyProtection="1">
      <alignment horizontal="center" vertical="center"/>
      <protection hidden="1"/>
    </xf>
    <xf numFmtId="164" fontId="17" fillId="0" borderId="12" xfId="1" applyNumberFormat="1" applyFont="1" applyBorder="1" applyAlignment="1" applyProtection="1">
      <alignment horizontal="center" vertical="center"/>
      <protection hidden="1"/>
    </xf>
    <xf numFmtId="164" fontId="18" fillId="0" borderId="0" xfId="0" applyNumberFormat="1" applyFont="1"/>
    <xf numFmtId="164" fontId="19" fillId="0" borderId="13" xfId="1" applyNumberFormat="1" applyFont="1" applyBorder="1" applyAlignment="1" applyProtection="1">
      <alignment horizontal="center"/>
      <protection hidden="1"/>
    </xf>
    <xf numFmtId="164" fontId="13" fillId="0" borderId="8" xfId="1" applyNumberFormat="1" applyFont="1" applyBorder="1" applyAlignment="1" applyProtection="1">
      <protection hidden="1"/>
    </xf>
    <xf numFmtId="164" fontId="13" fillId="0" borderId="9" xfId="1" applyNumberFormat="1" applyFont="1" applyBorder="1" applyAlignment="1" applyProtection="1">
      <protection hidden="1"/>
    </xf>
    <xf numFmtId="38" fontId="20" fillId="0" borderId="0" xfId="0" applyNumberFormat="1" applyFont="1"/>
    <xf numFmtId="164" fontId="16" fillId="0" borderId="14" xfId="1" applyNumberFormat="1" applyFont="1" applyBorder="1" applyAlignment="1" applyProtection="1">
      <alignment horizontal="center"/>
      <protection hidden="1"/>
    </xf>
    <xf numFmtId="164" fontId="21" fillId="0" borderId="15" xfId="1" applyNumberFormat="1" applyFont="1" applyBorder="1" applyAlignment="1" applyProtection="1">
      <protection hidden="1"/>
    </xf>
    <xf numFmtId="164" fontId="21" fillId="0" borderId="16" xfId="1" applyNumberFormat="1" applyFont="1" applyBorder="1" applyAlignment="1" applyProtection="1">
      <protection hidden="1"/>
    </xf>
    <xf numFmtId="164" fontId="20" fillId="0" borderId="0" xfId="0" applyNumberFormat="1" applyFont="1"/>
    <xf numFmtId="164" fontId="9" fillId="0" borderId="17" xfId="1" applyNumberFormat="1" applyFont="1" applyBorder="1" applyAlignment="1" applyProtection="1">
      <alignment horizontal="justify" wrapText="1"/>
      <protection hidden="1"/>
    </xf>
    <xf numFmtId="164" fontId="15" fillId="0" borderId="18" xfId="1" applyNumberFormat="1" applyFont="1" applyBorder="1" applyAlignment="1" applyProtection="1">
      <protection hidden="1"/>
    </xf>
    <xf numFmtId="164" fontId="15" fillId="0" borderId="18" xfId="1" applyNumberFormat="1" applyFont="1" applyFill="1" applyBorder="1" applyAlignment="1" applyProtection="1">
      <protection hidden="1"/>
    </xf>
    <xf numFmtId="164" fontId="15" fillId="0" borderId="19" xfId="1" applyNumberFormat="1" applyFont="1" applyFill="1" applyBorder="1" applyAlignment="1" applyProtection="1">
      <protection hidden="1"/>
    </xf>
    <xf numFmtId="0" fontId="20" fillId="0" borderId="0" xfId="0" applyFont="1"/>
    <xf numFmtId="164" fontId="15" fillId="0" borderId="20" xfId="1" applyNumberFormat="1" applyFont="1" applyBorder="1" applyAlignment="1" applyProtection="1">
      <protection hidden="1"/>
    </xf>
    <xf numFmtId="164" fontId="15" fillId="0" borderId="20" xfId="1" applyNumberFormat="1" applyFont="1" applyFill="1" applyBorder="1" applyAlignment="1" applyProtection="1">
      <protection hidden="1"/>
    </xf>
    <xf numFmtId="164" fontId="15" fillId="0" borderId="21" xfId="1" applyNumberFormat="1" applyFont="1" applyFill="1" applyBorder="1" applyAlignment="1" applyProtection="1">
      <protection hidden="1"/>
    </xf>
    <xf numFmtId="164" fontId="15" fillId="0" borderId="22" xfId="1" applyNumberFormat="1" applyFont="1" applyFill="1" applyBorder="1" applyAlignment="1" applyProtection="1">
      <protection hidden="1"/>
    </xf>
    <xf numFmtId="164" fontId="9" fillId="0" borderId="23" xfId="1" applyNumberFormat="1" applyFont="1" applyBorder="1" applyAlignment="1" applyProtection="1">
      <alignment horizontal="justify" wrapText="1"/>
      <protection hidden="1"/>
    </xf>
    <xf numFmtId="164" fontId="15" fillId="0" borderId="24" xfId="1" applyNumberFormat="1" applyFont="1" applyBorder="1" applyAlignment="1" applyProtection="1">
      <protection hidden="1"/>
    </xf>
    <xf numFmtId="164" fontId="15" fillId="0" borderId="24" xfId="1" applyNumberFormat="1" applyFont="1" applyFill="1" applyBorder="1" applyAlignment="1" applyProtection="1">
      <protection hidden="1"/>
    </xf>
    <xf numFmtId="164" fontId="15" fillId="0" borderId="25" xfId="1" applyNumberFormat="1" applyFont="1" applyFill="1" applyBorder="1" applyAlignment="1" applyProtection="1">
      <protection hidden="1"/>
    </xf>
    <xf numFmtId="164" fontId="0" fillId="0" borderId="0" xfId="0" applyNumberFormat="1"/>
    <xf numFmtId="164" fontId="9" fillId="0" borderId="26" xfId="1" applyNumberFormat="1" applyFont="1" applyBorder="1" applyAlignment="1" applyProtection="1">
      <alignment horizontal="justify" wrapText="1"/>
      <protection hidden="1"/>
    </xf>
    <xf numFmtId="164" fontId="17" fillId="0" borderId="20" xfId="1" applyNumberFormat="1" applyFont="1" applyFill="1" applyBorder="1" applyAlignment="1" applyProtection="1">
      <protection hidden="1"/>
    </xf>
    <xf numFmtId="164" fontId="15" fillId="0" borderId="20" xfId="1" applyNumberFormat="1" applyFont="1" applyFill="1" applyBorder="1" applyAlignment="1" applyProtection="1">
      <alignment wrapText="1"/>
      <protection hidden="1"/>
    </xf>
    <xf numFmtId="164" fontId="15" fillId="0" borderId="18" xfId="1" quotePrefix="1" applyNumberFormat="1" applyFont="1" applyFill="1" applyBorder="1" applyAlignment="1" applyProtection="1">
      <protection hidden="1"/>
    </xf>
    <xf numFmtId="164" fontId="17" fillId="0" borderId="24" xfId="1" applyNumberFormat="1" applyFont="1" applyFill="1" applyBorder="1" applyAlignment="1" applyProtection="1">
      <alignment wrapText="1"/>
      <protection hidden="1"/>
    </xf>
    <xf numFmtId="0" fontId="20" fillId="0" borderId="18" xfId="0" applyFont="1" applyFill="1" applyBorder="1" applyAlignment="1"/>
    <xf numFmtId="0" fontId="20" fillId="0" borderId="19" xfId="0" applyFont="1" applyFill="1" applyBorder="1" applyAlignment="1"/>
    <xf numFmtId="164" fontId="15" fillId="0" borderId="27" xfId="1" applyNumberFormat="1" applyFont="1" applyFill="1" applyBorder="1" applyAlignment="1" applyProtection="1">
      <protection hidden="1"/>
    </xf>
    <xf numFmtId="0" fontId="15" fillId="0" borderId="18" xfId="0" applyFont="1" applyFill="1" applyBorder="1" applyAlignment="1"/>
    <xf numFmtId="0" fontId="15" fillId="0" borderId="27" xfId="0" applyFont="1" applyFill="1" applyBorder="1" applyAlignment="1"/>
    <xf numFmtId="164" fontId="15" fillId="0" borderId="15" xfId="1" applyNumberFormat="1" applyFont="1" applyFill="1" applyBorder="1" applyAlignment="1" applyProtection="1">
      <protection hidden="1"/>
    </xf>
    <xf numFmtId="164" fontId="15" fillId="0" borderId="28" xfId="1" applyNumberFormat="1" applyFont="1" applyFill="1" applyBorder="1" applyAlignment="1" applyProtection="1">
      <protection hidden="1"/>
    </xf>
    <xf numFmtId="164" fontId="15" fillId="0" borderId="29" xfId="1" applyNumberFormat="1" applyFont="1" applyFill="1" applyBorder="1" applyAlignment="1" applyProtection="1">
      <protection hidden="1"/>
    </xf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0" fontId="20" fillId="0" borderId="27" xfId="0" applyFont="1" applyFill="1" applyBorder="1" applyAlignment="1"/>
    <xf numFmtId="0" fontId="0" fillId="0" borderId="18" xfId="0" applyFill="1" applyBorder="1" applyAlignment="1"/>
    <xf numFmtId="164" fontId="23" fillId="0" borderId="0" xfId="0" applyNumberFormat="1" applyFont="1"/>
    <xf numFmtId="164" fontId="21" fillId="0" borderId="18" xfId="1" applyNumberFormat="1" applyFont="1" applyBorder="1" applyAlignment="1" applyProtection="1">
      <protection hidden="1"/>
    </xf>
    <xf numFmtId="0" fontId="23" fillId="0" borderId="0" xfId="0" applyFont="1"/>
    <xf numFmtId="164" fontId="9" fillId="0" borderId="13" xfId="1" applyNumberFormat="1" applyFont="1" applyFill="1" applyBorder="1" applyAlignment="1" applyProtection="1">
      <alignment horizontal="justify" wrapText="1"/>
      <protection hidden="1"/>
    </xf>
    <xf numFmtId="164" fontId="21" fillId="0" borderId="30" xfId="1" applyNumberFormat="1" applyFont="1" applyBorder="1" applyAlignment="1" applyProtection="1">
      <protection hidden="1"/>
    </xf>
    <xf numFmtId="0" fontId="20" fillId="0" borderId="30" xfId="0" applyFont="1" applyFill="1" applyBorder="1" applyAlignment="1"/>
    <xf numFmtId="0" fontId="20" fillId="0" borderId="31" xfId="0" applyFont="1" applyFill="1" applyBorder="1" applyAlignment="1"/>
    <xf numFmtId="0" fontId="18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/>
    <xf numFmtId="0" fontId="2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Continuous" wrapText="1"/>
    </xf>
    <xf numFmtId="0" fontId="24" fillId="0" borderId="0" xfId="0" applyFont="1" applyAlignment="1">
      <alignment horizontal="left"/>
    </xf>
    <xf numFmtId="0" fontId="23" fillId="0" borderId="24" xfId="0" applyFont="1" applyBorder="1" applyAlignment="1">
      <alignment horizontal="center"/>
    </xf>
    <xf numFmtId="38" fontId="13" fillId="0" borderId="32" xfId="1" applyNumberFormat="1" applyFont="1" applyBorder="1" applyAlignment="1" applyProtection="1">
      <alignment horizontal="center"/>
      <protection hidden="1"/>
    </xf>
    <xf numFmtId="38" fontId="14" fillId="0" borderId="33" xfId="1" applyNumberFormat="1" applyFont="1" applyBorder="1" applyAlignment="1" applyProtection="1">
      <alignment horizontal="centerContinuous" wrapText="1"/>
      <protection hidden="1"/>
    </xf>
    <xf numFmtId="38" fontId="15" fillId="0" borderId="34" xfId="1" applyNumberFormat="1" applyFont="1" applyBorder="1" applyAlignment="1" applyProtection="1">
      <alignment horizontal="center" vertical="center" wrapText="1"/>
      <protection hidden="1"/>
    </xf>
    <xf numFmtId="38" fontId="15" fillId="0" borderId="34" xfId="1" applyNumberFormat="1" applyFont="1" applyBorder="1" applyAlignment="1" applyProtection="1">
      <alignment horizontal="center" vertical="center"/>
      <protection hidden="1"/>
    </xf>
    <xf numFmtId="38" fontId="15" fillId="0" borderId="35" xfId="1" applyNumberFormat="1" applyFont="1" applyBorder="1" applyAlignment="1" applyProtection="1">
      <alignment horizontal="center" vertical="center"/>
      <protection hidden="1"/>
    </xf>
    <xf numFmtId="38" fontId="16" fillId="0" borderId="36" xfId="1" applyNumberFormat="1" applyFont="1" applyBorder="1" applyAlignment="1" applyProtection="1">
      <alignment horizontal="center"/>
      <protection hidden="1"/>
    </xf>
    <xf numFmtId="38" fontId="30" fillId="0" borderId="37" xfId="1" applyNumberFormat="1" applyFont="1" applyBorder="1" applyAlignment="1" applyProtection="1">
      <alignment horizontal="center"/>
      <protection hidden="1"/>
    </xf>
    <xf numFmtId="38" fontId="30" fillId="0" borderId="38" xfId="1" applyNumberFormat="1" applyFont="1" applyBorder="1" applyAlignment="1" applyProtection="1">
      <alignment horizontal="center"/>
      <protection hidden="1"/>
    </xf>
    <xf numFmtId="38" fontId="30" fillId="0" borderId="39" xfId="1" applyNumberFormat="1" applyFont="1" applyBorder="1" applyAlignment="1" applyProtection="1">
      <alignment horizontal="center"/>
      <protection hidden="1"/>
    </xf>
    <xf numFmtId="38" fontId="30" fillId="0" borderId="40" xfId="1" applyNumberFormat="1" applyFont="1" applyBorder="1" applyAlignment="1" applyProtection="1">
      <alignment horizontal="center"/>
      <protection hidden="1"/>
    </xf>
    <xf numFmtId="38" fontId="0" fillId="0" borderId="0" xfId="0" applyNumberFormat="1"/>
    <xf numFmtId="38" fontId="16" fillId="0" borderId="41" xfId="1" applyNumberFormat="1" applyFont="1" applyBorder="1" applyAlignment="1" applyProtection="1">
      <alignment horizontal="center"/>
      <protection hidden="1"/>
    </xf>
    <xf numFmtId="38" fontId="21" fillId="0" borderId="42" xfId="1" applyNumberFormat="1" applyFont="1" applyBorder="1" applyAlignment="1" applyProtection="1">
      <alignment horizontal="center"/>
      <protection hidden="1"/>
    </xf>
    <xf numFmtId="38" fontId="21" fillId="0" borderId="43" xfId="1" applyNumberFormat="1" applyFont="1" applyBorder="1" applyAlignment="1" applyProtection="1">
      <alignment horizontal="center"/>
      <protection hidden="1"/>
    </xf>
    <xf numFmtId="38" fontId="21" fillId="0" borderId="44" xfId="1" applyNumberFormat="1" applyFont="1" applyBorder="1" applyAlignment="1" applyProtection="1">
      <alignment horizontal="center"/>
      <protection hidden="1"/>
    </xf>
    <xf numFmtId="0" fontId="28" fillId="0" borderId="0" xfId="0" applyFont="1"/>
    <xf numFmtId="38" fontId="17" fillId="0" borderId="0" xfId="1" applyNumberFormat="1" applyFont="1" applyBorder="1" applyAlignment="1" applyProtection="1">
      <alignment horizontal="justify" vertical="center" wrapText="1"/>
      <protection hidden="1"/>
    </xf>
    <xf numFmtId="38" fontId="28" fillId="0" borderId="17" xfId="1" applyNumberFormat="1" applyFont="1" applyBorder="1" applyAlignment="1" applyProtection="1">
      <alignment horizontal="justify" wrapText="1"/>
      <protection hidden="1"/>
    </xf>
    <xf numFmtId="38" fontId="23" fillId="0" borderId="45" xfId="1" applyNumberFormat="1" applyFont="1" applyBorder="1" applyAlignment="1" applyProtection="1">
      <alignment horizontal="center"/>
      <protection hidden="1"/>
    </xf>
    <xf numFmtId="38" fontId="23" fillId="0" borderId="46" xfId="1" applyNumberFormat="1" applyFont="1" applyFill="1" applyBorder="1" applyAlignment="1" applyProtection="1">
      <alignment horizontal="center"/>
      <protection hidden="1"/>
    </xf>
    <xf numFmtId="38" fontId="23" fillId="0" borderId="46" xfId="1" applyNumberFormat="1" applyFont="1" applyBorder="1" applyAlignment="1" applyProtection="1">
      <alignment horizontal="center"/>
      <protection hidden="1"/>
    </xf>
    <xf numFmtId="38" fontId="23" fillId="0" borderId="19" xfId="1" applyNumberFormat="1" applyFont="1" applyBorder="1" applyAlignment="1" applyProtection="1">
      <alignment horizontal="center"/>
      <protection hidden="1"/>
    </xf>
    <xf numFmtId="38" fontId="23" fillId="0" borderId="46" xfId="1" quotePrefix="1" applyNumberFormat="1" applyFont="1" applyFill="1" applyBorder="1" applyAlignment="1" applyProtection="1">
      <alignment horizontal="center"/>
      <protection hidden="1"/>
    </xf>
    <xf numFmtId="38" fontId="23" fillId="0" borderId="46" xfId="1" quotePrefix="1" applyNumberFormat="1" applyFont="1" applyBorder="1" applyAlignment="1" applyProtection="1">
      <alignment horizontal="center"/>
      <protection hidden="1"/>
    </xf>
    <xf numFmtId="38" fontId="23" fillId="0" borderId="19" xfId="1" quotePrefix="1" applyNumberFormat="1" applyFont="1" applyBorder="1" applyAlignment="1" applyProtection="1">
      <alignment horizontal="center"/>
      <protection hidden="1"/>
    </xf>
    <xf numFmtId="38" fontId="15" fillId="0" borderId="47" xfId="1" applyNumberFormat="1" applyFont="1" applyBorder="1" applyAlignment="1" applyProtection="1">
      <alignment horizontal="center" vertical="center" wrapText="1"/>
      <protection hidden="1"/>
    </xf>
    <xf numFmtId="38" fontId="27" fillId="0" borderId="0" xfId="0" applyNumberFormat="1" applyFont="1"/>
    <xf numFmtId="38" fontId="23" fillId="0" borderId="18" xfId="1" applyNumberFormat="1" applyFont="1" applyFill="1" applyBorder="1" applyAlignment="1" applyProtection="1">
      <alignment horizontal="center"/>
      <protection hidden="1"/>
    </xf>
    <xf numFmtId="38" fontId="23" fillId="0" borderId="48" xfId="1" applyNumberFormat="1" applyFont="1" applyFill="1" applyBorder="1" applyAlignment="1" applyProtection="1">
      <alignment horizontal="center"/>
      <protection hidden="1"/>
    </xf>
    <xf numFmtId="38" fontId="23" fillId="0" borderId="48" xfId="1" applyNumberFormat="1" applyFont="1" applyBorder="1" applyAlignment="1" applyProtection="1">
      <alignment horizontal="center"/>
      <protection hidden="1"/>
    </xf>
    <xf numFmtId="38" fontId="23" fillId="0" borderId="22" xfId="1" applyNumberFormat="1" applyFont="1" applyBorder="1" applyAlignment="1" applyProtection="1">
      <alignment horizontal="center"/>
      <protection hidden="1"/>
    </xf>
    <xf numFmtId="38" fontId="15" fillId="0" borderId="47" xfId="1" applyNumberFormat="1" applyFont="1" applyBorder="1" applyAlignment="1" applyProtection="1">
      <alignment horizontal="center" vertical="center"/>
      <protection hidden="1"/>
    </xf>
    <xf numFmtId="38" fontId="23" fillId="0" borderId="0" xfId="1" applyNumberFormat="1" applyFont="1" applyBorder="1" applyAlignment="1" applyProtection="1">
      <alignment horizontal="right" vertical="center" wrapText="1"/>
      <protection hidden="1"/>
    </xf>
    <xf numFmtId="38" fontId="28" fillId="0" borderId="23" xfId="1" applyNumberFormat="1" applyFont="1" applyBorder="1" applyAlignment="1" applyProtection="1">
      <alignment horizontal="justify" wrapText="1"/>
      <protection hidden="1"/>
    </xf>
    <xf numFmtId="38" fontId="23" fillId="0" borderId="49" xfId="1" applyNumberFormat="1" applyFont="1" applyFill="1" applyBorder="1" applyAlignment="1" applyProtection="1">
      <alignment horizontal="center"/>
      <protection hidden="1"/>
    </xf>
    <xf numFmtId="38" fontId="23" fillId="0" borderId="49" xfId="1" applyNumberFormat="1" applyFont="1" applyBorder="1" applyAlignment="1" applyProtection="1">
      <alignment horizontal="center"/>
      <protection hidden="1"/>
    </xf>
    <xf numFmtId="38" fontId="23" fillId="0" borderId="25" xfId="1" applyNumberFormat="1" applyFont="1" applyBorder="1" applyAlignment="1" applyProtection="1">
      <alignment horizontal="center"/>
      <protection hidden="1"/>
    </xf>
    <xf numFmtId="38" fontId="15" fillId="0" borderId="8" xfId="1" applyNumberFormat="1" applyFont="1" applyBorder="1" applyAlignment="1" applyProtection="1">
      <alignment horizontal="center" vertical="center"/>
      <protection hidden="1"/>
    </xf>
    <xf numFmtId="38" fontId="28" fillId="0" borderId="23" xfId="1" applyNumberFormat="1" applyFont="1" applyBorder="1" applyAlignment="1" applyProtection="1">
      <alignment horizontal="left" wrapText="1"/>
      <protection hidden="1"/>
    </xf>
    <xf numFmtId="38" fontId="28" fillId="0" borderId="17" xfId="1" applyNumberFormat="1" applyFont="1" applyBorder="1" applyAlignment="1" applyProtection="1">
      <alignment horizontal="left" wrapText="1"/>
      <protection hidden="1"/>
    </xf>
    <xf numFmtId="38" fontId="15" fillId="0" borderId="21" xfId="1" applyNumberFormat="1" applyFont="1" applyFill="1" applyBorder="1" applyAlignment="1" applyProtection="1">
      <alignment horizontal="center" vertical="center"/>
      <protection hidden="1"/>
    </xf>
    <xf numFmtId="38" fontId="9" fillId="0" borderId="26" xfId="1" applyNumberFormat="1" applyFont="1" applyBorder="1" applyAlignment="1" applyProtection="1">
      <alignment horizontal="left"/>
      <protection hidden="1"/>
    </xf>
    <xf numFmtId="38" fontId="15" fillId="0" borderId="46" xfId="1" applyNumberFormat="1" applyFont="1" applyFill="1" applyBorder="1" applyAlignment="1" applyProtection="1">
      <alignment horizontal="left"/>
      <protection hidden="1"/>
    </xf>
    <xf numFmtId="38" fontId="15" fillId="0" borderId="18" xfId="1" applyNumberFormat="1" applyFont="1" applyFill="1" applyBorder="1" applyAlignment="1" applyProtection="1">
      <alignment horizontal="left"/>
      <protection hidden="1"/>
    </xf>
    <xf numFmtId="38" fontId="15" fillId="0" borderId="48" xfId="1" applyNumberFormat="1" applyFont="1" applyFill="1" applyBorder="1" applyAlignment="1" applyProtection="1">
      <alignment horizontal="left"/>
      <protection hidden="1"/>
    </xf>
    <xf numFmtId="38" fontId="15" fillId="0" borderId="48" xfId="1" applyNumberFormat="1" applyFont="1" applyBorder="1" applyAlignment="1" applyProtection="1">
      <alignment horizontal="left"/>
      <protection hidden="1"/>
    </xf>
    <xf numFmtId="38" fontId="15" fillId="0" borderId="48" xfId="1" applyNumberFormat="1" applyFont="1" applyBorder="1" applyAlignment="1" applyProtection="1">
      <alignment horizontal="center"/>
      <protection hidden="1"/>
    </xf>
    <xf numFmtId="38" fontId="15" fillId="0" borderId="22" xfId="1" applyNumberFormat="1" applyFont="1" applyBorder="1" applyAlignment="1" applyProtection="1">
      <alignment horizontal="left"/>
      <protection hidden="1"/>
    </xf>
    <xf numFmtId="38" fontId="15" fillId="0" borderId="50" xfId="1" applyNumberFormat="1" applyFont="1" applyBorder="1" applyAlignment="1" applyProtection="1">
      <alignment horizontal="center" vertical="center" wrapText="1"/>
      <protection hidden="1"/>
    </xf>
    <xf numFmtId="38" fontId="9" fillId="0" borderId="26" xfId="1" applyNumberFormat="1" applyFont="1" applyBorder="1" applyAlignment="1" applyProtection="1">
      <alignment horizontal="justify" wrapText="1"/>
      <protection hidden="1"/>
    </xf>
    <xf numFmtId="0" fontId="9" fillId="0" borderId="0" xfId="0" applyFont="1" applyAlignment="1">
      <alignment horizontal="left"/>
    </xf>
    <xf numFmtId="38" fontId="15" fillId="0" borderId="8" xfId="1" applyNumberFormat="1" applyFont="1" applyBorder="1" applyAlignment="1" applyProtection="1">
      <alignment horizontal="center" vertical="center" wrapText="1"/>
      <protection hidden="1"/>
    </xf>
    <xf numFmtId="38" fontId="9" fillId="0" borderId="17" xfId="1" applyNumberFormat="1" applyFont="1" applyBorder="1" applyAlignment="1" applyProtection="1">
      <alignment horizontal="justify" wrapText="1"/>
      <protection hidden="1"/>
    </xf>
    <xf numFmtId="38" fontId="23" fillId="0" borderId="51" xfId="1" applyNumberFormat="1" applyFont="1" applyFill="1" applyBorder="1" applyAlignment="1" applyProtection="1">
      <alignment horizontal="center"/>
      <protection hidden="1"/>
    </xf>
    <xf numFmtId="38" fontId="23" fillId="0" borderId="51" xfId="1" applyNumberFormat="1" applyFont="1" applyBorder="1" applyAlignment="1" applyProtection="1">
      <alignment horizontal="center"/>
      <protection hidden="1"/>
    </xf>
    <xf numFmtId="38" fontId="23" fillId="0" borderId="52" xfId="1" applyNumberFormat="1" applyFont="1" applyBorder="1" applyAlignment="1" applyProtection="1">
      <alignment horizontal="center"/>
      <protection hidden="1"/>
    </xf>
    <xf numFmtId="38" fontId="23" fillId="0" borderId="18" xfId="1" quotePrefix="1" applyNumberFormat="1" applyFont="1" applyFill="1" applyBorder="1" applyAlignment="1" applyProtection="1">
      <alignment horizontal="center"/>
      <protection hidden="1"/>
    </xf>
    <xf numFmtId="38" fontId="23" fillId="0" borderId="27" xfId="1" quotePrefix="1" applyNumberFormat="1" applyFont="1" applyBorder="1" applyAlignment="1" applyProtection="1">
      <alignment horizontal="center"/>
      <protection hidden="1"/>
    </xf>
    <xf numFmtId="38" fontId="28" fillId="0" borderId="17" xfId="1" applyNumberFormat="1" applyFont="1" applyBorder="1" applyProtection="1">
      <protection hidden="1"/>
    </xf>
    <xf numFmtId="0" fontId="0" fillId="0" borderId="4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38" fontId="15" fillId="0" borderId="51" xfId="1" applyNumberFormat="1" applyFont="1" applyFill="1" applyBorder="1" applyAlignment="1" applyProtection="1">
      <alignment horizontal="center" vertical="center" wrapText="1"/>
      <protection hidden="1"/>
    </xf>
    <xf numFmtId="38" fontId="23" fillId="0" borderId="18" xfId="1" applyNumberFormat="1" applyFont="1" applyBorder="1" applyAlignment="1" applyProtection="1">
      <alignment horizontal="center"/>
      <protection hidden="1"/>
    </xf>
    <xf numFmtId="0" fontId="23" fillId="0" borderId="46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38" fontId="23" fillId="0" borderId="20" xfId="1" applyNumberFormat="1" applyFont="1" applyFill="1" applyBorder="1" applyAlignment="1" applyProtection="1">
      <alignment horizontal="center"/>
      <protection hidden="1"/>
    </xf>
    <xf numFmtId="38" fontId="23" fillId="0" borderId="20" xfId="1" applyNumberFormat="1" applyFont="1" applyBorder="1" applyAlignment="1" applyProtection="1">
      <alignment horizontal="center"/>
      <protection hidden="1"/>
    </xf>
    <xf numFmtId="38" fontId="23" fillId="0" borderId="53" xfId="1" applyNumberFormat="1" applyFont="1" applyBorder="1" applyAlignment="1" applyProtection="1">
      <alignment horizontal="center"/>
      <protection hidden="1"/>
    </xf>
    <xf numFmtId="38" fontId="16" fillId="0" borderId="54" xfId="1" applyNumberFormat="1" applyFont="1" applyBorder="1" applyAlignment="1" applyProtection="1">
      <alignment horizontal="center"/>
      <protection hidden="1"/>
    </xf>
    <xf numFmtId="38" fontId="23" fillId="0" borderId="42" xfId="1" applyNumberFormat="1" applyFont="1" applyBorder="1" applyAlignment="1" applyProtection="1">
      <alignment horizontal="center"/>
      <protection hidden="1"/>
    </xf>
    <xf numFmtId="38" fontId="23" fillId="0" borderId="55" xfId="1" applyNumberFormat="1" applyFont="1" applyFill="1" applyBorder="1" applyAlignment="1" applyProtection="1">
      <alignment horizontal="center"/>
      <protection hidden="1"/>
    </xf>
    <xf numFmtId="38" fontId="23" fillId="0" borderId="56" xfId="1" applyNumberFormat="1" applyFont="1" applyFill="1" applyBorder="1" applyAlignment="1" applyProtection="1">
      <alignment horizontal="center"/>
      <protection hidden="1"/>
    </xf>
    <xf numFmtId="38" fontId="23" fillId="0" borderId="56" xfId="1" applyNumberFormat="1" applyFont="1" applyBorder="1" applyAlignment="1" applyProtection="1">
      <alignment horizontal="center"/>
      <protection hidden="1"/>
    </xf>
    <xf numFmtId="38" fontId="23" fillId="0" borderId="16" xfId="1" applyNumberFormat="1" applyFont="1" applyBorder="1" applyAlignment="1" applyProtection="1">
      <alignment horizontal="center"/>
      <protection hidden="1"/>
    </xf>
    <xf numFmtId="0" fontId="29" fillId="0" borderId="0" xfId="0" applyFont="1"/>
    <xf numFmtId="38" fontId="23" fillId="0" borderId="57" xfId="1" applyNumberFormat="1" applyFont="1" applyFill="1" applyBorder="1" applyAlignment="1" applyProtection="1">
      <alignment horizontal="center"/>
      <protection hidden="1"/>
    </xf>
    <xf numFmtId="0" fontId="23" fillId="0" borderId="49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38" fontId="9" fillId="0" borderId="17" xfId="1" applyNumberFormat="1" applyFont="1" applyBorder="1" applyProtection="1">
      <protection hidden="1"/>
    </xf>
    <xf numFmtId="38" fontId="21" fillId="0" borderId="48" xfId="1" applyNumberFormat="1" applyFont="1" applyFill="1" applyBorder="1" applyAlignment="1" applyProtection="1">
      <alignment horizontal="center"/>
      <protection hidden="1"/>
    </xf>
    <xf numFmtId="38" fontId="21" fillId="0" borderId="20" xfId="1" applyNumberFormat="1" applyFont="1" applyFill="1" applyBorder="1" applyAlignment="1" applyProtection="1">
      <alignment horizontal="center"/>
      <protection hidden="1"/>
    </xf>
    <xf numFmtId="38" fontId="21" fillId="0" borderId="20" xfId="1" applyNumberFormat="1" applyFont="1" applyBorder="1" applyAlignment="1" applyProtection="1">
      <alignment horizontal="center"/>
      <protection hidden="1"/>
    </xf>
    <xf numFmtId="38" fontId="21" fillId="0" borderId="53" xfId="1" applyNumberFormat="1" applyFont="1" applyBorder="1" applyAlignment="1" applyProtection="1">
      <alignment horizontal="center"/>
      <protection hidden="1"/>
    </xf>
    <xf numFmtId="0" fontId="15" fillId="0" borderId="0" xfId="0" applyFont="1"/>
    <xf numFmtId="38" fontId="21" fillId="0" borderId="46" xfId="1" applyNumberFormat="1" applyFont="1" applyFill="1" applyBorder="1" applyAlignment="1" applyProtection="1">
      <alignment horizontal="center"/>
      <protection hidden="1"/>
    </xf>
    <xf numFmtId="38" fontId="21" fillId="0" borderId="18" xfId="1" applyNumberFormat="1" applyFont="1" applyFill="1" applyBorder="1" applyAlignment="1" applyProtection="1">
      <alignment horizontal="center"/>
      <protection hidden="1"/>
    </xf>
    <xf numFmtId="38" fontId="21" fillId="0" borderId="18" xfId="1" applyNumberFormat="1" applyFont="1" applyBorder="1" applyAlignment="1" applyProtection="1">
      <alignment horizontal="center"/>
      <protection hidden="1"/>
    </xf>
    <xf numFmtId="38" fontId="21" fillId="0" borderId="27" xfId="1" applyNumberFormat="1" applyFont="1" applyBorder="1" applyAlignment="1" applyProtection="1">
      <alignment horizontal="center"/>
      <protection hidden="1"/>
    </xf>
    <xf numFmtId="38" fontId="9" fillId="0" borderId="13" xfId="1" applyNumberFormat="1" applyFont="1" applyFill="1" applyBorder="1" applyAlignment="1" applyProtection="1">
      <alignment horizontal="justify" wrapText="1"/>
      <protection hidden="1"/>
    </xf>
    <xf numFmtId="38" fontId="9" fillId="0" borderId="59" xfId="1" applyNumberFormat="1" applyFont="1" applyBorder="1" applyAlignment="1" applyProtection="1">
      <alignment horizontal="justify" wrapText="1"/>
      <protection hidden="1"/>
    </xf>
    <xf numFmtId="38" fontId="23" fillId="0" borderId="60" xfId="1" applyNumberFormat="1" applyFont="1" applyBorder="1" applyAlignment="1" applyProtection="1">
      <alignment horizontal="center"/>
      <protection hidden="1"/>
    </xf>
    <xf numFmtId="0" fontId="0" fillId="0" borderId="61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2" xfId="0" applyBorder="1" applyAlignment="1">
      <alignment horizontal="center"/>
    </xf>
    <xf numFmtId="38" fontId="9" fillId="0" borderId="0" xfId="1" applyNumberFormat="1" applyFont="1" applyFill="1" applyBorder="1" applyAlignment="1" applyProtection="1">
      <alignment horizontal="justify" wrapText="1"/>
      <protection hidden="1"/>
    </xf>
    <xf numFmtId="38" fontId="10" fillId="0" borderId="0" xfId="1" applyNumberFormat="1" applyFont="1" applyFill="1" applyBorder="1" applyProtection="1">
      <protection hidden="1"/>
    </xf>
    <xf numFmtId="38" fontId="10" fillId="0" borderId="0" xfId="1" applyNumberFormat="1" applyFont="1" applyFill="1" applyBorder="1" applyAlignment="1" applyProtection="1">
      <alignment vertical="top"/>
      <protection hidden="1"/>
    </xf>
    <xf numFmtId="164" fontId="9" fillId="0" borderId="23" xfId="1" applyNumberFormat="1" applyFont="1" applyBorder="1" applyAlignment="1" applyProtection="1">
      <alignment horizontal="left" wrapText="1"/>
      <protection hidden="1"/>
    </xf>
    <xf numFmtId="164" fontId="9" fillId="0" borderId="17" xfId="1" applyNumberFormat="1" applyFont="1" applyBorder="1" applyAlignment="1" applyProtection="1">
      <alignment horizontal="left" wrapText="1"/>
      <protection hidden="1"/>
    </xf>
    <xf numFmtId="164" fontId="22" fillId="0" borderId="63" xfId="1" applyNumberFormat="1" applyFont="1" applyBorder="1" applyAlignment="1" applyProtection="1">
      <alignment horizontal="left"/>
      <protection hidden="1"/>
    </xf>
    <xf numFmtId="164" fontId="22" fillId="0" borderId="17" xfId="1" applyNumberFormat="1" applyFont="1" applyBorder="1" applyProtection="1">
      <protection hidden="1"/>
    </xf>
    <xf numFmtId="164" fontId="16" fillId="0" borderId="54" xfId="1" applyNumberFormat="1" applyFont="1" applyBorder="1" applyAlignment="1" applyProtection="1">
      <alignment horizontal="center"/>
      <protection hidden="1"/>
    </xf>
    <xf numFmtId="164" fontId="22" fillId="0" borderId="64" xfId="1" applyNumberFormat="1" applyFont="1" applyBorder="1" applyAlignment="1" applyProtection="1">
      <alignment horizontal="left"/>
      <protection hidden="1"/>
    </xf>
    <xf numFmtId="164" fontId="9" fillId="0" borderId="59" xfId="1" applyNumberFormat="1" applyFont="1" applyBorder="1" applyAlignment="1" applyProtection="1">
      <alignment horizontal="left" wrapText="1"/>
      <protection hidden="1"/>
    </xf>
    <xf numFmtId="3" fontId="0" fillId="0" borderId="0" xfId="0" applyNumberFormat="1" applyFill="1" applyAlignment="1">
      <alignment vertical="top" wrapText="1"/>
    </xf>
    <xf numFmtId="0" fontId="20" fillId="0" borderId="20" xfId="0" applyFont="1" applyFill="1" applyBorder="1" applyAlignment="1"/>
    <xf numFmtId="164" fontId="22" fillId="0" borderId="26" xfId="1" applyNumberFormat="1" applyFont="1" applyBorder="1" applyProtection="1">
      <protection hidden="1"/>
    </xf>
    <xf numFmtId="0" fontId="20" fillId="0" borderId="22" xfId="0" applyFont="1" applyFill="1" applyBorder="1" applyAlignment="1"/>
    <xf numFmtId="0" fontId="0" fillId="4" borderId="65" xfId="0" applyFill="1" applyBorder="1" applyAlignment="1">
      <alignment wrapText="1"/>
    </xf>
    <xf numFmtId="0" fontId="4" fillId="4" borderId="66" xfId="0" applyFont="1" applyFill="1" applyBorder="1" applyAlignment="1">
      <alignment wrapText="1"/>
    </xf>
    <xf numFmtId="0" fontId="0" fillId="4" borderId="66" xfId="0" applyFill="1" applyBorder="1" applyAlignment="1">
      <alignment wrapText="1"/>
    </xf>
    <xf numFmtId="0" fontId="0" fillId="4" borderId="67" xfId="0" applyFill="1" applyBorder="1" applyAlignment="1">
      <alignment wrapText="1"/>
    </xf>
    <xf numFmtId="0" fontId="5" fillId="4" borderId="68" xfId="0" applyFont="1" applyFill="1" applyBorder="1" applyAlignment="1">
      <alignment wrapText="1"/>
    </xf>
    <xf numFmtId="0" fontId="4" fillId="4" borderId="69" xfId="0" applyFont="1" applyFill="1" applyBorder="1" applyAlignment="1">
      <alignment wrapText="1"/>
    </xf>
    <xf numFmtId="0" fontId="2" fillId="5" borderId="70" xfId="0" applyFont="1" applyFill="1" applyBorder="1" applyAlignment="1">
      <alignment horizontal="center" vertical="center" wrapText="1"/>
    </xf>
    <xf numFmtId="3" fontId="2" fillId="5" borderId="71" xfId="0" applyNumberFormat="1" applyFont="1" applyFill="1" applyBorder="1" applyAlignment="1">
      <alignment horizontal="center"/>
    </xf>
    <xf numFmtId="4" fontId="2" fillId="5" borderId="72" xfId="0" applyNumberFormat="1" applyFont="1" applyFill="1" applyBorder="1" applyAlignment="1">
      <alignment horizontal="center"/>
    </xf>
    <xf numFmtId="3" fontId="2" fillId="5" borderId="72" xfId="0" applyNumberFormat="1" applyFont="1" applyFill="1" applyBorder="1" applyAlignment="1">
      <alignment horizontal="center"/>
    </xf>
    <xf numFmtId="4" fontId="2" fillId="5" borderId="73" xfId="0" applyNumberFormat="1" applyFont="1" applyFill="1" applyBorder="1" applyAlignment="1">
      <alignment horizontal="center"/>
    </xf>
    <xf numFmtId="0" fontId="2" fillId="6" borderId="74" xfId="0" applyFont="1" applyFill="1" applyBorder="1" applyAlignment="1">
      <alignment horizontal="center" wrapText="1"/>
    </xf>
    <xf numFmtId="3" fontId="2" fillId="6" borderId="75" xfId="0" applyNumberFormat="1" applyFont="1" applyFill="1" applyBorder="1" applyAlignment="1">
      <alignment horizontal="center"/>
    </xf>
    <xf numFmtId="4" fontId="2" fillId="7" borderId="75" xfId="0" applyNumberFormat="1" applyFont="1" applyFill="1" applyBorder="1" applyAlignment="1">
      <alignment horizontal="center"/>
    </xf>
    <xf numFmtId="4" fontId="2" fillId="7" borderId="76" xfId="0" applyNumberFormat="1" applyFont="1" applyFill="1" applyBorder="1" applyAlignment="1">
      <alignment horizontal="center"/>
    </xf>
    <xf numFmtId="3" fontId="0" fillId="0" borderId="77" xfId="0" applyNumberFormat="1" applyFill="1" applyBorder="1" applyAlignment="1">
      <alignment horizontal="center" wrapText="1"/>
    </xf>
    <xf numFmtId="4" fontId="0" fillId="0" borderId="77" xfId="0" applyNumberFormat="1" applyFill="1" applyBorder="1" applyAlignment="1">
      <alignment horizontal="center" wrapText="1"/>
    </xf>
    <xf numFmtId="4" fontId="0" fillId="0" borderId="78" xfId="0" applyNumberFormat="1" applyFill="1" applyBorder="1" applyAlignment="1">
      <alignment horizontal="center" wrapText="1"/>
    </xf>
    <xf numFmtId="3" fontId="0" fillId="0" borderId="3" xfId="0" applyNumberFormat="1" applyFill="1" applyBorder="1" applyAlignment="1">
      <alignment horizontal="center" wrapText="1"/>
    </xf>
    <xf numFmtId="0" fontId="4" fillId="4" borderId="79" xfId="0" applyFont="1" applyFill="1" applyBorder="1" applyAlignment="1">
      <alignment wrapText="1"/>
    </xf>
    <xf numFmtId="0" fontId="4" fillId="4" borderId="65" xfId="0" applyFont="1" applyFill="1" applyBorder="1" applyAlignment="1">
      <alignment wrapText="1"/>
    </xf>
    <xf numFmtId="4" fontId="0" fillId="0" borderId="3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 wrapText="1"/>
    </xf>
    <xf numFmtId="4" fontId="0" fillId="0" borderId="75" xfId="0" applyNumberFormat="1" applyFill="1" applyBorder="1" applyAlignment="1">
      <alignment horizontal="center" wrapText="1"/>
    </xf>
    <xf numFmtId="3" fontId="0" fillId="0" borderId="75" xfId="0" applyNumberFormat="1" applyFill="1" applyBorder="1" applyAlignment="1">
      <alignment horizontal="center" wrapText="1"/>
    </xf>
    <xf numFmtId="4" fontId="0" fillId="0" borderId="76" xfId="0" applyNumberFormat="1" applyFill="1" applyBorder="1" applyAlignment="1">
      <alignment horizontal="center" wrapText="1"/>
    </xf>
    <xf numFmtId="0" fontId="2" fillId="7" borderId="80" xfId="0" applyFont="1" applyFill="1" applyBorder="1" applyAlignment="1">
      <alignment horizontal="center" wrapText="1"/>
    </xf>
    <xf numFmtId="3" fontId="2" fillId="7" borderId="81" xfId="0" applyNumberFormat="1" applyFont="1" applyFill="1" applyBorder="1" applyAlignment="1">
      <alignment horizontal="center" wrapText="1"/>
    </xf>
    <xf numFmtId="4" fontId="2" fillId="7" borderId="82" xfId="0" applyNumberFormat="1" applyFont="1" applyFill="1" applyBorder="1" applyAlignment="1">
      <alignment horizontal="center"/>
    </xf>
    <xf numFmtId="3" fontId="2" fillId="7" borderId="82" xfId="0" applyNumberFormat="1" applyFont="1" applyFill="1" applyBorder="1" applyAlignment="1">
      <alignment horizontal="center" wrapText="1"/>
    </xf>
    <xf numFmtId="4" fontId="2" fillId="7" borderId="83" xfId="0" applyNumberFormat="1" applyFont="1" applyFill="1" applyBorder="1" applyAlignment="1">
      <alignment horizontal="center"/>
    </xf>
    <xf numFmtId="0" fontId="0" fillId="0" borderId="18" xfId="0" applyBorder="1"/>
    <xf numFmtId="49" fontId="3" fillId="0" borderId="0" xfId="0" applyNumberFormat="1" applyFont="1" applyFill="1" applyBorder="1" applyAlignment="1">
      <alignment horizontal="centerContinuous" vertical="top" wrapText="1"/>
    </xf>
    <xf numFmtId="0" fontId="2" fillId="3" borderId="84" xfId="0" applyFont="1" applyFill="1" applyBorder="1" applyAlignment="1">
      <alignment horizontal="center" vertical="center" wrapText="1"/>
    </xf>
    <xf numFmtId="0" fontId="2" fillId="3" borderId="85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 wrapText="1"/>
    </xf>
    <xf numFmtId="0" fontId="2" fillId="5" borderId="87" xfId="0" applyFont="1" applyFill="1" applyBorder="1" applyAlignment="1">
      <alignment horizontal="center" vertical="center" wrapText="1"/>
    </xf>
    <xf numFmtId="3" fontId="2" fillId="5" borderId="72" xfId="0" applyNumberFormat="1" applyFont="1" applyFill="1" applyBorder="1" applyAlignment="1">
      <alignment horizontal="center" vertical="center" wrapText="1"/>
    </xf>
    <xf numFmtId="3" fontId="2" fillId="5" borderId="73" xfId="0" applyNumberFormat="1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wrapText="1"/>
    </xf>
    <xf numFmtId="3" fontId="2" fillId="2" borderId="88" xfId="0" applyNumberFormat="1" applyFont="1" applyFill="1" applyBorder="1" applyAlignment="1">
      <alignment horizontal="center" wrapText="1"/>
    </xf>
    <xf numFmtId="3" fontId="2" fillId="2" borderId="89" xfId="0" applyNumberFormat="1" applyFont="1" applyFill="1" applyBorder="1" applyAlignment="1">
      <alignment horizontal="center" wrapText="1"/>
    </xf>
    <xf numFmtId="3" fontId="0" fillId="0" borderId="77" xfId="0" applyNumberFormat="1" applyFill="1" applyBorder="1" applyAlignment="1">
      <alignment wrapText="1"/>
    </xf>
    <xf numFmtId="3" fontId="0" fillId="0" borderId="78" xfId="0" applyNumberFormat="1" applyFill="1" applyBorder="1" applyAlignment="1">
      <alignment wrapText="1"/>
    </xf>
    <xf numFmtId="0" fontId="4" fillId="4" borderId="90" xfId="0" applyFont="1" applyFill="1" applyBorder="1" applyAlignment="1">
      <alignment wrapText="1"/>
    </xf>
    <xf numFmtId="0" fontId="4" fillId="4" borderId="91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164" fontId="15" fillId="0" borderId="15" xfId="1" applyNumberFormat="1" applyFont="1" applyBorder="1" applyAlignment="1" applyProtection="1">
      <protection hidden="1"/>
    </xf>
    <xf numFmtId="164" fontId="15" fillId="0" borderId="16" xfId="1" applyNumberFormat="1" applyFont="1" applyBorder="1" applyAlignment="1" applyProtection="1">
      <protection hidden="1"/>
    </xf>
    <xf numFmtId="0" fontId="4" fillId="0" borderId="0" xfId="0" applyFont="1"/>
    <xf numFmtId="3" fontId="0" fillId="0" borderId="82" xfId="0" applyNumberFormat="1" applyFill="1" applyBorder="1" applyAlignment="1">
      <alignment wrapText="1"/>
    </xf>
    <xf numFmtId="0" fontId="2" fillId="3" borderId="84" xfId="0" applyFont="1" applyFill="1" applyBorder="1" applyAlignment="1">
      <alignment horizontal="centerContinuous" vertical="center" wrapText="1"/>
    </xf>
    <xf numFmtId="0" fontId="2" fillId="3" borderId="85" xfId="0" applyFont="1" applyFill="1" applyBorder="1" applyAlignment="1">
      <alignment horizontal="centerContinuous" vertical="center" wrapText="1"/>
    </xf>
    <xf numFmtId="0" fontId="2" fillId="3" borderId="86" xfId="0" applyFont="1" applyFill="1" applyBorder="1" applyAlignment="1">
      <alignment horizontal="centerContinuous" vertical="center" wrapText="1"/>
    </xf>
    <xf numFmtId="3" fontId="2" fillId="5" borderId="72" xfId="0" applyNumberFormat="1" applyFont="1" applyFill="1" applyBorder="1" applyAlignment="1">
      <alignment horizontal="right" vertical="center" wrapText="1"/>
    </xf>
    <xf numFmtId="3" fontId="2" fillId="5" borderId="73" xfId="0" applyNumberFormat="1" applyFont="1" applyFill="1" applyBorder="1" applyAlignment="1">
      <alignment horizontal="right" vertical="center" wrapText="1"/>
    </xf>
    <xf numFmtId="3" fontId="2" fillId="2" borderId="88" xfId="0" applyNumberFormat="1" applyFont="1" applyFill="1" applyBorder="1" applyAlignment="1">
      <alignment horizontal="right" wrapText="1"/>
    </xf>
    <xf numFmtId="3" fontId="0" fillId="0" borderId="77" xfId="0" applyNumberFormat="1" applyFill="1" applyBorder="1" applyAlignment="1">
      <alignment horizontal="right" wrapText="1"/>
    </xf>
    <xf numFmtId="0" fontId="7" fillId="4" borderId="0" xfId="0" applyFont="1" applyFill="1" applyBorder="1" applyAlignment="1">
      <alignment vertical="top"/>
    </xf>
    <xf numFmtId="3" fontId="2" fillId="5" borderId="72" xfId="0" applyNumberFormat="1" applyFont="1" applyFill="1" applyBorder="1" applyAlignment="1">
      <alignment vertical="center" wrapText="1"/>
    </xf>
    <xf numFmtId="3" fontId="2" fillId="2" borderId="88" xfId="0" applyNumberFormat="1" applyFont="1" applyFill="1" applyBorder="1" applyAlignment="1">
      <alignment wrapText="1"/>
    </xf>
    <xf numFmtId="3" fontId="5" fillId="0" borderId="94" xfId="0" applyNumberFormat="1" applyFont="1" applyFill="1" applyBorder="1" applyAlignment="1">
      <alignment wrapText="1"/>
    </xf>
    <xf numFmtId="3" fontId="0" fillId="0" borderId="3" xfId="0" applyNumberFormat="1" applyFill="1" applyBorder="1" applyAlignment="1">
      <alignment wrapText="1"/>
    </xf>
    <xf numFmtId="3" fontId="0" fillId="0" borderId="18" xfId="0" applyNumberFormat="1" applyFill="1" applyBorder="1" applyAlignment="1">
      <alignment wrapText="1"/>
    </xf>
    <xf numFmtId="3" fontId="5" fillId="2" borderId="81" xfId="0" applyNumberFormat="1" applyFont="1" applyFill="1" applyBorder="1" applyAlignment="1">
      <alignment wrapText="1"/>
    </xf>
    <xf numFmtId="3" fontId="5" fillId="0" borderId="92" xfId="0" applyNumberFormat="1" applyFont="1" applyFill="1" applyBorder="1" applyAlignment="1">
      <alignment wrapText="1"/>
    </xf>
    <xf numFmtId="164" fontId="15" fillId="0" borderId="20" xfId="1" applyNumberFormat="1" applyFont="1" applyFill="1" applyBorder="1" applyAlignment="1" applyProtection="1">
      <alignment horizontal="center"/>
      <protection hidden="1"/>
    </xf>
    <xf numFmtId="164" fontId="15" fillId="0" borderId="18" xfId="1" applyNumberFormat="1" applyFont="1" applyFill="1" applyBorder="1" applyAlignment="1" applyProtection="1">
      <alignment horizontal="center"/>
      <protection hidden="1"/>
    </xf>
    <xf numFmtId="164" fontId="15" fillId="0" borderId="21" xfId="1" applyNumberFormat="1" applyFont="1" applyFill="1" applyBorder="1" applyAlignment="1" applyProtection="1">
      <alignment horizontal="center"/>
      <protection hidden="1"/>
    </xf>
    <xf numFmtId="164" fontId="15" fillId="0" borderId="18" xfId="1" quotePrefix="1" applyNumberFormat="1" applyFont="1" applyFill="1" applyBorder="1" applyAlignment="1" applyProtection="1">
      <alignment horizontal="center"/>
      <protection hidden="1"/>
    </xf>
    <xf numFmtId="0" fontId="20" fillId="0" borderId="1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3" fontId="2" fillId="5" borderId="73" xfId="0" applyNumberFormat="1" applyFont="1" applyFill="1" applyBorder="1" applyAlignment="1">
      <alignment vertical="center" wrapText="1"/>
    </xf>
    <xf numFmtId="3" fontId="5" fillId="2" borderId="95" xfId="0" applyNumberFormat="1" applyFont="1" applyFill="1" applyBorder="1" applyAlignment="1">
      <alignment wrapText="1"/>
    </xf>
    <xf numFmtId="0" fontId="4" fillId="8" borderId="0" xfId="0" applyFont="1" applyFill="1"/>
    <xf numFmtId="3" fontId="2" fillId="2" borderId="89" xfId="0" applyNumberFormat="1" applyFont="1" applyFill="1" applyBorder="1" applyAlignment="1">
      <alignment horizontal="right" wrapText="1"/>
    </xf>
    <xf numFmtId="3" fontId="2" fillId="2" borderId="89" xfId="0" applyNumberFormat="1" applyFont="1" applyFill="1" applyBorder="1" applyAlignment="1">
      <alignment wrapText="1"/>
    </xf>
    <xf numFmtId="3" fontId="0" fillId="0" borderId="83" xfId="0" applyNumberFormat="1" applyFill="1" applyBorder="1" applyAlignment="1">
      <alignment wrapText="1"/>
    </xf>
    <xf numFmtId="0" fontId="23" fillId="9" borderId="18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 applyFill="1" applyBorder="1" applyAlignment="1">
      <alignment vertical="center"/>
    </xf>
    <xf numFmtId="3" fontId="0" fillId="0" borderId="78" xfId="0" applyNumberFormat="1" applyFill="1" applyBorder="1" applyAlignment="1">
      <alignment horizontal="center" wrapText="1"/>
    </xf>
    <xf numFmtId="3" fontId="0" fillId="0" borderId="94" xfId="0" applyNumberFormat="1" applyFill="1" applyBorder="1" applyAlignment="1">
      <alignment horizontal="center" wrapText="1"/>
    </xf>
    <xf numFmtId="3" fontId="0" fillId="0" borderId="96" xfId="0" applyNumberFormat="1" applyFill="1" applyBorder="1" applyAlignment="1">
      <alignment horizontal="center" wrapText="1"/>
    </xf>
    <xf numFmtId="3" fontId="0" fillId="0" borderId="82" xfId="0" applyNumberFormat="1" applyFill="1" applyBorder="1" applyAlignment="1">
      <alignment horizontal="center" wrapText="1"/>
    </xf>
    <xf numFmtId="3" fontId="0" fillId="0" borderId="92" xfId="0" applyNumberFormat="1" applyFill="1" applyBorder="1" applyAlignment="1">
      <alignment horizontal="center" wrapText="1"/>
    </xf>
    <xf numFmtId="3" fontId="0" fillId="0" borderId="93" xfId="0" applyNumberFormat="1" applyFill="1" applyBorder="1" applyAlignment="1">
      <alignment horizontal="center" wrapText="1"/>
    </xf>
    <xf numFmtId="0" fontId="0" fillId="4" borderId="0" xfId="0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164" fontId="15" fillId="9" borderId="18" xfId="1" applyNumberFormat="1" applyFont="1" applyFill="1" applyBorder="1" applyAlignment="1" applyProtection="1">
      <protection hidden="1"/>
    </xf>
    <xf numFmtId="164" fontId="15" fillId="9" borderId="20" xfId="1" applyNumberFormat="1" applyFont="1" applyFill="1" applyBorder="1" applyAlignment="1" applyProtection="1">
      <protection hidden="1"/>
    </xf>
    <xf numFmtId="3" fontId="0" fillId="0" borderId="103" xfId="0" applyNumberFormat="1" applyFill="1" applyBorder="1" applyAlignment="1">
      <alignment horizontal="right" wrapText="1"/>
    </xf>
    <xf numFmtId="3" fontId="0" fillId="0" borderId="104" xfId="0" applyNumberFormat="1" applyFill="1" applyBorder="1" applyAlignment="1">
      <alignment horizontal="right" wrapText="1"/>
    </xf>
    <xf numFmtId="3" fontId="0" fillId="0" borderId="105" xfId="0" applyNumberFormat="1" applyFill="1" applyBorder="1" applyAlignment="1">
      <alignment horizontal="right" wrapText="1"/>
    </xf>
    <xf numFmtId="3" fontId="0" fillId="0" borderId="106" xfId="0" applyNumberFormat="1" applyFill="1" applyBorder="1" applyAlignment="1">
      <alignment horizontal="right" wrapText="1"/>
    </xf>
    <xf numFmtId="3" fontId="0" fillId="0" borderId="99" xfId="0" applyNumberFormat="1" applyFill="1" applyBorder="1" applyAlignment="1">
      <alignment horizontal="right" wrapText="1"/>
    </xf>
    <xf numFmtId="3" fontId="0" fillId="0" borderId="107" xfId="0" applyNumberFormat="1" applyFill="1" applyBorder="1" applyAlignment="1">
      <alignment horizontal="right" wrapText="1"/>
    </xf>
    <xf numFmtId="0" fontId="2" fillId="3" borderId="97" xfId="0" applyFont="1" applyFill="1" applyBorder="1" applyAlignment="1">
      <alignment horizontal="center" vertical="center"/>
    </xf>
    <xf numFmtId="0" fontId="2" fillId="3" borderId="98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3" borderId="99" xfId="0" applyFont="1" applyFill="1" applyBorder="1" applyAlignment="1">
      <alignment horizontal="center" vertical="center"/>
    </xf>
    <xf numFmtId="0" fontId="2" fillId="3" borderId="96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/>
    </xf>
    <xf numFmtId="0" fontId="2" fillId="3" borderId="97" xfId="0" applyFont="1" applyFill="1" applyBorder="1" applyAlignment="1">
      <alignment horizontal="center" vertical="center" wrapText="1"/>
    </xf>
    <xf numFmtId="0" fontId="2" fillId="3" borderId="94" xfId="0" applyFont="1" applyFill="1" applyBorder="1" applyAlignment="1">
      <alignment horizontal="center" vertical="center" wrapText="1"/>
    </xf>
    <xf numFmtId="0" fontId="2" fillId="3" borderId="9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1" fillId="3" borderId="54" xfId="0" applyFont="1" applyFill="1" applyBorder="1" applyAlignment="1">
      <alignment horizontal="center" vertical="top" wrapText="1"/>
    </xf>
    <xf numFmtId="0" fontId="1" fillId="3" borderId="55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2" fillId="3" borderId="101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10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TOTAL</a:t>
            </a:r>
          </a:p>
        </c:rich>
      </c:tx>
      <c:layout>
        <c:manualLayout>
          <c:xMode val="edge"/>
          <c:yMode val="edge"/>
          <c:x val="0.33227914548656101"/>
          <c:y val="3.636363636363636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3291159777924413"/>
          <c:y val="0.35636363636363638"/>
          <c:w val="0.72152010223018226"/>
          <c:h val="0.3309090909090914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339966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8006642407090217E-2"/>
                  <c:y val="-0.13729801956573628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374456399490141E-2"/>
                  <c:y val="8.2184021463012728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3'!$P$11:$Q$11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'[1]GRAFICA 3'!$P$12:$Q$12</c:f>
              <c:numCache>
                <c:formatCode>General</c:formatCode>
                <c:ptCount val="2"/>
                <c:pt idx="0">
                  <c:v>1704.0555555555557</c:v>
                </c:pt>
                <c:pt idx="1">
                  <c:v>9310.2777777777774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MUJERES</a:t>
            </a:r>
          </a:p>
        </c:rich>
      </c:tx>
      <c:layout>
        <c:manualLayout>
          <c:xMode val="edge"/>
          <c:yMode val="edge"/>
          <c:x val="0.31562500000000032"/>
          <c:y val="3.6231884057971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500000000000001"/>
          <c:y val="0.25362408579627282"/>
          <c:w val="0.47812500000000002"/>
          <c:h val="0.554349787526139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4385963984521343E-2"/>
                  <c:y val="-3.641157214898700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8584605703089777E-2"/>
                  <c:y val="-8.9578577958654065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3'!$P$15:$Q$15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'[1]GRAFICA 3'!$P$16:$Q$16</c:f>
              <c:numCache>
                <c:formatCode>General</c:formatCode>
                <c:ptCount val="2"/>
                <c:pt idx="0">
                  <c:v>84.611111111111114</c:v>
                </c:pt>
                <c:pt idx="1">
                  <c:v>244.55555555555554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JÓVENES</a:t>
            </a:r>
          </a:p>
        </c:rich>
      </c:tx>
      <c:layout>
        <c:manualLayout>
          <c:xMode val="edge"/>
          <c:yMode val="edge"/>
          <c:x val="0.30719057176676473"/>
          <c:y val="3.59712230215827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973913570751554"/>
          <c:y val="0.20143884892086344"/>
          <c:w val="0.6405249199758738"/>
          <c:h val="0.705035971223021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80800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CC99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3555181876335346E-3"/>
                  <c:y val="-0.12546478158631677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7714520035744403E-2"/>
                  <c:y val="-8.3970996431201525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3'!$P$19:$Q$19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'[1]GRAFICA 3'!$P$20:$Q$20</c:f>
              <c:numCache>
                <c:formatCode>General</c:formatCode>
                <c:ptCount val="2"/>
                <c:pt idx="0">
                  <c:v>187.44444444444446</c:v>
                </c:pt>
                <c:pt idx="1">
                  <c:v>208.72222222222223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POR REGIÓN</a:t>
            </a:r>
          </a:p>
        </c:rich>
      </c:tx>
      <c:layout>
        <c:manualLayout>
          <c:xMode val="edge"/>
          <c:yMode val="edge"/>
          <c:x val="0.28754027152356781"/>
          <c:y val="3.630363036303630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054314743776745"/>
          <c:y val="0.33003406699304855"/>
          <c:w val="0.79233350441403816"/>
          <c:h val="0.323433385653187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explosion val="2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6161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2428308602697723"/>
                  <c:y val="0.1815130251575698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2192120121644241E-2"/>
                  <c:y val="-9.5449854482475407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3'!$P$23:$Q$23</c:f>
              <c:strCache>
                <c:ptCount val="2"/>
                <c:pt idx="0">
                  <c:v>ESTE</c:v>
                </c:pt>
                <c:pt idx="1">
                  <c:v>OESTE</c:v>
                </c:pt>
              </c:strCache>
            </c:strRef>
          </c:cat>
          <c:val>
            <c:numRef>
              <c:f>'[1]GRAFICA 3'!$P$24:$Q$24</c:f>
              <c:numCache>
                <c:formatCode>General</c:formatCode>
                <c:ptCount val="2"/>
                <c:pt idx="0">
                  <c:v>5690.4444444444443</c:v>
                </c:pt>
                <c:pt idx="1">
                  <c:v>5323.8888888888887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% DE OCUPADA EXCLUYE LOS</a:t>
            </a:r>
          </a:p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ESPACIOS NO HABITABLES</a:t>
            </a:r>
          </a:p>
        </c:rich>
      </c:tx>
      <c:layout>
        <c:manualLayout>
          <c:xMode val="edge"/>
          <c:yMode val="edge"/>
          <c:x val="0.46985904539710338"/>
          <c:y val="3.61842105263158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851932785773491"/>
          <c:y val="0.2302635277413263"/>
          <c:w val="0.58333509155301033"/>
          <c:h val="0.621711524901581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00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297655635952495E-2"/>
                  <c:y val="5.2568174740869307E-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8503019889753802E-2"/>
                  <c:y val="2.8221895991814602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3'!$P$27:$Q$27</c:f>
              <c:strCache>
                <c:ptCount val="2"/>
                <c:pt idx="0">
                  <c:v>OCUPADA</c:v>
                </c:pt>
                <c:pt idx="1">
                  <c:v>NO OCUPADA</c:v>
                </c:pt>
              </c:strCache>
            </c:strRef>
          </c:cat>
          <c:val>
            <c:numRef>
              <c:f>'[1]GRAFICA 3'!$P$28:$Q$28</c:f>
              <c:numCache>
                <c:formatCode>General</c:formatCode>
                <c:ptCount val="2"/>
                <c:pt idx="0">
                  <c:v>11014.333333333332</c:v>
                </c:pt>
                <c:pt idx="1">
                  <c:v>2405.6666666666679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CC00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900" b="1" i="0" u="none" strike="noStrike" baseline="0">
                <a:solidFill>
                  <a:srgbClr val="000000"/>
                </a:solidFill>
                <a:latin typeface="Calibri"/>
              </a:rPr>
              <a:t>ESPACIOS HABITABLES VS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900" b="1" i="0" u="none" strike="noStrike" baseline="0">
                <a:solidFill>
                  <a:srgbClr val="000000"/>
                </a:solidFill>
                <a:latin typeface="Calibri"/>
              </a:rPr>
              <a:t> NO HABITABLES</a:t>
            </a:r>
          </a:p>
        </c:rich>
      </c:tx>
      <c:layout>
        <c:manualLayout>
          <c:xMode val="edge"/>
          <c:yMode val="edge"/>
          <c:x val="0.4903395461643244"/>
          <c:y val="2.323905235529768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0316632395472973E-2"/>
          <c:y val="0.16817833972709534"/>
          <c:w val="0.84536436130197057"/>
          <c:h val="0.6686825863513457"/>
        </c:manualLayout>
      </c:layout>
      <c:pie3DChart>
        <c:varyColors val="1"/>
        <c:ser>
          <c:idx val="0"/>
          <c:order val="0"/>
          <c:spPr>
            <a:solidFill>
              <a:srgbClr val="FFC000"/>
            </a:solidFill>
          </c:spPr>
          <c:explosion val="27"/>
          <c:dPt>
            <c:idx val="0"/>
            <c:explosion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0.114604209505659"/>
                  <c:y val="-3.7971762189042038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3'!$P$31:$Q$31</c:f>
              <c:strCache>
                <c:ptCount val="2"/>
                <c:pt idx="0">
                  <c:v>HABITABLES</c:v>
                </c:pt>
                <c:pt idx="1">
                  <c:v>NO HABITABLES</c:v>
                </c:pt>
              </c:strCache>
            </c:strRef>
          </c:cat>
          <c:val>
            <c:numRef>
              <c:f>'[1]GRAFICA 3'!$P$32:$Q$32</c:f>
              <c:numCache>
                <c:formatCode>General</c:formatCode>
                <c:ptCount val="2"/>
                <c:pt idx="0">
                  <c:v>13420</c:v>
                </c:pt>
                <c:pt idx="1">
                  <c:v>1040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blipFill>
      <a:blip xmlns:r="http://schemas.openxmlformats.org/officeDocument/2006/relationships" r:embed="rId1"/>
      <a:tile tx="0" ty="0" sx="100000" sy="100000" flip="none" algn="tl"/>
    </a:blipFill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FUGAS EN LAS INSTITUCIONES CORRECCIONALES</a:t>
            </a:r>
          </a:p>
        </c:rich>
      </c:tx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18039"/>
                <a:invGamma/>
              </a:srgbClr>
            </a:gs>
          </a:gsLst>
          <a:path path="rect">
            <a:fillToRect r="100000" b="100000"/>
          </a:path>
        </a:gradFill>
        <a:ln w="25400">
          <a:noFill/>
        </a:ln>
      </c:spPr>
    </c:title>
    <c:view3D>
      <c:hPercent val="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tint val="21176"/>
                    <a:invGamma/>
                  </a:srgbClr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138642176"/>
        <c:axId val="138643712"/>
        <c:axId val="0"/>
      </c:bar3DChart>
      <c:catAx>
        <c:axId val="1386421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138643712"/>
        <c:crosses val="autoZero"/>
        <c:auto val="1"/>
        <c:lblAlgn val="ctr"/>
        <c:lblOffset val="100"/>
        <c:tickLblSkip val="1"/>
        <c:tickMarkSkip val="1"/>
      </c:catAx>
      <c:valAx>
        <c:axId val="1386437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13864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FUGAS EN LAS INSTITUCIONES CORRECCIONALES</a:t>
            </a:r>
          </a:p>
        </c:rich>
      </c:tx>
      <c:spPr>
        <a:gradFill rotWithShape="0">
          <a:gsLst>
            <a:gs pos="0">
              <a:srgbClr val="CCCCFF">
                <a:gamma/>
                <a:tint val="63529"/>
                <a:invGamma/>
              </a:srgbClr>
            </a:gs>
            <a:gs pos="100000">
              <a:srgbClr val="CCCCFF"/>
            </a:gs>
          </a:gsLst>
          <a:lin ang="18900000" scaled="1"/>
        </a:gradFill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tint val="12157"/>
                    <a:invGamma/>
                  </a:srgbClr>
                </a:gs>
              </a:gsLst>
              <a:path path="rect">
                <a:fillToRect r="100000" b="100000"/>
              </a:path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138672384"/>
        <c:axId val="138801152"/>
        <c:axId val="0"/>
      </c:bar3DChart>
      <c:catAx>
        <c:axId val="1386723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138801152"/>
        <c:crosses val="autoZero"/>
        <c:auto val="1"/>
        <c:lblAlgn val="ctr"/>
        <c:lblOffset val="100"/>
        <c:tickLblSkip val="1"/>
        <c:tickMarkSkip val="1"/>
      </c:catAx>
      <c:valAx>
        <c:axId val="1388011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13867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PR"/>
              <a:t>FUGAS EN LAS INSTITUCIONES CORRECCIONALES
AÑO FISCAL 2001-2002</a:t>
            </a:r>
          </a:p>
        </c:rich>
      </c:tx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128278528"/>
        <c:axId val="128280064"/>
        <c:axId val="0"/>
      </c:bar3DChart>
      <c:catAx>
        <c:axId val="1282785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128280064"/>
        <c:crosses val="autoZero"/>
        <c:auto val="1"/>
        <c:lblAlgn val="ctr"/>
        <c:lblOffset val="100"/>
        <c:tickLblSkip val="1"/>
        <c:tickMarkSkip val="1"/>
      </c:catAx>
      <c:valAx>
        <c:axId val="1282800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12827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r>
              <a:rPr lang="es-PR"/>
              <a:t>FUGAS EN LAS INSTITUCIONES CORRECCIONALES
 AÑO 2002-03</a:t>
            </a:r>
          </a:p>
        </c:rich>
      </c:tx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lbertus Medium"/>
                    <a:ea typeface="Albertus Medium"/>
                    <a:cs typeface="Albertus Medium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128312832"/>
        <c:axId val="128314368"/>
        <c:axId val="0"/>
      </c:bar3DChart>
      <c:catAx>
        <c:axId val="1283128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128314368"/>
        <c:crosses val="autoZero"/>
        <c:auto val="1"/>
        <c:lblAlgn val="ctr"/>
        <c:lblOffset val="100"/>
        <c:tickLblSkip val="1"/>
        <c:tickMarkSkip val="1"/>
      </c:catAx>
      <c:valAx>
        <c:axId val="128314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12831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lbertus Medium"/>
          <a:ea typeface="Albertus Medium"/>
          <a:cs typeface="Albertus Medium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r>
              <a:rPr lang="es-PR"/>
              <a:t>FUGAS EN LAS INSTITUCIONES CORRECCIONALES
 JULIO 2010 A JUNIO DE 2011
</a:t>
            </a:r>
          </a:p>
        </c:rich>
      </c:tx>
      <c:layout>
        <c:manualLayout>
          <c:xMode val="edge"/>
          <c:yMode val="edge"/>
          <c:x val="0.35973633158555418"/>
          <c:y val="1.1261414903782203E-2"/>
        </c:manualLayout>
      </c:layout>
      <c:spPr>
        <a:noFill/>
        <a:ln w="25400">
          <a:noFill/>
        </a:ln>
      </c:spPr>
    </c:title>
    <c:view3D>
      <c:hPercent val="41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1903224593501395E-2"/>
          <c:y val="0.15765800442093489"/>
          <c:w val="0.95929696019080068"/>
          <c:h val="0.76576745004454094"/>
        </c:manualLayout>
      </c:layout>
      <c:bar3DChart>
        <c:barDir val="col"/>
        <c:grouping val="clustered"/>
        <c:ser>
          <c:idx val="0"/>
          <c:order val="0"/>
          <c:tx>
            <c:strRef>
              <c:f>'[2]FUGAS 2010-11 '!$Q$5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1051000823530779E-3"/>
                  <c:y val="-1.1739491751251959E-2"/>
                </c:manualLayout>
              </c:layout>
              <c:showVal val="1"/>
            </c:dLbl>
            <c:dLbl>
              <c:idx val="1"/>
              <c:layout>
                <c:manualLayout>
                  <c:x val="-1.9351889477729469E-3"/>
                  <c:y val="2.3203295806902615E-4"/>
                </c:manualLayout>
              </c:layout>
              <c:showVal val="1"/>
            </c:dLbl>
            <c:dLbl>
              <c:idx val="2"/>
              <c:layout>
                <c:manualLayout>
                  <c:x val="-1.2748151248574385E-3"/>
                  <c:y val="-3.5620063177741476E-3"/>
                </c:manualLayout>
              </c:layout>
              <c:showVal val="1"/>
            </c:dLbl>
            <c:dLbl>
              <c:idx val="3"/>
              <c:layout>
                <c:manualLayout>
                  <c:x val="1.5857810838167568E-3"/>
                  <c:y val="-3.5620063177741476E-3"/>
                </c:manualLayout>
              </c:layout>
              <c:showVal val="1"/>
            </c:dLbl>
            <c:dLbl>
              <c:idx val="4"/>
              <c:layout>
                <c:manualLayout>
                  <c:x val="4.6048018087544426E-5"/>
                  <c:y val="9.4250809425256094E-4"/>
                </c:manualLayout>
              </c:layout>
              <c:showVal val="1"/>
            </c:dLbl>
            <c:dLbl>
              <c:idx val="5"/>
              <c:layout>
                <c:manualLayout>
                  <c:x val="5.1068666125204084E-3"/>
                  <c:y val="-5.8142635237874484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lbertus Medium"/>
                    <a:ea typeface="Albertus Medium"/>
                    <a:cs typeface="Albertus Medium"/>
                  </a:defRPr>
                </a:pPr>
                <a:endParaRPr lang="es-ES"/>
              </a:p>
            </c:txPr>
            <c:showVal val="1"/>
          </c:dLbls>
          <c:cat>
            <c:strRef>
              <c:f>'[2]FUGAS 2010-11 '!$P$6:$P$17</c:f>
              <c:strCache>
                <c:ptCount val="12"/>
                <c:pt idx="0">
                  <c:v>JUL.</c:v>
                </c:pt>
                <c:pt idx="1">
                  <c:v>AGO.</c:v>
                </c:pt>
                <c:pt idx="2">
                  <c:v>SEP.</c:v>
                </c:pt>
                <c:pt idx="3">
                  <c:v>OCT</c:v>
                </c:pt>
                <c:pt idx="4">
                  <c:v>NOV.</c:v>
                </c:pt>
                <c:pt idx="5">
                  <c:v>DIC.</c:v>
                </c:pt>
                <c:pt idx="6">
                  <c:v>ENE.</c:v>
                </c:pt>
                <c:pt idx="7">
                  <c:v>FEB. </c:v>
                </c:pt>
                <c:pt idx="8">
                  <c:v>MAR.</c:v>
                </c:pt>
                <c:pt idx="9">
                  <c:v>ABR.</c:v>
                </c:pt>
                <c:pt idx="10">
                  <c:v>MAY.</c:v>
                </c:pt>
                <c:pt idx="11">
                  <c:v>JUN.</c:v>
                </c:pt>
              </c:strCache>
            </c:strRef>
          </c:cat>
          <c:val>
            <c:numRef>
              <c:f>'[2]FUGAS 2010-11 '!$Q$6:$Q$17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138816512"/>
        <c:axId val="138834688"/>
        <c:axId val="0"/>
      </c:bar3DChart>
      <c:catAx>
        <c:axId val="1388165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138834688"/>
        <c:crosses val="autoZero"/>
        <c:auto val="1"/>
        <c:lblAlgn val="ctr"/>
        <c:lblOffset val="100"/>
        <c:tickLblSkip val="1"/>
        <c:tickMarkSkip val="1"/>
      </c:catAx>
      <c:valAx>
        <c:axId val="138834688"/>
        <c:scaling>
          <c:orientation val="minMax"/>
          <c:max val="1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13881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lbertus Medium"/>
          <a:ea typeface="Albertus Medium"/>
          <a:cs typeface="Albertus Medium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FUGAS EN LAS INSTITUCIONES CORRECCIONALES</a:t>
            </a:r>
          </a:p>
        </c:rich>
      </c:tx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18039"/>
                <a:invGamma/>
              </a:srgbClr>
            </a:gs>
          </a:gsLst>
          <a:path path="rect">
            <a:fillToRect r="100000" b="100000"/>
          </a:path>
        </a:gradFill>
        <a:ln w="25400">
          <a:noFill/>
        </a:ln>
      </c:spPr>
    </c:title>
    <c:view3D>
      <c:hPercent val="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tint val="21176"/>
                    <a:invGamma/>
                  </a:srgbClr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138861568"/>
        <c:axId val="57873152"/>
        <c:axId val="0"/>
      </c:bar3DChart>
      <c:catAx>
        <c:axId val="1388615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57873152"/>
        <c:crosses val="autoZero"/>
        <c:auto val="1"/>
        <c:lblAlgn val="ctr"/>
        <c:lblOffset val="100"/>
        <c:tickLblSkip val="1"/>
        <c:tickMarkSkip val="1"/>
      </c:catAx>
      <c:valAx>
        <c:axId val="578731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13886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FUGAS EN LAS INSTITUCIONES CORRECCIONALES</a:t>
            </a:r>
          </a:p>
        </c:rich>
      </c:tx>
      <c:spPr>
        <a:gradFill rotWithShape="0">
          <a:gsLst>
            <a:gs pos="0">
              <a:srgbClr val="CCCCFF">
                <a:gamma/>
                <a:tint val="63529"/>
                <a:invGamma/>
              </a:srgbClr>
            </a:gs>
            <a:gs pos="100000">
              <a:srgbClr val="CCCCFF"/>
            </a:gs>
          </a:gsLst>
          <a:lin ang="18900000" scaled="1"/>
        </a:gradFill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tint val="12157"/>
                    <a:invGamma/>
                  </a:srgbClr>
                </a:gs>
              </a:gsLst>
              <a:path path="rect">
                <a:fillToRect r="100000" b="100000"/>
              </a:path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57905920"/>
        <c:axId val="57907456"/>
        <c:axId val="0"/>
      </c:bar3DChart>
      <c:catAx>
        <c:axId val="579059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57907456"/>
        <c:crosses val="autoZero"/>
        <c:auto val="1"/>
        <c:lblAlgn val="ctr"/>
        <c:lblOffset val="100"/>
        <c:tickLblSkip val="1"/>
        <c:tickMarkSkip val="1"/>
      </c:catAx>
      <c:valAx>
        <c:axId val="579074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5790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PR"/>
              <a:t>FUGAS EN LAS INSTITUCIONES CORRECCIONALES
AÑO FISCAL 2001-2002</a:t>
            </a:r>
          </a:p>
        </c:rich>
      </c:tx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57919744"/>
        <c:axId val="119681024"/>
        <c:axId val="0"/>
      </c:bar3DChart>
      <c:catAx>
        <c:axId val="579197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119681024"/>
        <c:crosses val="autoZero"/>
        <c:auto val="1"/>
        <c:lblAlgn val="ctr"/>
        <c:lblOffset val="100"/>
        <c:tickLblSkip val="1"/>
        <c:tickMarkSkip val="1"/>
      </c:catAx>
      <c:valAx>
        <c:axId val="1196810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5791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r>
              <a:rPr lang="es-PR"/>
              <a:t>FUGAS EN LAS INSTITUCIONES CORRECCIONALES
 AÑO 2002-03</a:t>
            </a:r>
          </a:p>
        </c:rich>
      </c:tx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lbertus Medium"/>
                    <a:ea typeface="Albertus Medium"/>
                    <a:cs typeface="Albertus Medium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shape val="box"/>
        <c:axId val="128217088"/>
        <c:axId val="128218624"/>
        <c:axId val="0"/>
      </c:bar3DChart>
      <c:catAx>
        <c:axId val="1282170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128218624"/>
        <c:crosses val="autoZero"/>
        <c:auto val="1"/>
        <c:lblAlgn val="ctr"/>
        <c:lblOffset val="100"/>
        <c:tickLblSkip val="1"/>
        <c:tickMarkSkip val="1"/>
      </c:catAx>
      <c:valAx>
        <c:axId val="128218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12821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lbertus Medium"/>
          <a:ea typeface="Albertus Medium"/>
          <a:cs typeface="Albertus Medium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r>
              <a:rPr lang="es-PR"/>
              <a:t>FUGAS EN LAS INSTITUCIONES CORRECCIONALES
 JULIO 2010 A JUNIO DE 2011
</a:t>
            </a:r>
          </a:p>
        </c:rich>
      </c:tx>
      <c:layout>
        <c:manualLayout>
          <c:xMode val="edge"/>
          <c:yMode val="edge"/>
          <c:x val="0.35973633158555418"/>
          <c:y val="1.1261414903782203E-2"/>
        </c:manualLayout>
      </c:layout>
      <c:spPr>
        <a:noFill/>
        <a:ln w="25400">
          <a:noFill/>
        </a:ln>
      </c:spPr>
    </c:title>
    <c:view3D>
      <c:hPercent val="41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1903224593501395E-2"/>
          <c:y val="0.15765800442093489"/>
          <c:w val="0.95929696019080068"/>
          <c:h val="0.76576745004454094"/>
        </c:manualLayout>
      </c:layout>
      <c:bar3DChart>
        <c:barDir val="col"/>
        <c:grouping val="clustered"/>
        <c:ser>
          <c:idx val="0"/>
          <c:order val="0"/>
          <c:tx>
            <c:strRef>
              <c:f>'[2]FUGAS 2010-11 '!$Q$5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1051000823530779E-3"/>
                  <c:y val="-1.1739491751251959E-2"/>
                </c:manualLayout>
              </c:layout>
              <c:showVal val="1"/>
            </c:dLbl>
            <c:dLbl>
              <c:idx val="1"/>
              <c:layout>
                <c:manualLayout>
                  <c:x val="-1.9351889477729469E-3"/>
                  <c:y val="2.3203295806902615E-4"/>
                </c:manualLayout>
              </c:layout>
              <c:showVal val="1"/>
            </c:dLbl>
            <c:dLbl>
              <c:idx val="2"/>
              <c:layout>
                <c:manualLayout>
                  <c:x val="-1.2748151248574385E-3"/>
                  <c:y val="-3.5620063177741476E-3"/>
                </c:manualLayout>
              </c:layout>
              <c:showVal val="1"/>
            </c:dLbl>
            <c:dLbl>
              <c:idx val="3"/>
              <c:layout>
                <c:manualLayout>
                  <c:x val="1.5857810838167568E-3"/>
                  <c:y val="-3.5620063177741476E-3"/>
                </c:manualLayout>
              </c:layout>
              <c:showVal val="1"/>
            </c:dLbl>
            <c:dLbl>
              <c:idx val="4"/>
              <c:layout>
                <c:manualLayout>
                  <c:x val="4.6048018087544426E-5"/>
                  <c:y val="9.4250809425256094E-4"/>
                </c:manualLayout>
              </c:layout>
              <c:showVal val="1"/>
            </c:dLbl>
            <c:dLbl>
              <c:idx val="5"/>
              <c:layout>
                <c:manualLayout>
                  <c:x val="5.1068666125204084E-3"/>
                  <c:y val="-5.8142635237874484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lbertus Medium"/>
                    <a:ea typeface="Albertus Medium"/>
                    <a:cs typeface="Albertus Medium"/>
                  </a:defRPr>
                </a:pPr>
                <a:endParaRPr lang="es-ES"/>
              </a:p>
            </c:txPr>
            <c:showVal val="1"/>
          </c:dLbls>
          <c:cat>
            <c:strRef>
              <c:f>'[2]FUGAS 2010-11 '!$P$6:$P$17</c:f>
              <c:strCache>
                <c:ptCount val="12"/>
                <c:pt idx="0">
                  <c:v>JUL.</c:v>
                </c:pt>
                <c:pt idx="1">
                  <c:v>AGO.</c:v>
                </c:pt>
                <c:pt idx="2">
                  <c:v>SEP.</c:v>
                </c:pt>
                <c:pt idx="3">
                  <c:v>OCT</c:v>
                </c:pt>
                <c:pt idx="4">
                  <c:v>NOV.</c:v>
                </c:pt>
                <c:pt idx="5">
                  <c:v>DIC.</c:v>
                </c:pt>
                <c:pt idx="6">
                  <c:v>ENE.</c:v>
                </c:pt>
                <c:pt idx="7">
                  <c:v>FEB. </c:v>
                </c:pt>
                <c:pt idx="8">
                  <c:v>MAR.</c:v>
                </c:pt>
                <c:pt idx="9">
                  <c:v>ABR.</c:v>
                </c:pt>
                <c:pt idx="10">
                  <c:v>MAY.</c:v>
                </c:pt>
                <c:pt idx="11">
                  <c:v>JUN.</c:v>
                </c:pt>
              </c:strCache>
            </c:strRef>
          </c:cat>
          <c:val>
            <c:numRef>
              <c:f>'[2]FUGAS 2010-11 '!$Q$6:$Q$17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120739328"/>
        <c:axId val="120740864"/>
        <c:axId val="0"/>
      </c:bar3DChart>
      <c:catAx>
        <c:axId val="1207393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120740864"/>
        <c:crosses val="autoZero"/>
        <c:auto val="1"/>
        <c:lblAlgn val="ctr"/>
        <c:lblOffset val="100"/>
        <c:tickLblSkip val="1"/>
        <c:tickMarkSkip val="1"/>
      </c:catAx>
      <c:valAx>
        <c:axId val="120740864"/>
        <c:scaling>
          <c:orientation val="minMax"/>
          <c:max val="1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lbertus Medium"/>
                <a:ea typeface="Albertus Medium"/>
                <a:cs typeface="Albertus Medium"/>
              </a:defRPr>
            </a:pPr>
            <a:endParaRPr lang="es-ES"/>
          </a:p>
        </c:txPr>
        <c:crossAx val="12073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lbertus Medium"/>
          <a:ea typeface="Albertus Medium"/>
          <a:cs typeface="Albertus Medium"/>
        </a:defRPr>
      </a:pPr>
      <a:endParaRPr lang="es-E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POBLACIÓN TOTAL</a:t>
            </a:r>
          </a:p>
        </c:rich>
      </c:tx>
      <c:layout>
        <c:manualLayout>
          <c:xMode val="edge"/>
          <c:yMode val="edge"/>
          <c:x val="0.38748137108792907"/>
          <c:y val="7.808564231738036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315946348733234"/>
          <c:y val="0.40806095528592806"/>
          <c:w val="0.43517138599105853"/>
          <c:h val="0.2947106899287259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B prst="angle"/>
              <a:contourClr>
                <a:srgbClr val="000000"/>
              </a:contourClr>
            </a:sp3d>
          </c:spPr>
          <c:explosion val="11"/>
          <c:dPt>
            <c:idx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B prst="angle"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B prst="angle"/>
                <a:contourClr>
                  <a:srgbClr val="000000"/>
                </a:contourClr>
              </a:sp3d>
            </c:spPr>
          </c:dPt>
          <c:dPt>
            <c:idx val="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B prst="angle"/>
                <a:contourClr>
                  <a:srgbClr val="000000"/>
                </a:contourClr>
              </a:sp3d>
            </c:spPr>
          </c:dPt>
          <c:dPt>
            <c:idx val="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B prst="angle"/>
                <a:contourClr>
                  <a:srgbClr val="000000"/>
                </a:contourClr>
              </a:sp3d>
            </c:spPr>
          </c:dPt>
          <c:dPt>
            <c:idx val="4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prst="angle"/>
                <a:contourClr>
                  <a:srgbClr val="000000"/>
                </a:contourClr>
              </a:sp3d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B prst="angle"/>
                <a:contourClr>
                  <a:srgbClr val="000000"/>
                </a:contourClr>
              </a:sp3d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B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15051237820309724"/>
                  <c:y val="-2.250262797754815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6428920677016727E-2"/>
                  <c:y val="-7.269587523222069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5841048929986582E-2"/>
                  <c:y val="-9.872442267134762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3.4345885601855655E-2"/>
                  <c:y val="-2.063904480453799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2.887154753941901E-2"/>
                  <c:y val="-7.2046913531274639E-3"/>
                </c:manualLayout>
              </c:layout>
              <c:numFmt formatCode="0%" sourceLinked="0"/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>
                  <a:bevelB prst="angle"/>
                </a:sp3d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0520545587539262"/>
                  <c:y val="1.8824120536570225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2.2906853483851058E-2"/>
                  <c:y val="-5.254474173096121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CUST'!$N$5:$N$11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'[1]GRAFICA CUST'!$O$5:$O$11</c:f>
              <c:numCache>
                <c:formatCode>General</c:formatCode>
                <c:ptCount val="7"/>
                <c:pt idx="0">
                  <c:v>129.5</c:v>
                </c:pt>
                <c:pt idx="1">
                  <c:v>181.05555555555554</c:v>
                </c:pt>
                <c:pt idx="2">
                  <c:v>0</c:v>
                </c:pt>
                <c:pt idx="3">
                  <c:v>268.66666666666669</c:v>
                </c:pt>
                <c:pt idx="4">
                  <c:v>1842.1111111111111</c:v>
                </c:pt>
                <c:pt idx="5">
                  <c:v>3710.5555555555557</c:v>
                </c:pt>
                <c:pt idx="6">
                  <c:v>3177.6111111111113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 rotWithShape="0">
      <a:gsLst>
        <a:gs pos="0">
          <a:srgbClr val="CC99FF"/>
        </a:gs>
        <a:gs pos="50000">
          <a:srgbClr val="FFFF99"/>
        </a:gs>
        <a:gs pos="100000">
          <a:srgbClr val="CC99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/>
              <a:t>REGION ESTE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194777886193623"/>
          <c:y val="0.4111992125984249"/>
          <c:w val="0.67500000000000082"/>
          <c:h val="0.5365598571011962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23333431758530201"/>
                  <c:y val="2.871099445902595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7981835083114642"/>
                  <c:y val="-9.397419072615938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91158561952091"/>
                  <c:y val="-3.3713123359580044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6.0955017510419283E-2"/>
                  <c:y val="2.338398950131233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2.0314809352001008E-2"/>
                  <c:y val="-6.574015748031496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0677384076990378E-2"/>
                  <c:y val="3.4932195975503094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CUST'!$N$15:$N$21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'[1]GRAFICA CUST'!$O$15:$O$21</c:f>
              <c:numCache>
                <c:formatCode>General</c:formatCode>
                <c:ptCount val="7"/>
                <c:pt idx="0">
                  <c:v>24.833333333333336</c:v>
                </c:pt>
                <c:pt idx="1">
                  <c:v>90.666666666666657</c:v>
                </c:pt>
                <c:pt idx="2">
                  <c:v>0</c:v>
                </c:pt>
                <c:pt idx="3">
                  <c:v>142.00000000000003</c:v>
                </c:pt>
                <c:pt idx="4">
                  <c:v>941.72222222222229</c:v>
                </c:pt>
                <c:pt idx="5">
                  <c:v>2130.9444444444443</c:v>
                </c:pt>
                <c:pt idx="6">
                  <c:v>1665.7222222222224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>
      <a:gsLst>
        <a:gs pos="0">
          <a:schemeClr val="accent6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/>
              <a:t>REGION OESTE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22638888888888889"/>
          <c:y val="0.38072178477690288"/>
          <c:w val="0.63055555555555565"/>
          <c:h val="0.53941309419655858"/>
        </c:manualLayout>
      </c:layout>
      <c:pie3DChart>
        <c:varyColors val="1"/>
        <c:ser>
          <c:idx val="0"/>
          <c:order val="0"/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Pt>
            <c:idx val="4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</c:spPr>
          </c:dPt>
          <c:dPt>
            <c:idx val="5"/>
            <c:explosion val="16"/>
            <c:spPr>
              <a:gradFill>
                <a:gsLst>
                  <a:gs pos="0">
                    <a:srgbClr val="825600"/>
                  </a:gs>
                  <a:gs pos="13000">
                    <a:srgbClr val="FFA800"/>
                  </a:gs>
                  <a:gs pos="28000">
                    <a:srgbClr val="825600"/>
                  </a:gs>
                  <a:gs pos="42999">
                    <a:srgbClr val="FFA800"/>
                  </a:gs>
                  <a:gs pos="58000">
                    <a:srgbClr val="825600"/>
                  </a:gs>
                  <a:gs pos="72000">
                    <a:srgbClr val="FFA800"/>
                  </a:gs>
                  <a:gs pos="87000">
                    <a:srgbClr val="825600"/>
                  </a:gs>
                  <a:gs pos="100000">
                    <a:srgbClr val="FFA800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</c:spPr>
          </c:dPt>
          <c:dPt>
            <c:idx val="6"/>
            <c:spPr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0.2682761584626483"/>
                  <c:y val="-4.1979041896570875E-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6807416616782561"/>
                  <c:y val="-8.233589255208449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3.0883025586714012E-2"/>
                  <c:y val="-4.008587455246398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000414421881489"/>
                  <c:y val="-1.7659002101046577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3.7897965879265159E-2"/>
                  <c:y val="-5.378390201224853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6117173949747504E-2"/>
                  <c:y val="3.02906775057108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50800" dir="5400000" algn="ctr" rotWithShape="0">
                    <a:schemeClr val="accent2">
                      <a:lumMod val="40000"/>
                      <a:lumOff val="60000"/>
                    </a:schemeClr>
                  </a:outerShdw>
                </a:effectLst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6.1293610228546083E-2"/>
                  <c:y val="5.6577715815454388E-4"/>
                </c:manualLayout>
              </c:layout>
              <c:dLblPos val="bestFit"/>
              <c:showCatName val="1"/>
              <c:showPercent val="1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'[1]GRAFICA CUST'!$N$25:$N$31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'[1]GRAFICA CUST'!$O$25:$O$31</c:f>
              <c:numCache>
                <c:formatCode>General</c:formatCode>
                <c:ptCount val="7"/>
                <c:pt idx="0">
                  <c:v>104.66666666666666</c:v>
                </c:pt>
                <c:pt idx="1">
                  <c:v>90.388888888888886</c:v>
                </c:pt>
                <c:pt idx="2">
                  <c:v>0</c:v>
                </c:pt>
                <c:pt idx="3">
                  <c:v>126.66666666666667</c:v>
                </c:pt>
                <c:pt idx="4">
                  <c:v>900.3888888888888</c:v>
                </c:pt>
                <c:pt idx="5">
                  <c:v>1579.6111111111111</c:v>
                </c:pt>
                <c:pt idx="6">
                  <c:v>1511.8888888888891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>
      <a:gsLst>
        <a:gs pos="0">
          <a:schemeClr val="accent2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8" name="TextBox 7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14" name="TextBox 1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16" name="TextBox 15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18" name="TextBox 17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0" name="TextBox 19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2" name="TextBox 21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4" name="TextBox 2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5" name="TextBox 24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7" name="TextBox 26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28" name="TextBox 27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0" name="TextBox 29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1" name="TextBox 30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3" name="TextBox 32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4" name="TextBox 3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6" name="TextBox 35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 sz="1100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37" name="TextBox 36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/>
        </a:p>
      </xdr:txBody>
    </xdr:sp>
    <xdr:clientData/>
  </xdr:oneCellAnchor>
  <xdr:oneCellAnchor>
    <xdr:from>
      <xdr:col>7</xdr:col>
      <xdr:colOff>469526</xdr:colOff>
      <xdr:row>0</xdr:row>
      <xdr:rowOff>0</xdr:rowOff>
    </xdr:from>
    <xdr:ext cx="184731" cy="284157"/>
    <xdr:sp macro="" textlink="">
      <xdr:nvSpPr>
        <xdr:cNvPr id="44" name="TextBox 43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/>
        </a:p>
      </xdr:txBody>
    </xdr:sp>
    <xdr:clientData/>
  </xdr:oneCellAnchor>
  <xdr:twoCellAnchor>
    <xdr:from>
      <xdr:col>0</xdr:col>
      <xdr:colOff>38100</xdr:colOff>
      <xdr:row>6</xdr:row>
      <xdr:rowOff>114300</xdr:rowOff>
    </xdr:from>
    <xdr:to>
      <xdr:col>5</xdr:col>
      <xdr:colOff>0</xdr:colOff>
      <xdr:row>22</xdr:row>
      <xdr:rowOff>142875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6</xdr:row>
      <xdr:rowOff>123825</xdr:rowOff>
    </xdr:from>
    <xdr:to>
      <xdr:col>10</xdr:col>
      <xdr:colOff>47625</xdr:colOff>
      <xdr:row>23</xdr:row>
      <xdr:rowOff>0</xdr:rowOff>
    </xdr:to>
    <xdr:graphicFrame macro="">
      <xdr:nvGraphicFramePr>
        <xdr:cNvPr id="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6</xdr:row>
      <xdr:rowOff>104775</xdr:rowOff>
    </xdr:from>
    <xdr:to>
      <xdr:col>14</xdr:col>
      <xdr:colOff>581025</xdr:colOff>
      <xdr:row>23</xdr:row>
      <xdr:rowOff>0</xdr:rowOff>
    </xdr:to>
    <xdr:graphicFrame macro="">
      <xdr:nvGraphicFramePr>
        <xdr:cNvPr id="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24</xdr:row>
      <xdr:rowOff>0</xdr:rowOff>
    </xdr:from>
    <xdr:to>
      <xdr:col>4</xdr:col>
      <xdr:colOff>581025</xdr:colOff>
      <xdr:row>41</xdr:row>
      <xdr:rowOff>133350</xdr:rowOff>
    </xdr:to>
    <xdr:graphicFrame macro="">
      <xdr:nvGraphicFramePr>
        <xdr:cNvPr id="3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</xdr:colOff>
      <xdr:row>24</xdr:row>
      <xdr:rowOff>0</xdr:rowOff>
    </xdr:from>
    <xdr:to>
      <xdr:col>10</xdr:col>
      <xdr:colOff>57150</xdr:colOff>
      <xdr:row>41</xdr:row>
      <xdr:rowOff>142875</xdr:rowOff>
    </xdr:to>
    <xdr:graphicFrame macro="">
      <xdr:nvGraphicFramePr>
        <xdr:cNvPr id="3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7</xdr:col>
      <xdr:colOff>469526</xdr:colOff>
      <xdr:row>44</xdr:row>
      <xdr:rowOff>124385</xdr:rowOff>
    </xdr:from>
    <xdr:ext cx="184731" cy="284157"/>
    <xdr:sp macro="" textlink="">
      <xdr:nvSpPr>
        <xdr:cNvPr id="46" name="TextBox 45"/>
        <xdr:cNvSpPr txBox="1"/>
      </xdr:nvSpPr>
      <xdr:spPr>
        <a:xfrm>
          <a:off x="4736726" y="7315760"/>
          <a:ext cx="18473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/>
        </a:p>
      </xdr:txBody>
    </xdr:sp>
    <xdr:clientData/>
  </xdr:oneCellAnchor>
  <xdr:twoCellAnchor>
    <xdr:from>
      <xdr:col>10</xdr:col>
      <xdr:colOff>114301</xdr:colOff>
      <xdr:row>24</xdr:row>
      <xdr:rowOff>0</xdr:rowOff>
    </xdr:from>
    <xdr:to>
      <xdr:col>15</xdr:col>
      <xdr:colOff>10086</xdr:colOff>
      <xdr:row>41</xdr:row>
      <xdr:rowOff>142875</xdr:rowOff>
    </xdr:to>
    <xdr:graphicFrame macro="">
      <xdr:nvGraphicFramePr>
        <xdr:cNvPr id="4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9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9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9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9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123825</xdr:rowOff>
    </xdr:from>
    <xdr:to>
      <xdr:col>13</xdr:col>
      <xdr:colOff>428625</xdr:colOff>
      <xdr:row>56</xdr:row>
      <xdr:rowOff>219075</xdr:rowOff>
    </xdr:to>
    <xdr:graphicFrame macro="">
      <xdr:nvGraphicFramePr>
        <xdr:cNvPr id="229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9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9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229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42</xdr:row>
      <xdr:rowOff>123825</xdr:rowOff>
    </xdr:from>
    <xdr:to>
      <xdr:col>13</xdr:col>
      <xdr:colOff>428625</xdr:colOff>
      <xdr:row>56</xdr:row>
      <xdr:rowOff>219075</xdr:rowOff>
    </xdr:to>
    <xdr:graphicFrame macro="">
      <xdr:nvGraphicFramePr>
        <xdr:cNvPr id="2293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95250</xdr:rowOff>
    </xdr:from>
    <xdr:to>
      <xdr:col>10</xdr:col>
      <xdr:colOff>428625</xdr:colOff>
      <xdr:row>23</xdr:row>
      <xdr:rowOff>152400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19050</xdr:rowOff>
    </xdr:from>
    <xdr:to>
      <xdr:col>5</xdr:col>
      <xdr:colOff>257175</xdr:colOff>
      <xdr:row>43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323850</xdr:colOff>
      <xdr:row>28</xdr:row>
      <xdr:rowOff>9525</xdr:rowOff>
    </xdr:from>
    <xdr:to>
      <xdr:col>10</xdr:col>
      <xdr:colOff>533400</xdr:colOff>
      <xdr:row>43</xdr:row>
      <xdr:rowOff>114300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Documents/LO%20DE%20MI%20MAQUINA/RECUENTO/RECUENTO%202010-11/PROMEDIO%20DIARIO%20ENERO%20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Documents/LO%20DE%20MI%20MAQUINA/ESTADISTICAS%20CONSEJO%20DE%20SEGURIDAD%202010-2011/FUGAS%20EN%20LAS%20INST.%20CORREC.%2010-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E POR DIA"/>
      <sheetName val="RESUMEN"/>
      <sheetName val="PROMEDIO"/>
      <sheetName val="GRAFICA 1"/>
      <sheetName val="GRAFICA 2"/>
      <sheetName val="GRAFICA 3"/>
      <sheetName val="NIVELES DE CUSTODIA"/>
      <sheetName val="GRAFICA CUST"/>
    </sheetNames>
    <sheetDataSet>
      <sheetData sheetId="0">
        <row r="60">
          <cell r="C60">
            <v>500</v>
          </cell>
          <cell r="D60">
            <v>0</v>
          </cell>
          <cell r="F60">
            <v>0</v>
          </cell>
          <cell r="I60">
            <v>462</v>
          </cell>
          <cell r="AC60">
            <v>0</v>
          </cell>
          <cell r="AD60">
            <v>0</v>
          </cell>
        </row>
        <row r="61">
          <cell r="C61">
            <v>450</v>
          </cell>
          <cell r="D61">
            <v>54</v>
          </cell>
          <cell r="F61">
            <v>0</v>
          </cell>
          <cell r="I61">
            <v>223</v>
          </cell>
          <cell r="AC61">
            <v>0</v>
          </cell>
          <cell r="AD61">
            <v>0</v>
          </cell>
        </row>
        <row r="62">
          <cell r="C62">
            <v>36</v>
          </cell>
          <cell r="D62">
            <v>0</v>
          </cell>
          <cell r="F62">
            <v>0</v>
          </cell>
          <cell r="I62">
            <v>23</v>
          </cell>
          <cell r="AC62">
            <v>0</v>
          </cell>
          <cell r="AD62">
            <v>0</v>
          </cell>
        </row>
        <row r="63">
          <cell r="C63">
            <v>40</v>
          </cell>
          <cell r="D63">
            <v>0</v>
          </cell>
          <cell r="F63">
            <v>0</v>
          </cell>
          <cell r="I63">
            <v>18</v>
          </cell>
          <cell r="AC63">
            <v>0</v>
          </cell>
          <cell r="AD63">
            <v>0</v>
          </cell>
          <cell r="AM63">
            <v>0</v>
          </cell>
          <cell r="AN63">
            <v>18</v>
          </cell>
        </row>
        <row r="64">
          <cell r="C64">
            <v>68</v>
          </cell>
          <cell r="D64">
            <v>0</v>
          </cell>
          <cell r="F64">
            <v>0</v>
          </cell>
          <cell r="I64">
            <v>49</v>
          </cell>
          <cell r="AC64">
            <v>0</v>
          </cell>
          <cell r="AD64">
            <v>0</v>
          </cell>
        </row>
        <row r="65">
          <cell r="C65">
            <v>108</v>
          </cell>
          <cell r="D65">
            <v>0</v>
          </cell>
          <cell r="F65">
            <v>22</v>
          </cell>
          <cell r="I65">
            <v>13</v>
          </cell>
          <cell r="AC65">
            <v>1</v>
          </cell>
          <cell r="AD65">
            <v>1</v>
          </cell>
          <cell r="AM65">
            <v>2</v>
          </cell>
        </row>
        <row r="66">
          <cell r="C66">
            <v>705</v>
          </cell>
          <cell r="D66">
            <v>77</v>
          </cell>
          <cell r="F66">
            <v>360</v>
          </cell>
          <cell r="I66">
            <v>126</v>
          </cell>
          <cell r="AC66">
            <v>45</v>
          </cell>
          <cell r="AD66">
            <v>4</v>
          </cell>
        </row>
        <row r="67">
          <cell r="C67">
            <v>292</v>
          </cell>
          <cell r="D67">
            <v>1</v>
          </cell>
          <cell r="F67">
            <v>13</v>
          </cell>
          <cell r="I67">
            <v>181</v>
          </cell>
          <cell r="AC67">
            <v>1</v>
          </cell>
          <cell r="AD67">
            <v>0</v>
          </cell>
        </row>
        <row r="68">
          <cell r="C68">
            <v>292</v>
          </cell>
          <cell r="D68">
            <v>4</v>
          </cell>
          <cell r="F68">
            <v>0</v>
          </cell>
          <cell r="I68">
            <v>286</v>
          </cell>
          <cell r="AC68">
            <v>0</v>
          </cell>
          <cell r="AD68">
            <v>0</v>
          </cell>
        </row>
        <row r="69">
          <cell r="C69">
            <v>1414</v>
          </cell>
          <cell r="D69">
            <v>0</v>
          </cell>
          <cell r="F69">
            <v>186</v>
          </cell>
          <cell r="I69">
            <v>886</v>
          </cell>
          <cell r="AC69">
            <v>0</v>
          </cell>
          <cell r="AD69">
            <v>26</v>
          </cell>
        </row>
        <row r="70">
          <cell r="C70">
            <v>516</v>
          </cell>
          <cell r="D70">
            <v>49</v>
          </cell>
          <cell r="F70">
            <v>0</v>
          </cell>
          <cell r="I70">
            <v>457</v>
          </cell>
          <cell r="AC70">
            <v>0</v>
          </cell>
          <cell r="AD70">
            <v>0</v>
          </cell>
        </row>
        <row r="71">
          <cell r="C71">
            <v>320</v>
          </cell>
          <cell r="D71">
            <v>4</v>
          </cell>
          <cell r="F71">
            <v>0</v>
          </cell>
          <cell r="I71">
            <v>241</v>
          </cell>
          <cell r="AC71">
            <v>0</v>
          </cell>
          <cell r="AD71">
            <v>0</v>
          </cell>
        </row>
        <row r="72">
          <cell r="C72">
            <v>592</v>
          </cell>
          <cell r="D72">
            <v>4</v>
          </cell>
          <cell r="F72">
            <v>0</v>
          </cell>
          <cell r="I72">
            <v>562</v>
          </cell>
          <cell r="AC72">
            <v>0</v>
          </cell>
          <cell r="AD72">
            <v>0</v>
          </cell>
        </row>
        <row r="73">
          <cell r="C73">
            <v>516</v>
          </cell>
          <cell r="D73">
            <v>0</v>
          </cell>
          <cell r="F73">
            <v>0</v>
          </cell>
          <cell r="I73">
            <v>494</v>
          </cell>
          <cell r="AC73">
            <v>0</v>
          </cell>
          <cell r="AD73">
            <v>0</v>
          </cell>
        </row>
        <row r="74">
          <cell r="C74">
            <v>1031</v>
          </cell>
          <cell r="D74">
            <v>154</v>
          </cell>
          <cell r="F74">
            <v>0</v>
          </cell>
          <cell r="I74">
            <v>732</v>
          </cell>
          <cell r="AC74">
            <v>0</v>
          </cell>
          <cell r="AD74">
            <v>0</v>
          </cell>
        </row>
        <row r="75">
          <cell r="C75">
            <v>476</v>
          </cell>
          <cell r="D75">
            <v>85</v>
          </cell>
          <cell r="F75">
            <v>85</v>
          </cell>
          <cell r="I75">
            <v>200</v>
          </cell>
          <cell r="AC75">
            <v>13</v>
          </cell>
          <cell r="AD75">
            <v>7</v>
          </cell>
          <cell r="AM75">
            <v>85</v>
          </cell>
          <cell r="AN75">
            <v>200</v>
          </cell>
        </row>
        <row r="76">
          <cell r="C76">
            <v>26</v>
          </cell>
          <cell r="D76">
            <v>0</v>
          </cell>
          <cell r="F76">
            <v>0</v>
          </cell>
          <cell r="I76">
            <v>9</v>
          </cell>
          <cell r="AC76">
            <v>0</v>
          </cell>
          <cell r="AD76">
            <v>0</v>
          </cell>
          <cell r="AM76">
            <v>0</v>
          </cell>
          <cell r="AN76">
            <v>9</v>
          </cell>
        </row>
        <row r="78">
          <cell r="C78">
            <v>534</v>
          </cell>
          <cell r="D78">
            <v>64</v>
          </cell>
          <cell r="F78">
            <v>0</v>
          </cell>
          <cell r="I78">
            <v>392</v>
          </cell>
          <cell r="AC78">
            <v>0</v>
          </cell>
          <cell r="AD78">
            <v>0</v>
          </cell>
        </row>
        <row r="79">
          <cell r="C79">
            <v>676</v>
          </cell>
          <cell r="D79">
            <v>8</v>
          </cell>
          <cell r="F79">
            <v>287</v>
          </cell>
          <cell r="I79">
            <v>73</v>
          </cell>
          <cell r="AC79">
            <v>25</v>
          </cell>
          <cell r="AD79">
            <v>0</v>
          </cell>
        </row>
        <row r="80">
          <cell r="C80">
            <v>280</v>
          </cell>
          <cell r="D80">
            <v>0</v>
          </cell>
          <cell r="F80">
            <v>0</v>
          </cell>
          <cell r="I80">
            <v>263</v>
          </cell>
          <cell r="AC80">
            <v>0</v>
          </cell>
          <cell r="AD80">
            <v>0</v>
          </cell>
        </row>
        <row r="81">
          <cell r="C81">
            <v>224</v>
          </cell>
          <cell r="D81">
            <v>4</v>
          </cell>
          <cell r="F81">
            <v>0</v>
          </cell>
          <cell r="I81">
            <v>182</v>
          </cell>
          <cell r="AC81">
            <v>0</v>
          </cell>
          <cell r="AD81">
            <v>0</v>
          </cell>
        </row>
        <row r="82">
          <cell r="C82">
            <v>192</v>
          </cell>
          <cell r="D82">
            <v>0</v>
          </cell>
          <cell r="F82">
            <v>0</v>
          </cell>
          <cell r="I82">
            <v>191</v>
          </cell>
          <cell r="AC82">
            <v>0</v>
          </cell>
          <cell r="AD82">
            <v>0</v>
          </cell>
        </row>
        <row r="83">
          <cell r="C83">
            <v>416</v>
          </cell>
          <cell r="D83">
            <v>20</v>
          </cell>
          <cell r="F83">
            <v>81</v>
          </cell>
          <cell r="I83">
            <v>172</v>
          </cell>
          <cell r="AC83">
            <v>81</v>
          </cell>
          <cell r="AD83">
            <v>163</v>
          </cell>
        </row>
        <row r="84">
          <cell r="C84">
            <v>246</v>
          </cell>
          <cell r="D84">
            <v>14</v>
          </cell>
          <cell r="F84">
            <v>182</v>
          </cell>
          <cell r="I84">
            <v>25</v>
          </cell>
          <cell r="AC84">
            <v>0</v>
          </cell>
          <cell r="AD84">
            <v>0</v>
          </cell>
        </row>
        <row r="85">
          <cell r="C85">
            <v>56</v>
          </cell>
          <cell r="D85">
            <v>0</v>
          </cell>
          <cell r="F85">
            <v>0</v>
          </cell>
          <cell r="I85">
            <v>48</v>
          </cell>
          <cell r="AC85">
            <v>0</v>
          </cell>
          <cell r="AD85">
            <v>0</v>
          </cell>
        </row>
        <row r="86">
          <cell r="C86">
            <v>420</v>
          </cell>
          <cell r="D86">
            <v>1</v>
          </cell>
          <cell r="F86">
            <v>2</v>
          </cell>
          <cell r="I86">
            <v>357</v>
          </cell>
          <cell r="AC86">
            <v>0</v>
          </cell>
          <cell r="AD86">
            <v>0</v>
          </cell>
          <cell r="AN86">
            <v>7</v>
          </cell>
        </row>
        <row r="87">
          <cell r="C87">
            <v>1031</v>
          </cell>
          <cell r="D87">
            <v>142</v>
          </cell>
          <cell r="F87">
            <v>0</v>
          </cell>
          <cell r="I87">
            <v>820</v>
          </cell>
          <cell r="AC87">
            <v>0</v>
          </cell>
          <cell r="AD87">
            <v>0</v>
          </cell>
        </row>
        <row r="88">
          <cell r="C88">
            <v>486</v>
          </cell>
          <cell r="D88">
            <v>214</v>
          </cell>
          <cell r="F88">
            <v>22</v>
          </cell>
          <cell r="I88">
            <v>103</v>
          </cell>
          <cell r="AC88">
            <v>1</v>
          </cell>
          <cell r="AD88">
            <v>2</v>
          </cell>
        </row>
        <row r="89">
          <cell r="C89">
            <v>28</v>
          </cell>
          <cell r="D89">
            <v>0</v>
          </cell>
          <cell r="F89">
            <v>0</v>
          </cell>
          <cell r="I89">
            <v>20</v>
          </cell>
          <cell r="AC89">
            <v>0</v>
          </cell>
          <cell r="AD89">
            <v>0</v>
          </cell>
        </row>
        <row r="90">
          <cell r="C90">
            <v>546</v>
          </cell>
          <cell r="D90">
            <v>0</v>
          </cell>
          <cell r="F90">
            <v>0</v>
          </cell>
          <cell r="I90">
            <v>504</v>
          </cell>
          <cell r="AC90">
            <v>0</v>
          </cell>
          <cell r="AD90">
            <v>0</v>
          </cell>
        </row>
        <row r="91">
          <cell r="C91">
            <v>152</v>
          </cell>
          <cell r="D91">
            <v>0</v>
          </cell>
          <cell r="F91">
            <v>0</v>
          </cell>
          <cell r="I91">
            <v>145</v>
          </cell>
          <cell r="AC91">
            <v>0</v>
          </cell>
          <cell r="AD91">
            <v>0</v>
          </cell>
        </row>
        <row r="92">
          <cell r="C92">
            <v>908</v>
          </cell>
          <cell r="D92">
            <v>0</v>
          </cell>
          <cell r="F92">
            <v>173</v>
          </cell>
          <cell r="I92">
            <v>535</v>
          </cell>
          <cell r="AC92">
            <v>27</v>
          </cell>
          <cell r="AD92">
            <v>2</v>
          </cell>
        </row>
        <row r="93">
          <cell r="C93">
            <v>75</v>
          </cell>
          <cell r="D93">
            <v>0</v>
          </cell>
          <cell r="F93">
            <v>0</v>
          </cell>
          <cell r="I93">
            <v>51</v>
          </cell>
          <cell r="AC93">
            <v>0</v>
          </cell>
          <cell r="AD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I94">
            <v>0</v>
          </cell>
          <cell r="AC94">
            <v>0</v>
          </cell>
          <cell r="AD94">
            <v>0</v>
          </cell>
        </row>
        <row r="95">
          <cell r="C95">
            <v>400</v>
          </cell>
          <cell r="D95">
            <v>50</v>
          </cell>
          <cell r="F95">
            <v>0</v>
          </cell>
          <cell r="I95">
            <v>314</v>
          </cell>
          <cell r="AC95">
            <v>0</v>
          </cell>
          <cell r="AD95">
            <v>0</v>
          </cell>
        </row>
        <row r="96">
          <cell r="C96">
            <v>384</v>
          </cell>
          <cell r="D96">
            <v>48</v>
          </cell>
          <cell r="F96">
            <v>223</v>
          </cell>
          <cell r="I96">
            <v>57</v>
          </cell>
          <cell r="AC96">
            <v>0</v>
          </cell>
          <cell r="AD96">
            <v>0</v>
          </cell>
        </row>
        <row r="97">
          <cell r="C97">
            <v>24</v>
          </cell>
          <cell r="D97">
            <v>0</v>
          </cell>
          <cell r="F97">
            <v>0</v>
          </cell>
          <cell r="I97">
            <v>23</v>
          </cell>
          <cell r="AC97">
            <v>0</v>
          </cell>
          <cell r="AD97">
            <v>0</v>
          </cell>
        </row>
        <row r="1565">
          <cell r="C1565">
            <v>500</v>
          </cell>
          <cell r="D1565">
            <v>0</v>
          </cell>
          <cell r="F1565">
            <v>0</v>
          </cell>
          <cell r="I1565">
            <v>447</v>
          </cell>
          <cell r="AC1565">
            <v>0</v>
          </cell>
          <cell r="AD1565">
            <v>0</v>
          </cell>
        </row>
        <row r="1566">
          <cell r="C1566">
            <v>450</v>
          </cell>
          <cell r="D1566">
            <v>54</v>
          </cell>
          <cell r="F1566">
            <v>0</v>
          </cell>
          <cell r="I1566">
            <v>249</v>
          </cell>
          <cell r="AC1566">
            <v>0</v>
          </cell>
          <cell r="AD1566">
            <v>0</v>
          </cell>
        </row>
        <row r="1567">
          <cell r="C1567">
            <v>36</v>
          </cell>
          <cell r="D1567">
            <v>0</v>
          </cell>
          <cell r="F1567">
            <v>0</v>
          </cell>
          <cell r="I1567">
            <v>21</v>
          </cell>
          <cell r="AC1567">
            <v>0</v>
          </cell>
          <cell r="AD1567">
            <v>0</v>
          </cell>
        </row>
        <row r="1568">
          <cell r="C1568">
            <v>40</v>
          </cell>
          <cell r="D1568">
            <v>0</v>
          </cell>
          <cell r="F1568">
            <v>0</v>
          </cell>
          <cell r="I1568">
            <v>19</v>
          </cell>
          <cell r="AC1568">
            <v>0</v>
          </cell>
          <cell r="AD1568">
            <v>0</v>
          </cell>
          <cell r="AM1568">
            <v>0</v>
          </cell>
          <cell r="AN1568">
            <v>19</v>
          </cell>
        </row>
        <row r="1569">
          <cell r="C1569">
            <v>68</v>
          </cell>
          <cell r="D1569">
            <v>0</v>
          </cell>
          <cell r="F1569">
            <v>0</v>
          </cell>
          <cell r="I1569">
            <v>47</v>
          </cell>
          <cell r="AC1569">
            <v>0</v>
          </cell>
          <cell r="AD1569">
            <v>0</v>
          </cell>
        </row>
        <row r="1570">
          <cell r="C1570">
            <v>108</v>
          </cell>
          <cell r="D1570">
            <v>0</v>
          </cell>
          <cell r="F1570">
            <v>36</v>
          </cell>
          <cell r="I1570">
            <v>10</v>
          </cell>
          <cell r="AC1570">
            <v>1</v>
          </cell>
          <cell r="AD1570">
            <v>0</v>
          </cell>
          <cell r="AM1570">
            <v>7</v>
          </cell>
        </row>
        <row r="1571">
          <cell r="C1571">
            <v>705</v>
          </cell>
          <cell r="D1571">
            <v>73</v>
          </cell>
          <cell r="F1571">
            <v>417</v>
          </cell>
          <cell r="I1571">
            <v>172</v>
          </cell>
          <cell r="AC1571">
            <v>50</v>
          </cell>
          <cell r="AD1571">
            <v>10</v>
          </cell>
        </row>
        <row r="1572">
          <cell r="C1572">
            <v>292</v>
          </cell>
          <cell r="D1572">
            <v>1</v>
          </cell>
          <cell r="F1572">
            <v>15</v>
          </cell>
          <cell r="I1572">
            <v>177</v>
          </cell>
          <cell r="AC1572">
            <v>0</v>
          </cell>
          <cell r="AD1572">
            <v>0</v>
          </cell>
        </row>
        <row r="1573">
          <cell r="C1573">
            <v>292</v>
          </cell>
          <cell r="D1573">
            <v>4</v>
          </cell>
          <cell r="F1573">
            <v>0</v>
          </cell>
          <cell r="I1573">
            <v>283</v>
          </cell>
          <cell r="AC1573">
            <v>0</v>
          </cell>
          <cell r="AD1573">
            <v>0</v>
          </cell>
        </row>
        <row r="1574">
          <cell r="C1574">
            <v>1414</v>
          </cell>
          <cell r="D1574">
            <v>0</v>
          </cell>
          <cell r="F1574">
            <v>182</v>
          </cell>
          <cell r="I1574">
            <v>866</v>
          </cell>
          <cell r="AC1574">
            <v>0</v>
          </cell>
          <cell r="AD1574">
            <v>22</v>
          </cell>
        </row>
        <row r="1575">
          <cell r="C1575">
            <v>516</v>
          </cell>
          <cell r="D1575">
            <v>48</v>
          </cell>
          <cell r="F1575">
            <v>0</v>
          </cell>
          <cell r="I1575">
            <v>463</v>
          </cell>
          <cell r="AC1575">
            <v>0</v>
          </cell>
          <cell r="AD1575">
            <v>0</v>
          </cell>
        </row>
        <row r="1576">
          <cell r="C1576">
            <v>320</v>
          </cell>
          <cell r="D1576">
            <v>4</v>
          </cell>
          <cell r="F1576">
            <v>0</v>
          </cell>
          <cell r="I1576">
            <v>247</v>
          </cell>
          <cell r="AC1576">
            <v>0</v>
          </cell>
          <cell r="AD1576">
            <v>0</v>
          </cell>
        </row>
        <row r="1577">
          <cell r="C1577">
            <v>592</v>
          </cell>
          <cell r="D1577">
            <v>0</v>
          </cell>
          <cell r="F1577">
            <v>0</v>
          </cell>
          <cell r="I1577">
            <v>570</v>
          </cell>
          <cell r="AC1577">
            <v>0</v>
          </cell>
          <cell r="AD1577">
            <v>0</v>
          </cell>
        </row>
        <row r="1578">
          <cell r="C1578">
            <v>516</v>
          </cell>
          <cell r="D1578">
            <v>2</v>
          </cell>
          <cell r="F1578">
            <v>0</v>
          </cell>
          <cell r="I1578">
            <v>487</v>
          </cell>
          <cell r="AC1578">
            <v>0</v>
          </cell>
          <cell r="AD1578">
            <v>0</v>
          </cell>
        </row>
        <row r="1579">
          <cell r="C1579">
            <v>1031</v>
          </cell>
          <cell r="D1579">
            <v>152</v>
          </cell>
          <cell r="F1579">
            <v>0</v>
          </cell>
          <cell r="I1579">
            <v>716</v>
          </cell>
          <cell r="AC1579">
            <v>0</v>
          </cell>
          <cell r="AD1579">
            <v>0</v>
          </cell>
        </row>
        <row r="1580">
          <cell r="C1580">
            <v>476</v>
          </cell>
          <cell r="D1580">
            <v>94</v>
          </cell>
          <cell r="F1580">
            <v>80</v>
          </cell>
          <cell r="I1580">
            <v>225</v>
          </cell>
          <cell r="AC1580">
            <v>9</v>
          </cell>
          <cell r="AD1580">
            <v>7</v>
          </cell>
          <cell r="AM1580">
            <v>80</v>
          </cell>
          <cell r="AN1580">
            <v>225</v>
          </cell>
        </row>
        <row r="1581">
          <cell r="C1581">
            <v>26</v>
          </cell>
          <cell r="D1581">
            <v>0</v>
          </cell>
          <cell r="F1581">
            <v>0</v>
          </cell>
          <cell r="I1581">
            <v>7</v>
          </cell>
          <cell r="AC1581">
            <v>0</v>
          </cell>
          <cell r="AD1581">
            <v>0</v>
          </cell>
          <cell r="AM1581">
            <v>0</v>
          </cell>
          <cell r="AN1581">
            <v>7</v>
          </cell>
        </row>
        <row r="1583">
          <cell r="C1583">
            <v>534</v>
          </cell>
          <cell r="D1583">
            <v>59</v>
          </cell>
          <cell r="F1583">
            <v>0</v>
          </cell>
          <cell r="I1583">
            <v>404</v>
          </cell>
          <cell r="AC1583">
            <v>0</v>
          </cell>
          <cell r="AD1583">
            <v>0</v>
          </cell>
        </row>
        <row r="1584">
          <cell r="C1584">
            <v>676</v>
          </cell>
          <cell r="D1584">
            <v>6</v>
          </cell>
          <cell r="F1584">
            <v>419</v>
          </cell>
          <cell r="I1584">
            <v>125</v>
          </cell>
          <cell r="AC1584">
            <v>31</v>
          </cell>
          <cell r="AD1584">
            <v>2</v>
          </cell>
        </row>
        <row r="1585">
          <cell r="C1585">
            <v>280</v>
          </cell>
          <cell r="D1585">
            <v>0</v>
          </cell>
          <cell r="F1585">
            <v>0</v>
          </cell>
          <cell r="I1585">
            <v>266</v>
          </cell>
          <cell r="AC1585">
            <v>0</v>
          </cell>
          <cell r="AD1585">
            <v>0</v>
          </cell>
        </row>
        <row r="1586">
          <cell r="C1586">
            <v>224</v>
          </cell>
          <cell r="D1586">
            <v>4</v>
          </cell>
          <cell r="F1586">
            <v>0</v>
          </cell>
          <cell r="I1586">
            <v>176</v>
          </cell>
          <cell r="AC1586">
            <v>0</v>
          </cell>
          <cell r="AD1586">
            <v>0</v>
          </cell>
        </row>
        <row r="1587">
          <cell r="C1587">
            <v>192</v>
          </cell>
          <cell r="D1587">
            <v>0</v>
          </cell>
          <cell r="F1587">
            <v>0</v>
          </cell>
          <cell r="I1587">
            <v>189</v>
          </cell>
          <cell r="AC1587">
            <v>0</v>
          </cell>
          <cell r="AD1587">
            <v>0</v>
          </cell>
        </row>
        <row r="1588">
          <cell r="C1588">
            <v>416</v>
          </cell>
          <cell r="D1588">
            <v>22</v>
          </cell>
          <cell r="F1588">
            <v>86</v>
          </cell>
          <cell r="I1588">
            <v>181</v>
          </cell>
          <cell r="AC1588">
            <v>86</v>
          </cell>
          <cell r="AD1588">
            <v>167</v>
          </cell>
        </row>
        <row r="1589">
          <cell r="C1589">
            <v>246</v>
          </cell>
          <cell r="D1589">
            <v>70</v>
          </cell>
          <cell r="F1589">
            <v>132</v>
          </cell>
          <cell r="I1589">
            <v>27</v>
          </cell>
          <cell r="AC1589">
            <v>0</v>
          </cell>
          <cell r="AD1589">
            <v>0</v>
          </cell>
        </row>
        <row r="1590">
          <cell r="C1590">
            <v>56</v>
          </cell>
          <cell r="D1590">
            <v>0</v>
          </cell>
          <cell r="F1590">
            <v>0</v>
          </cell>
          <cell r="I1590">
            <v>42</v>
          </cell>
          <cell r="AC1590">
            <v>0</v>
          </cell>
          <cell r="AD1590">
            <v>0</v>
          </cell>
        </row>
        <row r="1591">
          <cell r="C1591">
            <v>420</v>
          </cell>
          <cell r="D1591">
            <v>1</v>
          </cell>
          <cell r="F1591">
            <v>3</v>
          </cell>
          <cell r="I1591">
            <v>356</v>
          </cell>
          <cell r="AC1591">
            <v>0</v>
          </cell>
          <cell r="AD1591">
            <v>0</v>
          </cell>
        </row>
        <row r="1592">
          <cell r="C1592">
            <v>1031</v>
          </cell>
          <cell r="D1592">
            <v>142</v>
          </cell>
          <cell r="F1592">
            <v>0</v>
          </cell>
          <cell r="I1592">
            <v>817</v>
          </cell>
          <cell r="AC1592">
            <v>0</v>
          </cell>
          <cell r="AD1592">
            <v>0</v>
          </cell>
        </row>
        <row r="1593">
          <cell r="C1593">
            <v>486</v>
          </cell>
          <cell r="D1593">
            <v>206</v>
          </cell>
          <cell r="F1593">
            <v>19</v>
          </cell>
          <cell r="I1593">
            <v>98</v>
          </cell>
          <cell r="AC1593">
            <v>1</v>
          </cell>
          <cell r="AD1593">
            <v>3</v>
          </cell>
        </row>
        <row r="1594">
          <cell r="C1594">
            <v>28</v>
          </cell>
          <cell r="D1594">
            <v>0</v>
          </cell>
          <cell r="F1594">
            <v>0</v>
          </cell>
          <cell r="I1594">
            <v>25</v>
          </cell>
          <cell r="AC1594">
            <v>0</v>
          </cell>
          <cell r="AD1594">
            <v>0</v>
          </cell>
        </row>
        <row r="1595">
          <cell r="C1595">
            <v>546</v>
          </cell>
          <cell r="D1595">
            <v>0</v>
          </cell>
          <cell r="F1595">
            <v>0</v>
          </cell>
          <cell r="I1595">
            <v>507</v>
          </cell>
          <cell r="AC1595">
            <v>0</v>
          </cell>
          <cell r="AD1595">
            <v>0</v>
          </cell>
        </row>
        <row r="1596">
          <cell r="C1596">
            <v>152</v>
          </cell>
          <cell r="D1596">
            <v>0</v>
          </cell>
          <cell r="F1596">
            <v>0</v>
          </cell>
          <cell r="I1596">
            <v>150</v>
          </cell>
          <cell r="AC1596">
            <v>0</v>
          </cell>
          <cell r="AD1596">
            <v>0</v>
          </cell>
        </row>
        <row r="1597">
          <cell r="C1597">
            <v>908</v>
          </cell>
          <cell r="D1597">
            <v>0</v>
          </cell>
          <cell r="F1597">
            <v>194</v>
          </cell>
          <cell r="I1597">
            <v>548</v>
          </cell>
          <cell r="AC1597">
            <v>18</v>
          </cell>
          <cell r="AD1597">
            <v>3</v>
          </cell>
        </row>
        <row r="1598">
          <cell r="C1598">
            <v>75</v>
          </cell>
          <cell r="D1598">
            <v>0</v>
          </cell>
          <cell r="F1598">
            <v>0</v>
          </cell>
          <cell r="I1598">
            <v>51</v>
          </cell>
          <cell r="AC1598">
            <v>0</v>
          </cell>
          <cell r="AD1598">
            <v>0</v>
          </cell>
        </row>
        <row r="1599">
          <cell r="C1599">
            <v>0</v>
          </cell>
          <cell r="D1599">
            <v>0</v>
          </cell>
          <cell r="F1599">
            <v>0</v>
          </cell>
          <cell r="I1599">
            <v>0</v>
          </cell>
          <cell r="AC1599">
            <v>0</v>
          </cell>
          <cell r="AD1599">
            <v>0</v>
          </cell>
        </row>
        <row r="1600">
          <cell r="C1600">
            <v>400</v>
          </cell>
          <cell r="D1600">
            <v>50</v>
          </cell>
          <cell r="F1600">
            <v>0</v>
          </cell>
          <cell r="I1600">
            <v>329</v>
          </cell>
          <cell r="AC1600">
            <v>0</v>
          </cell>
          <cell r="AD1600">
            <v>0</v>
          </cell>
        </row>
        <row r="1601">
          <cell r="C1601">
            <v>384</v>
          </cell>
          <cell r="D1601">
            <v>48</v>
          </cell>
          <cell r="F1601">
            <v>257</v>
          </cell>
          <cell r="I1601">
            <v>55</v>
          </cell>
          <cell r="AC1601">
            <v>0</v>
          </cell>
          <cell r="AD1601">
            <v>0</v>
          </cell>
        </row>
        <row r="1602">
          <cell r="C1602">
            <v>24</v>
          </cell>
          <cell r="D1602">
            <v>0</v>
          </cell>
          <cell r="F1602">
            <v>0</v>
          </cell>
          <cell r="I1602">
            <v>19</v>
          </cell>
          <cell r="AC1602">
            <v>0</v>
          </cell>
          <cell r="AD1602">
            <v>0</v>
          </cell>
        </row>
      </sheetData>
      <sheetData sheetId="1">
        <row r="10">
          <cell r="F10">
            <v>0</v>
          </cell>
          <cell r="I10">
            <v>8333</v>
          </cell>
          <cell r="J10">
            <v>8333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S10">
            <v>0</v>
          </cell>
          <cell r="T10">
            <v>0</v>
          </cell>
          <cell r="AC10">
            <v>0</v>
          </cell>
          <cell r="AD10">
            <v>0</v>
          </cell>
        </row>
        <row r="11">
          <cell r="F11">
            <v>0</v>
          </cell>
          <cell r="I11">
            <v>4047</v>
          </cell>
          <cell r="J11">
            <v>3827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S11">
            <v>0</v>
          </cell>
          <cell r="T11">
            <v>220</v>
          </cell>
          <cell r="AC11">
            <v>0</v>
          </cell>
          <cell r="AD11">
            <v>0</v>
          </cell>
        </row>
        <row r="12">
          <cell r="F12">
            <v>0</v>
          </cell>
          <cell r="I12">
            <v>439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S12">
            <v>0</v>
          </cell>
          <cell r="T12">
            <v>439</v>
          </cell>
          <cell r="AC12">
            <v>0</v>
          </cell>
          <cell r="AD12">
            <v>0</v>
          </cell>
        </row>
        <row r="13">
          <cell r="F13">
            <v>0</v>
          </cell>
          <cell r="I13">
            <v>335</v>
          </cell>
          <cell r="J13">
            <v>335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AC13">
            <v>0</v>
          </cell>
          <cell r="AD13">
            <v>0</v>
          </cell>
          <cell r="AM13">
            <v>0</v>
          </cell>
          <cell r="AN13">
            <v>335</v>
          </cell>
        </row>
        <row r="14">
          <cell r="F14">
            <v>0</v>
          </cell>
          <cell r="I14">
            <v>853</v>
          </cell>
          <cell r="J14">
            <v>853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AC14">
            <v>0</v>
          </cell>
          <cell r="AD14">
            <v>0</v>
          </cell>
        </row>
        <row r="15">
          <cell r="F15">
            <v>493</v>
          </cell>
          <cell r="I15">
            <v>184</v>
          </cell>
          <cell r="J15">
            <v>51</v>
          </cell>
          <cell r="L15">
            <v>55</v>
          </cell>
          <cell r="M15">
            <v>30</v>
          </cell>
          <cell r="O15">
            <v>0</v>
          </cell>
          <cell r="P15">
            <v>0</v>
          </cell>
          <cell r="S15">
            <v>48</v>
          </cell>
          <cell r="T15">
            <v>0</v>
          </cell>
          <cell r="AC15">
            <v>15</v>
          </cell>
          <cell r="AD15">
            <v>10</v>
          </cell>
          <cell r="AM15">
            <v>54</v>
          </cell>
          <cell r="AN15">
            <v>5</v>
          </cell>
        </row>
        <row r="16">
          <cell r="F16">
            <v>6865</v>
          </cell>
          <cell r="I16">
            <v>2989</v>
          </cell>
          <cell r="J16">
            <v>555</v>
          </cell>
          <cell r="L16">
            <v>149</v>
          </cell>
          <cell r="M16">
            <v>140</v>
          </cell>
          <cell r="O16">
            <v>0</v>
          </cell>
          <cell r="P16">
            <v>444</v>
          </cell>
          <cell r="S16">
            <v>1060</v>
          </cell>
          <cell r="T16">
            <v>641</v>
          </cell>
          <cell r="AC16">
            <v>882</v>
          </cell>
          <cell r="AD16">
            <v>121</v>
          </cell>
        </row>
        <row r="17">
          <cell r="F17">
            <v>264</v>
          </cell>
          <cell r="I17">
            <v>3213</v>
          </cell>
          <cell r="J17">
            <v>2471</v>
          </cell>
          <cell r="L17">
            <v>464</v>
          </cell>
          <cell r="M17">
            <v>238</v>
          </cell>
          <cell r="O17">
            <v>0</v>
          </cell>
          <cell r="P17">
            <v>3</v>
          </cell>
          <cell r="S17">
            <v>37</v>
          </cell>
          <cell r="T17">
            <v>0</v>
          </cell>
          <cell r="AC17">
            <v>7</v>
          </cell>
          <cell r="AD17">
            <v>0</v>
          </cell>
        </row>
        <row r="18">
          <cell r="F18">
            <v>0</v>
          </cell>
          <cell r="I18">
            <v>5163</v>
          </cell>
          <cell r="J18">
            <v>0</v>
          </cell>
          <cell r="L18">
            <v>5</v>
          </cell>
          <cell r="M18">
            <v>5158</v>
          </cell>
          <cell r="O18">
            <v>0</v>
          </cell>
          <cell r="P18">
            <v>0</v>
          </cell>
          <cell r="S18">
            <v>0</v>
          </cell>
          <cell r="T18">
            <v>0</v>
          </cell>
          <cell r="AC18">
            <v>0</v>
          </cell>
          <cell r="AD18">
            <v>0</v>
          </cell>
        </row>
        <row r="19">
          <cell r="F19">
            <v>3397</v>
          </cell>
          <cell r="I19">
            <v>15749</v>
          </cell>
          <cell r="J19">
            <v>8233</v>
          </cell>
          <cell r="L19">
            <v>6053</v>
          </cell>
          <cell r="M19">
            <v>54</v>
          </cell>
          <cell r="O19">
            <v>0</v>
          </cell>
          <cell r="P19">
            <v>0</v>
          </cell>
          <cell r="S19">
            <v>191</v>
          </cell>
          <cell r="T19">
            <v>1218</v>
          </cell>
          <cell r="AC19">
            <v>0</v>
          </cell>
          <cell r="AD19">
            <v>384</v>
          </cell>
        </row>
        <row r="20">
          <cell r="F20">
            <v>0</v>
          </cell>
          <cell r="I20">
            <v>8255</v>
          </cell>
          <cell r="J20">
            <v>3906</v>
          </cell>
          <cell r="L20">
            <v>3879</v>
          </cell>
          <cell r="M20">
            <v>470</v>
          </cell>
          <cell r="O20">
            <v>0</v>
          </cell>
          <cell r="P20">
            <v>0</v>
          </cell>
          <cell r="S20">
            <v>0</v>
          </cell>
          <cell r="T20">
            <v>0</v>
          </cell>
          <cell r="AC20">
            <v>0</v>
          </cell>
          <cell r="AD20">
            <v>0</v>
          </cell>
        </row>
        <row r="21">
          <cell r="F21">
            <v>0</v>
          </cell>
          <cell r="I21">
            <v>4380</v>
          </cell>
          <cell r="J21">
            <v>3108</v>
          </cell>
          <cell r="L21">
            <v>1272</v>
          </cell>
          <cell r="M21">
            <v>0</v>
          </cell>
          <cell r="O21">
            <v>0</v>
          </cell>
          <cell r="P21">
            <v>0</v>
          </cell>
          <cell r="S21">
            <v>0</v>
          </cell>
          <cell r="T21">
            <v>0</v>
          </cell>
          <cell r="AC21">
            <v>0</v>
          </cell>
          <cell r="AD21">
            <v>0</v>
          </cell>
        </row>
        <row r="22">
          <cell r="F22">
            <v>0</v>
          </cell>
          <cell r="I22">
            <v>10166</v>
          </cell>
          <cell r="J22">
            <v>0</v>
          </cell>
          <cell r="L22">
            <v>34</v>
          </cell>
          <cell r="M22">
            <v>10132</v>
          </cell>
          <cell r="O22">
            <v>0</v>
          </cell>
          <cell r="P22">
            <v>0</v>
          </cell>
          <cell r="S22">
            <v>0</v>
          </cell>
          <cell r="T22">
            <v>0</v>
          </cell>
          <cell r="AC22">
            <v>0</v>
          </cell>
          <cell r="AD22">
            <v>0</v>
          </cell>
        </row>
        <row r="23">
          <cell r="F23">
            <v>0</v>
          </cell>
          <cell r="I23">
            <v>8844</v>
          </cell>
          <cell r="J23">
            <v>4300</v>
          </cell>
          <cell r="L23">
            <v>4528</v>
          </cell>
          <cell r="M23">
            <v>16</v>
          </cell>
          <cell r="O23">
            <v>0</v>
          </cell>
          <cell r="P23">
            <v>0</v>
          </cell>
          <cell r="S23">
            <v>0</v>
          </cell>
          <cell r="T23">
            <v>0</v>
          </cell>
          <cell r="AC23">
            <v>0</v>
          </cell>
          <cell r="AD23">
            <v>0</v>
          </cell>
        </row>
        <row r="24">
          <cell r="F24">
            <v>0</v>
          </cell>
          <cell r="I24">
            <v>12991</v>
          </cell>
          <cell r="J24">
            <v>245</v>
          </cell>
          <cell r="L24">
            <v>12741</v>
          </cell>
          <cell r="M24">
            <v>5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AC24">
            <v>0</v>
          </cell>
          <cell r="AD24">
            <v>0</v>
          </cell>
        </row>
        <row r="25">
          <cell r="F25">
            <v>1469</v>
          </cell>
          <cell r="I25">
            <v>3845</v>
          </cell>
          <cell r="J25">
            <v>2024</v>
          </cell>
          <cell r="L25">
            <v>803</v>
          </cell>
          <cell r="M25">
            <v>708</v>
          </cell>
          <cell r="O25">
            <v>0</v>
          </cell>
          <cell r="S25">
            <v>296</v>
          </cell>
          <cell r="AC25">
            <v>180</v>
          </cell>
          <cell r="AD25">
            <v>127</v>
          </cell>
          <cell r="AM25">
            <v>1469</v>
          </cell>
          <cell r="AN25">
            <v>3845</v>
          </cell>
        </row>
        <row r="26">
          <cell r="F26">
            <v>0</v>
          </cell>
          <cell r="I26">
            <v>154</v>
          </cell>
          <cell r="J26">
            <v>116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S26">
            <v>0</v>
          </cell>
          <cell r="T26">
            <v>38</v>
          </cell>
          <cell r="AC26">
            <v>0</v>
          </cell>
          <cell r="AD26">
            <v>0</v>
          </cell>
          <cell r="AM26">
            <v>0</v>
          </cell>
          <cell r="AN26">
            <v>154</v>
          </cell>
        </row>
        <row r="28">
          <cell r="F28">
            <v>0</v>
          </cell>
          <cell r="I28">
            <v>7067</v>
          </cell>
          <cell r="J28">
            <v>1361</v>
          </cell>
          <cell r="L28">
            <v>5705</v>
          </cell>
          <cell r="M28">
            <v>1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AC28">
            <v>0</v>
          </cell>
          <cell r="AD28">
            <v>0</v>
          </cell>
        </row>
        <row r="29">
          <cell r="F29">
            <v>6199</v>
          </cell>
          <cell r="I29">
            <v>1691</v>
          </cell>
          <cell r="J29">
            <v>554</v>
          </cell>
          <cell r="L29">
            <v>51</v>
          </cell>
          <cell r="M29">
            <v>14</v>
          </cell>
          <cell r="O29">
            <v>0</v>
          </cell>
          <cell r="P29">
            <v>462</v>
          </cell>
          <cell r="S29">
            <v>274</v>
          </cell>
          <cell r="T29">
            <v>336</v>
          </cell>
          <cell r="AC29">
            <v>362</v>
          </cell>
          <cell r="AD29">
            <v>17</v>
          </cell>
        </row>
        <row r="30">
          <cell r="F30">
            <v>0</v>
          </cell>
          <cell r="I30">
            <v>4784</v>
          </cell>
          <cell r="J30">
            <v>3249</v>
          </cell>
          <cell r="L30">
            <v>1525</v>
          </cell>
          <cell r="M30">
            <v>10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AC30">
            <v>0</v>
          </cell>
          <cell r="AD30">
            <v>0</v>
          </cell>
        </row>
        <row r="31">
          <cell r="F31">
            <v>0</v>
          </cell>
          <cell r="I31">
            <v>3161</v>
          </cell>
          <cell r="J31">
            <v>3161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AC31">
            <v>0</v>
          </cell>
          <cell r="AD31">
            <v>0</v>
          </cell>
        </row>
        <row r="32">
          <cell r="F32">
            <v>0</v>
          </cell>
          <cell r="I32">
            <v>3436</v>
          </cell>
          <cell r="J32">
            <v>3436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AC32">
            <v>0</v>
          </cell>
          <cell r="AD32">
            <v>0</v>
          </cell>
        </row>
        <row r="33">
          <cell r="F33">
            <v>1470</v>
          </cell>
          <cell r="I33">
            <v>3211</v>
          </cell>
          <cell r="J33">
            <v>836</v>
          </cell>
          <cell r="L33">
            <v>904</v>
          </cell>
          <cell r="M33">
            <v>1259</v>
          </cell>
          <cell r="O33">
            <v>0</v>
          </cell>
          <cell r="P33">
            <v>0</v>
          </cell>
          <cell r="S33">
            <v>202</v>
          </cell>
          <cell r="T33">
            <v>10</v>
          </cell>
          <cell r="AC33">
            <v>1470</v>
          </cell>
          <cell r="AD33">
            <v>3003</v>
          </cell>
        </row>
        <row r="34">
          <cell r="F34">
            <v>2869</v>
          </cell>
          <cell r="I34">
            <v>385</v>
          </cell>
          <cell r="J34">
            <v>24</v>
          </cell>
          <cell r="L34">
            <v>39</v>
          </cell>
          <cell r="M34">
            <v>0</v>
          </cell>
          <cell r="O34">
            <v>0</v>
          </cell>
          <cell r="P34">
            <v>105</v>
          </cell>
          <cell r="S34">
            <v>217</v>
          </cell>
          <cell r="T34">
            <v>0</v>
          </cell>
          <cell r="AC34">
            <v>0</v>
          </cell>
          <cell r="AD34">
            <v>0</v>
          </cell>
        </row>
        <row r="35">
          <cell r="F35">
            <v>0</v>
          </cell>
          <cell r="I35">
            <v>877</v>
          </cell>
          <cell r="J35">
            <v>18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S35">
            <v>0</v>
          </cell>
          <cell r="T35">
            <v>859</v>
          </cell>
          <cell r="AC35">
            <v>0</v>
          </cell>
          <cell r="AD35">
            <v>0</v>
          </cell>
        </row>
        <row r="36">
          <cell r="F36">
            <v>41</v>
          </cell>
          <cell r="I36">
            <v>6443</v>
          </cell>
          <cell r="J36">
            <v>36</v>
          </cell>
          <cell r="L36">
            <v>99</v>
          </cell>
          <cell r="M36">
            <v>6308</v>
          </cell>
          <cell r="O36">
            <v>0</v>
          </cell>
          <cell r="P36">
            <v>0</v>
          </cell>
          <cell r="S36">
            <v>0</v>
          </cell>
          <cell r="T36">
            <v>0</v>
          </cell>
          <cell r="AC36">
            <v>0</v>
          </cell>
          <cell r="AD36">
            <v>0</v>
          </cell>
          <cell r="AM36">
            <v>0</v>
          </cell>
          <cell r="AN36">
            <v>63</v>
          </cell>
        </row>
        <row r="37">
          <cell r="F37">
            <v>0</v>
          </cell>
          <cell r="I37">
            <v>14704</v>
          </cell>
          <cell r="J37">
            <v>39</v>
          </cell>
          <cell r="L37">
            <v>7385</v>
          </cell>
          <cell r="M37">
            <v>7280</v>
          </cell>
          <cell r="O37">
            <v>0</v>
          </cell>
          <cell r="P37">
            <v>0</v>
          </cell>
          <cell r="S37">
            <v>0</v>
          </cell>
          <cell r="T37">
            <v>0</v>
          </cell>
          <cell r="AC37">
            <v>0</v>
          </cell>
          <cell r="AD37">
            <v>0</v>
          </cell>
        </row>
        <row r="38">
          <cell r="F38">
            <v>340</v>
          </cell>
          <cell r="I38">
            <v>1829</v>
          </cell>
          <cell r="J38">
            <v>523</v>
          </cell>
          <cell r="L38">
            <v>855</v>
          </cell>
          <cell r="M38">
            <v>355</v>
          </cell>
          <cell r="O38">
            <v>0</v>
          </cell>
          <cell r="P38">
            <v>0</v>
          </cell>
          <cell r="S38">
            <v>76</v>
          </cell>
          <cell r="T38">
            <v>20</v>
          </cell>
          <cell r="AC38">
            <v>33</v>
          </cell>
          <cell r="AD38">
            <v>39</v>
          </cell>
        </row>
        <row r="39">
          <cell r="F39">
            <v>0</v>
          </cell>
          <cell r="I39">
            <v>397</v>
          </cell>
          <cell r="J39">
            <v>397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AC39">
            <v>0</v>
          </cell>
          <cell r="AD39">
            <v>0</v>
          </cell>
        </row>
        <row r="40">
          <cell r="F40">
            <v>0</v>
          </cell>
          <cell r="I40">
            <v>9021</v>
          </cell>
          <cell r="J40">
            <v>15</v>
          </cell>
          <cell r="L40">
            <v>8063</v>
          </cell>
          <cell r="M40">
            <v>943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AC40">
            <v>0</v>
          </cell>
          <cell r="AD40">
            <v>0</v>
          </cell>
        </row>
        <row r="41">
          <cell r="F41">
            <v>0</v>
          </cell>
          <cell r="I41">
            <v>2595</v>
          </cell>
          <cell r="J41">
            <v>2595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S41">
            <v>0</v>
          </cell>
          <cell r="T41">
            <v>0</v>
          </cell>
          <cell r="AC41">
            <v>0</v>
          </cell>
          <cell r="AD41">
            <v>0</v>
          </cell>
        </row>
        <row r="42">
          <cell r="F42">
            <v>3323</v>
          </cell>
          <cell r="I42">
            <v>9888</v>
          </cell>
          <cell r="J42">
            <v>5421</v>
          </cell>
          <cell r="L42">
            <v>2561</v>
          </cell>
          <cell r="M42">
            <v>37</v>
          </cell>
          <cell r="O42">
            <v>0</v>
          </cell>
          <cell r="P42">
            <v>584</v>
          </cell>
          <cell r="S42">
            <v>627</v>
          </cell>
          <cell r="T42">
            <v>658</v>
          </cell>
          <cell r="AC42">
            <v>425</v>
          </cell>
          <cell r="AD42">
            <v>56</v>
          </cell>
        </row>
        <row r="43">
          <cell r="F43">
            <v>0</v>
          </cell>
          <cell r="I43">
            <v>894</v>
          </cell>
          <cell r="J43">
            <v>894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S43">
            <v>0</v>
          </cell>
          <cell r="T43">
            <v>0</v>
          </cell>
          <cell r="AC43">
            <v>0</v>
          </cell>
          <cell r="AD43">
            <v>0</v>
          </cell>
        </row>
        <row r="44">
          <cell r="F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S44">
            <v>0</v>
          </cell>
          <cell r="T44">
            <v>0</v>
          </cell>
          <cell r="AC44">
            <v>0</v>
          </cell>
          <cell r="AD44">
            <v>0</v>
          </cell>
        </row>
        <row r="45">
          <cell r="F45">
            <v>0</v>
          </cell>
          <cell r="I45">
            <v>5814</v>
          </cell>
          <cell r="J45">
            <v>5814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S45">
            <v>0</v>
          </cell>
          <cell r="T45">
            <v>0</v>
          </cell>
          <cell r="AC45">
            <v>0</v>
          </cell>
          <cell r="AD45">
            <v>0</v>
          </cell>
        </row>
        <row r="46">
          <cell r="F46">
            <v>3943</v>
          </cell>
          <cell r="I46">
            <v>1051</v>
          </cell>
          <cell r="J46">
            <v>60</v>
          </cell>
          <cell r="L46">
            <v>27</v>
          </cell>
          <cell r="M46">
            <v>0</v>
          </cell>
          <cell r="O46">
            <v>0</v>
          </cell>
          <cell r="P46">
            <v>733</v>
          </cell>
          <cell r="S46">
            <v>231</v>
          </cell>
          <cell r="T46">
            <v>0</v>
          </cell>
          <cell r="AC46">
            <v>0</v>
          </cell>
          <cell r="AD46">
            <v>0</v>
          </cell>
        </row>
        <row r="47">
          <cell r="F47">
            <v>0</v>
          </cell>
          <cell r="I47">
            <v>397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S47">
            <v>0</v>
          </cell>
          <cell r="T47">
            <v>397</v>
          </cell>
          <cell r="AC47">
            <v>0</v>
          </cell>
          <cell r="AD47">
            <v>0</v>
          </cell>
        </row>
        <row r="48">
          <cell r="AO48">
            <v>18</v>
          </cell>
        </row>
      </sheetData>
      <sheetData sheetId="2">
        <row r="9">
          <cell r="B9">
            <v>14460</v>
          </cell>
          <cell r="C9">
            <v>1040</v>
          </cell>
          <cell r="D9">
            <v>11014.333333333332</v>
          </cell>
          <cell r="E9">
            <v>1704.0555555555557</v>
          </cell>
          <cell r="F9">
            <v>9310.2777777777774</v>
          </cell>
          <cell r="H9">
            <v>187.44444444444446</v>
          </cell>
          <cell r="I9">
            <v>208.72222222222223</v>
          </cell>
          <cell r="K9">
            <v>84.611111111111114</v>
          </cell>
          <cell r="L9">
            <v>244.55555555555554</v>
          </cell>
        </row>
        <row r="10">
          <cell r="D10">
            <v>5690.4444444444443</v>
          </cell>
        </row>
        <row r="11">
          <cell r="B11">
            <v>500</v>
          </cell>
          <cell r="C11">
            <v>0</v>
          </cell>
        </row>
        <row r="12">
          <cell r="B12">
            <v>450</v>
          </cell>
          <cell r="C12">
            <v>54</v>
          </cell>
        </row>
        <row r="13">
          <cell r="B13">
            <v>36</v>
          </cell>
          <cell r="C13">
            <v>0</v>
          </cell>
        </row>
        <row r="14">
          <cell r="B14">
            <v>40</v>
          </cell>
          <cell r="C14">
            <v>0</v>
          </cell>
        </row>
        <row r="15">
          <cell r="B15">
            <v>68</v>
          </cell>
          <cell r="C15">
            <v>0</v>
          </cell>
        </row>
        <row r="16">
          <cell r="B16">
            <v>108</v>
          </cell>
          <cell r="C16">
            <v>0</v>
          </cell>
        </row>
        <row r="17">
          <cell r="B17">
            <v>705</v>
          </cell>
          <cell r="C17">
            <v>73</v>
          </cell>
        </row>
        <row r="18">
          <cell r="B18">
            <v>292</v>
          </cell>
          <cell r="C18">
            <v>1</v>
          </cell>
        </row>
        <row r="19">
          <cell r="B19">
            <v>292</v>
          </cell>
          <cell r="C19">
            <v>4</v>
          </cell>
        </row>
        <row r="20">
          <cell r="B20">
            <v>1414</v>
          </cell>
          <cell r="C20">
            <v>0</v>
          </cell>
        </row>
        <row r="21">
          <cell r="B21">
            <v>516</v>
          </cell>
          <cell r="C21">
            <v>48</v>
          </cell>
        </row>
        <row r="22">
          <cell r="B22">
            <v>320</v>
          </cell>
          <cell r="C22">
            <v>4</v>
          </cell>
        </row>
        <row r="23">
          <cell r="B23">
            <v>592</v>
          </cell>
          <cell r="C23">
            <v>0</v>
          </cell>
        </row>
        <row r="24">
          <cell r="B24">
            <v>516</v>
          </cell>
          <cell r="C24">
            <v>2</v>
          </cell>
        </row>
        <row r="25">
          <cell r="B25">
            <v>1031</v>
          </cell>
          <cell r="C25">
            <v>152</v>
          </cell>
        </row>
        <row r="26">
          <cell r="B26">
            <v>476</v>
          </cell>
          <cell r="C26">
            <v>94</v>
          </cell>
        </row>
        <row r="27">
          <cell r="B27">
            <v>26</v>
          </cell>
          <cell r="C27">
            <v>0</v>
          </cell>
        </row>
        <row r="28">
          <cell r="D28">
            <v>5323.8888888888887</v>
          </cell>
        </row>
        <row r="29">
          <cell r="B29">
            <v>534</v>
          </cell>
          <cell r="C29">
            <v>59</v>
          </cell>
        </row>
        <row r="30">
          <cell r="B30">
            <v>676</v>
          </cell>
          <cell r="C30">
            <v>6</v>
          </cell>
        </row>
        <row r="31">
          <cell r="B31">
            <v>280</v>
          </cell>
          <cell r="C31">
            <v>0</v>
          </cell>
        </row>
        <row r="32">
          <cell r="B32">
            <v>224</v>
          </cell>
          <cell r="C32">
            <v>4</v>
          </cell>
        </row>
        <row r="33">
          <cell r="B33">
            <v>192</v>
          </cell>
          <cell r="C33">
            <v>0</v>
          </cell>
        </row>
        <row r="34">
          <cell r="B34">
            <v>416</v>
          </cell>
          <cell r="C34">
            <v>22</v>
          </cell>
        </row>
        <row r="35">
          <cell r="B35">
            <v>246</v>
          </cell>
          <cell r="C35">
            <v>70</v>
          </cell>
        </row>
        <row r="36">
          <cell r="B36">
            <v>56</v>
          </cell>
          <cell r="C36">
            <v>0</v>
          </cell>
        </row>
        <row r="37">
          <cell r="B37">
            <v>420</v>
          </cell>
          <cell r="C37">
            <v>1</v>
          </cell>
        </row>
        <row r="38">
          <cell r="B38">
            <v>1031</v>
          </cell>
          <cell r="C38">
            <v>142</v>
          </cell>
        </row>
        <row r="39">
          <cell r="B39">
            <v>486</v>
          </cell>
          <cell r="C39">
            <v>206</v>
          </cell>
        </row>
        <row r="40">
          <cell r="B40">
            <v>28</v>
          </cell>
          <cell r="C40">
            <v>0</v>
          </cell>
        </row>
        <row r="41">
          <cell r="B41">
            <v>546</v>
          </cell>
          <cell r="C41">
            <v>0</v>
          </cell>
        </row>
        <row r="42">
          <cell r="B42">
            <v>152</v>
          </cell>
          <cell r="C42">
            <v>0</v>
          </cell>
        </row>
        <row r="43">
          <cell r="B43">
            <v>908</v>
          </cell>
          <cell r="C43">
            <v>0</v>
          </cell>
        </row>
        <row r="44">
          <cell r="B44">
            <v>75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400</v>
          </cell>
          <cell r="C46">
            <v>50</v>
          </cell>
        </row>
        <row r="47">
          <cell r="B47">
            <v>384</v>
          </cell>
          <cell r="C47">
            <v>48</v>
          </cell>
        </row>
        <row r="48">
          <cell r="B48">
            <v>24</v>
          </cell>
          <cell r="C48">
            <v>0</v>
          </cell>
        </row>
      </sheetData>
      <sheetData sheetId="3" refreshError="1"/>
      <sheetData sheetId="4" refreshError="1"/>
      <sheetData sheetId="5">
        <row r="11">
          <cell r="P11" t="str">
            <v>SUM</v>
          </cell>
          <cell r="Q11" t="str">
            <v>SENT</v>
          </cell>
        </row>
        <row r="12">
          <cell r="P12">
            <v>1704.0555555555557</v>
          </cell>
          <cell r="Q12">
            <v>9310.2777777777774</v>
          </cell>
        </row>
        <row r="15">
          <cell r="P15" t="str">
            <v>SUM</v>
          </cell>
          <cell r="Q15" t="str">
            <v>SENT</v>
          </cell>
        </row>
        <row r="16">
          <cell r="P16">
            <v>84.611111111111114</v>
          </cell>
          <cell r="Q16">
            <v>244.55555555555554</v>
          </cell>
        </row>
        <row r="19">
          <cell r="P19" t="str">
            <v>SUM</v>
          </cell>
          <cell r="Q19" t="str">
            <v>SENT</v>
          </cell>
        </row>
        <row r="20">
          <cell r="P20">
            <v>187.44444444444446</v>
          </cell>
          <cell r="Q20">
            <v>208.72222222222223</v>
          </cell>
        </row>
        <row r="23">
          <cell r="P23" t="str">
            <v>ESTE</v>
          </cell>
          <cell r="Q23" t="str">
            <v>OESTE</v>
          </cell>
        </row>
        <row r="24">
          <cell r="P24">
            <v>5690.4444444444443</v>
          </cell>
          <cell r="Q24">
            <v>5323.8888888888887</v>
          </cell>
        </row>
        <row r="27">
          <cell r="P27" t="str">
            <v>OCUPADA</v>
          </cell>
          <cell r="Q27" t="str">
            <v>NO OCUPADA</v>
          </cell>
        </row>
        <row r="28">
          <cell r="P28">
            <v>11014.333333333332</v>
          </cell>
          <cell r="Q28">
            <v>2405.6666666666679</v>
          </cell>
        </row>
        <row r="31">
          <cell r="P31" t="str">
            <v>HABITABLES</v>
          </cell>
          <cell r="Q31" t="str">
            <v>NO HABITABLES</v>
          </cell>
        </row>
        <row r="32">
          <cell r="P32">
            <v>13420</v>
          </cell>
          <cell r="Q32">
            <v>1040</v>
          </cell>
        </row>
      </sheetData>
      <sheetData sheetId="6">
        <row r="9">
          <cell r="G9">
            <v>3710.5555555555557</v>
          </cell>
          <cell r="I9">
            <v>3177.6111111111113</v>
          </cell>
          <cell r="K9">
            <v>1842.1111111111111</v>
          </cell>
          <cell r="M9">
            <v>0</v>
          </cell>
          <cell r="O9">
            <v>129.5</v>
          </cell>
          <cell r="Q9">
            <v>181.05555555555554</v>
          </cell>
          <cell r="S9">
            <v>268.66666666666669</v>
          </cell>
        </row>
        <row r="10">
          <cell r="G10">
            <v>2130.9444444444443</v>
          </cell>
          <cell r="I10">
            <v>1665.7222222222224</v>
          </cell>
          <cell r="K10">
            <v>941.72222222222229</v>
          </cell>
          <cell r="M10">
            <v>0</v>
          </cell>
          <cell r="O10">
            <v>24.833333333333336</v>
          </cell>
          <cell r="Q10">
            <v>90.666666666666657</v>
          </cell>
          <cell r="S10">
            <v>142.00000000000003</v>
          </cell>
        </row>
        <row r="28">
          <cell r="G28">
            <v>1579.6111111111111</v>
          </cell>
          <cell r="I28">
            <v>1511.8888888888891</v>
          </cell>
          <cell r="K28">
            <v>900.3888888888888</v>
          </cell>
          <cell r="M28">
            <v>0</v>
          </cell>
          <cell r="O28">
            <v>104.66666666666666</v>
          </cell>
          <cell r="Q28">
            <v>90.388888888888886</v>
          </cell>
          <cell r="S28">
            <v>126.66666666666667</v>
          </cell>
        </row>
      </sheetData>
      <sheetData sheetId="7">
        <row r="5">
          <cell r="N5" t="str">
            <v>PENDIENTE LIQUIDACIÓN</v>
          </cell>
          <cell r="O5">
            <v>129.5</v>
          </cell>
        </row>
        <row r="6">
          <cell r="N6" t="str">
            <v>CON LIQUIDACIÓN</v>
          </cell>
          <cell r="O6">
            <v>181.05555555555554</v>
          </cell>
        </row>
        <row r="7">
          <cell r="N7" t="str">
            <v>SIN SENTENCIA</v>
          </cell>
          <cell r="O7">
            <v>0</v>
          </cell>
        </row>
        <row r="8">
          <cell r="N8" t="str">
            <v>PENSIÓN ALIMENTARIA</v>
          </cell>
          <cell r="O8">
            <v>268.66666666666669</v>
          </cell>
        </row>
        <row r="9">
          <cell r="N9" t="str">
            <v>MAXIMA</v>
          </cell>
          <cell r="O9">
            <v>1842.1111111111111</v>
          </cell>
        </row>
        <row r="10">
          <cell r="N10" t="str">
            <v>MINIMA</v>
          </cell>
          <cell r="O10">
            <v>3710.5555555555557</v>
          </cell>
        </row>
        <row r="11">
          <cell r="N11" t="str">
            <v>MEDIANA</v>
          </cell>
          <cell r="O11">
            <v>3177.6111111111113</v>
          </cell>
        </row>
        <row r="15">
          <cell r="N15" t="str">
            <v>PENDIENTE LIQUIDACIÓN</v>
          </cell>
          <cell r="O15">
            <v>24.833333333333336</v>
          </cell>
        </row>
        <row r="16">
          <cell r="N16" t="str">
            <v>CON LIQUIDACIÓN</v>
          </cell>
          <cell r="O16">
            <v>90.666666666666657</v>
          </cell>
        </row>
        <row r="17">
          <cell r="N17" t="str">
            <v>SIN SENTENCIA</v>
          </cell>
          <cell r="O17">
            <v>0</v>
          </cell>
        </row>
        <row r="18">
          <cell r="N18" t="str">
            <v>PENSIÓN ALIMENTARIA</v>
          </cell>
          <cell r="O18">
            <v>142.00000000000003</v>
          </cell>
        </row>
        <row r="19">
          <cell r="N19" t="str">
            <v>MAXIMA</v>
          </cell>
          <cell r="O19">
            <v>941.72222222222229</v>
          </cell>
        </row>
        <row r="20">
          <cell r="N20" t="str">
            <v>MINIMA</v>
          </cell>
          <cell r="O20">
            <v>2130.9444444444443</v>
          </cell>
        </row>
        <row r="21">
          <cell r="N21" t="str">
            <v>MEDIANA</v>
          </cell>
          <cell r="O21">
            <v>1665.7222222222224</v>
          </cell>
        </row>
        <row r="25">
          <cell r="N25" t="str">
            <v>PENDIENTE LIQUIDACIÓN</v>
          </cell>
          <cell r="O25">
            <v>104.66666666666666</v>
          </cell>
        </row>
        <row r="26">
          <cell r="N26" t="str">
            <v>CON LIQUIDACIÓN</v>
          </cell>
          <cell r="O26">
            <v>90.388888888888886</v>
          </cell>
        </row>
        <row r="27">
          <cell r="N27" t="str">
            <v>SIN SENTENCIA</v>
          </cell>
          <cell r="O27">
            <v>0</v>
          </cell>
        </row>
        <row r="28">
          <cell r="N28" t="str">
            <v>PENSIÓN ALIMENTARIA</v>
          </cell>
          <cell r="O28">
            <v>126.66666666666667</v>
          </cell>
        </row>
        <row r="29">
          <cell r="N29" t="str">
            <v>MAXIMA</v>
          </cell>
          <cell r="O29">
            <v>900.3888888888888</v>
          </cell>
        </row>
        <row r="30">
          <cell r="N30" t="str">
            <v>MINIMA</v>
          </cell>
          <cell r="O30">
            <v>1579.6111111111111</v>
          </cell>
        </row>
        <row r="31">
          <cell r="N31" t="str">
            <v>MEDIANA</v>
          </cell>
          <cell r="O31">
            <v>1511.8888888888891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PARA COMPLEJO PONCE"/>
      <sheetName val="FUGAS 2005-06 (2)"/>
      <sheetName val="POR TIPO DE INST."/>
      <sheetName val="AÑO NATURAL 2010"/>
      <sheetName val="AÑO NATURAL 2009"/>
      <sheetName val="AÑO NATURAL 2008"/>
      <sheetName val="AÑO NATURAL 2007)"/>
      <sheetName val="AÑO NATURAL 2006"/>
      <sheetName val="AÑO NATURAL 2005"/>
      <sheetName val="BAY 308"/>
      <sheetName val="FUGAS POR TIPO DE INST0203."/>
      <sheetName val="FUGAS MUJERES02-+07"/>
      <sheetName val="FUGAS TODOS LOS AÑOS"/>
      <sheetName val="FUGAS EN LOS HAS"/>
      <sheetName val="Algunas instituciones2004-09"/>
      <sheetName val="Algunas instituciones09"/>
      <sheetName val="FUGAS DESVIO 2010-11"/>
      <sheetName val="FUGAS 2010-11 "/>
      <sheetName val="FUGAS DE ENERO10 A SEPT.10"/>
      <sheetName val="FUGAS DESVIO 2009-10"/>
      <sheetName val="FUGAS 2009-10"/>
      <sheetName val="FUGAS DESVIO 2008-09"/>
      <sheetName val="FUGAS 2008-09"/>
      <sheetName val="FUGAS 2007-08"/>
      <sheetName val="FUGAS DESVIO 2007-08 "/>
      <sheetName val="FUGAS 2006-07"/>
      <sheetName val="FUGAS DESVIO 2006-07"/>
      <sheetName val="FUGAS DESVIO 2005-06"/>
      <sheetName val="FUGAS 2005-06"/>
      <sheetName val="FUGAS 2004-05 "/>
      <sheetName val="FUGAS 2003-04"/>
      <sheetName val="2002-03"/>
      <sheetName val="2001-02"/>
      <sheetName val="2000-01"/>
      <sheetName val="1999-00"/>
      <sheetName val="1998-99"/>
      <sheetName val="1997-98"/>
      <sheetName val="1996-97"/>
      <sheetName val="1995-96"/>
      <sheetName val="1994-95"/>
      <sheetName val="INTENTOS DE FUGA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Q5" t="str">
            <v>REGULAR</v>
          </cell>
        </row>
        <row r="6">
          <cell r="P6" t="str">
            <v>JUL.</v>
          </cell>
          <cell r="Q6">
            <v>1</v>
          </cell>
        </row>
        <row r="7">
          <cell r="P7" t="str">
            <v>AGO.</v>
          </cell>
          <cell r="Q7">
            <v>1</v>
          </cell>
        </row>
        <row r="8">
          <cell r="P8" t="str">
            <v>SEP.</v>
          </cell>
          <cell r="Q8">
            <v>2</v>
          </cell>
        </row>
        <row r="9">
          <cell r="P9" t="str">
            <v>OCT</v>
          </cell>
          <cell r="Q9">
            <v>0</v>
          </cell>
        </row>
        <row r="10">
          <cell r="P10" t="str">
            <v>NOV.</v>
          </cell>
          <cell r="Q10">
            <v>5</v>
          </cell>
        </row>
        <row r="11">
          <cell r="P11" t="str">
            <v>DIC.</v>
          </cell>
          <cell r="Q11">
            <v>0</v>
          </cell>
        </row>
        <row r="12">
          <cell r="P12" t="str">
            <v>ENE.</v>
          </cell>
          <cell r="Q12">
            <v>0</v>
          </cell>
        </row>
        <row r="13">
          <cell r="P13" t="str">
            <v xml:space="preserve">FEB. </v>
          </cell>
          <cell r="Q13">
            <v>0</v>
          </cell>
        </row>
        <row r="14">
          <cell r="P14" t="str">
            <v>MAR.</v>
          </cell>
          <cell r="Q14">
            <v>0</v>
          </cell>
        </row>
        <row r="15">
          <cell r="P15" t="str">
            <v>ABR.</v>
          </cell>
          <cell r="Q15">
            <v>0</v>
          </cell>
        </row>
        <row r="16">
          <cell r="P16" t="str">
            <v>MAY.</v>
          </cell>
          <cell r="Q16">
            <v>0</v>
          </cell>
        </row>
        <row r="17">
          <cell r="P17" t="str">
            <v>JUN.</v>
          </cell>
          <cell r="Q1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54"/>
  <sheetViews>
    <sheetView tabSelected="1" zoomScale="110" zoomScaleNormal="110" workbookViewId="0">
      <selection activeCell="A15" sqref="A15"/>
    </sheetView>
  </sheetViews>
  <sheetFormatPr defaultRowHeight="15"/>
  <cols>
    <col min="1" max="1" width="36.7109375" customWidth="1"/>
    <col min="2" max="2" width="6.5703125" bestFit="1" customWidth="1"/>
    <col min="3" max="3" width="8.5703125" customWidth="1"/>
    <col min="4" max="6" width="7.5703125" customWidth="1"/>
    <col min="7" max="9" width="5.85546875" customWidth="1"/>
    <col min="10" max="10" width="6.140625" customWidth="1"/>
    <col min="11" max="12" width="5.85546875" customWidth="1"/>
  </cols>
  <sheetData>
    <row r="2" spans="1:14">
      <c r="A2" s="1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</row>
    <row r="3" spans="1:14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5.75">
      <c r="A4" s="252" t="s">
        <v>272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5.75" thickBot="1">
      <c r="A5" s="4" t="s">
        <v>251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>
      <c r="A6" s="253" t="s">
        <v>2</v>
      </c>
      <c r="B6" s="325" t="s">
        <v>3</v>
      </c>
      <c r="C6" s="325" t="s">
        <v>4</v>
      </c>
      <c r="D6" s="325" t="s">
        <v>5</v>
      </c>
      <c r="E6" s="325" t="s">
        <v>6</v>
      </c>
      <c r="F6" s="325" t="s">
        <v>7</v>
      </c>
      <c r="G6" s="319" t="s">
        <v>8</v>
      </c>
      <c r="H6" s="319"/>
      <c r="I6" s="319"/>
      <c r="J6" s="319" t="s">
        <v>9</v>
      </c>
      <c r="K6" s="319"/>
      <c r="L6" s="320"/>
    </row>
    <row r="7" spans="1:14">
      <c r="A7" s="254"/>
      <c r="B7" s="326"/>
      <c r="C7" s="326"/>
      <c r="D7" s="326"/>
      <c r="E7" s="326"/>
      <c r="F7" s="326"/>
      <c r="G7" s="321" t="s">
        <v>10</v>
      </c>
      <c r="H7" s="321" t="s">
        <v>6</v>
      </c>
      <c r="I7" s="321" t="s">
        <v>7</v>
      </c>
      <c r="J7" s="321" t="s">
        <v>10</v>
      </c>
      <c r="K7" s="321" t="s">
        <v>6</v>
      </c>
      <c r="L7" s="323" t="s">
        <v>7</v>
      </c>
    </row>
    <row r="8" spans="1:14" ht="15.75" thickBot="1">
      <c r="A8" s="255"/>
      <c r="B8" s="327"/>
      <c r="C8" s="327"/>
      <c r="D8" s="327"/>
      <c r="E8" s="327"/>
      <c r="F8" s="327"/>
      <c r="G8" s="322"/>
      <c r="H8" s="322"/>
      <c r="I8" s="322"/>
      <c r="J8" s="322"/>
      <c r="K8" s="322"/>
      <c r="L8" s="324"/>
      <c r="N8" s="269" t="s">
        <v>254</v>
      </c>
    </row>
    <row r="9" spans="1:14" ht="15.75" thickBot="1">
      <c r="A9" s="256" t="s">
        <v>11</v>
      </c>
      <c r="B9" s="257">
        <f t="shared" ref="B9:L9" si="0">SUM(B10,B28)</f>
        <v>14460</v>
      </c>
      <c r="C9" s="257">
        <f t="shared" si="0"/>
        <v>1040</v>
      </c>
      <c r="D9" s="257">
        <f t="shared" si="0"/>
        <v>11014.333333333332</v>
      </c>
      <c r="E9" s="257">
        <f t="shared" si="0"/>
        <v>1704.0555555555557</v>
      </c>
      <c r="F9" s="257">
        <f t="shared" si="0"/>
        <v>9310.2777777777774</v>
      </c>
      <c r="G9" s="257">
        <f t="shared" si="0"/>
        <v>396.16666666666663</v>
      </c>
      <c r="H9" s="257">
        <f t="shared" si="0"/>
        <v>187.44444444444446</v>
      </c>
      <c r="I9" s="257">
        <f t="shared" si="0"/>
        <v>208.72222222222223</v>
      </c>
      <c r="J9" s="257">
        <f t="shared" si="0"/>
        <v>329.16666666666669</v>
      </c>
      <c r="K9" s="257">
        <f t="shared" si="0"/>
        <v>84.611111111111114</v>
      </c>
      <c r="L9" s="258">
        <f t="shared" si="0"/>
        <v>244.55555555555554</v>
      </c>
      <c r="N9" s="294"/>
    </row>
    <row r="10" spans="1:14" ht="15.75" thickBot="1">
      <c r="A10" s="259" t="s">
        <v>12</v>
      </c>
      <c r="B10" s="260">
        <f>SUM(B11:B27)</f>
        <v>7382</v>
      </c>
      <c r="C10" s="260">
        <f>SUM(C11:C27)</f>
        <v>432</v>
      </c>
      <c r="D10" s="260">
        <f>SUM(D11:D27)</f>
        <v>5690.4444444444443</v>
      </c>
      <c r="E10" s="260">
        <f t="shared" ref="E10:K10" si="1">SUM(E11:E27)</f>
        <v>693.77777777777783</v>
      </c>
      <c r="F10" s="260">
        <f t="shared" si="1"/>
        <v>4996.666666666667</v>
      </c>
      <c r="G10" s="260">
        <f t="shared" si="1"/>
        <v>95.888888888888886</v>
      </c>
      <c r="H10" s="260">
        <f t="shared" si="1"/>
        <v>60.222222222222221</v>
      </c>
      <c r="I10" s="260">
        <f t="shared" si="1"/>
        <v>35.666666666666664</v>
      </c>
      <c r="J10" s="260">
        <f t="shared" si="1"/>
        <v>325.66666666666669</v>
      </c>
      <c r="K10" s="260">
        <f t="shared" si="1"/>
        <v>84.611111111111114</v>
      </c>
      <c r="L10" s="261">
        <f>SUM(L11:L27)</f>
        <v>241.05555555555554</v>
      </c>
    </row>
    <row r="11" spans="1:14">
      <c r="A11" s="220" t="s">
        <v>13</v>
      </c>
      <c r="B11" s="235">
        <f>SUM('[1]INFORME POR DIA'!C1565)</f>
        <v>500</v>
      </c>
      <c r="C11" s="235">
        <f>SUM('[1]INFORME POR DIA'!D1565)</f>
        <v>0</v>
      </c>
      <c r="D11" s="235">
        <f>SUM(E11:F11)</f>
        <v>462.94444444444446</v>
      </c>
      <c r="E11" s="235">
        <f>[1]RESUMEN!F10/[1]RESUMEN!$AO$48</f>
        <v>0</v>
      </c>
      <c r="F11" s="235">
        <f>[1]RESUMEN!I10/[1]RESUMEN!$AO$48</f>
        <v>462.94444444444446</v>
      </c>
      <c r="G11" s="235">
        <f>SUM(H11:I11)</f>
        <v>0</v>
      </c>
      <c r="H11" s="235">
        <f>[1]RESUMEN!AC10/[1]RESUMEN!$AO$48</f>
        <v>0</v>
      </c>
      <c r="I11" s="235">
        <f>[1]RESUMEN!AD10/[1]RESUMEN!$AO$48</f>
        <v>0</v>
      </c>
      <c r="J11" s="235">
        <f>SUM(K11:L11)</f>
        <v>0</v>
      </c>
      <c r="K11" s="235">
        <v>0</v>
      </c>
      <c r="L11" s="302">
        <v>0</v>
      </c>
    </row>
    <row r="12" spans="1:14">
      <c r="A12" s="221" t="s">
        <v>218</v>
      </c>
      <c r="B12" s="235">
        <f>SUM('[1]INFORME POR DIA'!C1566)</f>
        <v>450</v>
      </c>
      <c r="C12" s="235">
        <f>SUM('[1]INFORME POR DIA'!D1566)</f>
        <v>54</v>
      </c>
      <c r="D12" s="235">
        <f t="shared" ref="D12:D29" si="2">SUM(E12:F12)</f>
        <v>224.83333333333334</v>
      </c>
      <c r="E12" s="235">
        <f>[1]RESUMEN!F11/[1]RESUMEN!$AO$48</f>
        <v>0</v>
      </c>
      <c r="F12" s="235">
        <f>[1]RESUMEN!I11/[1]RESUMEN!$AO$48</f>
        <v>224.83333333333334</v>
      </c>
      <c r="G12" s="235">
        <f t="shared" ref="G12:G29" si="3">SUM(H12:I12)</f>
        <v>0</v>
      </c>
      <c r="H12" s="235">
        <f>[1]RESUMEN!AC11/[1]RESUMEN!$AO$48</f>
        <v>0</v>
      </c>
      <c r="I12" s="235">
        <f>[1]RESUMEN!AD11/[1]RESUMEN!$AO$48</f>
        <v>0</v>
      </c>
      <c r="J12" s="235">
        <f t="shared" ref="J12:J29" si="4">SUM(K12:L12)</f>
        <v>0</v>
      </c>
      <c r="K12" s="235">
        <v>0</v>
      </c>
      <c r="L12" s="302">
        <v>0</v>
      </c>
    </row>
    <row r="13" spans="1:14">
      <c r="A13" s="221" t="s">
        <v>219</v>
      </c>
      <c r="B13" s="235">
        <f>SUM('[1]INFORME POR DIA'!C1567)</f>
        <v>36</v>
      </c>
      <c r="C13" s="235">
        <f>SUM('[1]INFORME POR DIA'!D1567)</f>
        <v>0</v>
      </c>
      <c r="D13" s="235">
        <f t="shared" si="2"/>
        <v>24.388888888888889</v>
      </c>
      <c r="E13" s="235">
        <f>[1]RESUMEN!F12/[1]RESUMEN!$AO$48</f>
        <v>0</v>
      </c>
      <c r="F13" s="235">
        <f>[1]RESUMEN!I12/[1]RESUMEN!$AO$48</f>
        <v>24.388888888888889</v>
      </c>
      <c r="G13" s="235">
        <f t="shared" si="3"/>
        <v>0</v>
      </c>
      <c r="H13" s="235">
        <f>[1]RESUMEN!AC12/[1]RESUMEN!$AO$48</f>
        <v>0</v>
      </c>
      <c r="I13" s="235">
        <f>[1]RESUMEN!AD12/[1]RESUMEN!$AO$48</f>
        <v>0</v>
      </c>
      <c r="J13" s="235">
        <f t="shared" si="4"/>
        <v>0</v>
      </c>
      <c r="K13" s="235">
        <v>0</v>
      </c>
      <c r="L13" s="302">
        <v>0</v>
      </c>
    </row>
    <row r="14" spans="1:14">
      <c r="A14" s="221" t="s">
        <v>220</v>
      </c>
      <c r="B14" s="235">
        <f>SUM('[1]INFORME POR DIA'!C1568)</f>
        <v>40</v>
      </c>
      <c r="C14" s="235">
        <f>SUM('[1]INFORME POR DIA'!D1568)</f>
        <v>0</v>
      </c>
      <c r="D14" s="235">
        <f t="shared" si="2"/>
        <v>18.611111111111111</v>
      </c>
      <c r="E14" s="235">
        <f>[1]RESUMEN!F13/[1]RESUMEN!$AO$48</f>
        <v>0</v>
      </c>
      <c r="F14" s="235">
        <f>[1]RESUMEN!I13/[1]RESUMEN!$AO$48</f>
        <v>18.611111111111111</v>
      </c>
      <c r="G14" s="235">
        <f t="shared" si="3"/>
        <v>0</v>
      </c>
      <c r="H14" s="235">
        <f>[1]RESUMEN!AC13/[1]RESUMEN!$AO$48</f>
        <v>0</v>
      </c>
      <c r="I14" s="235">
        <f>[1]RESUMEN!AD13/[1]RESUMEN!$AO$48</f>
        <v>0</v>
      </c>
      <c r="J14" s="235">
        <f t="shared" si="4"/>
        <v>18.611111111111111</v>
      </c>
      <c r="K14" s="303">
        <f>[1]RESUMEN!AM13/[1]RESUMEN!$AO$48</f>
        <v>0</v>
      </c>
      <c r="L14" s="304">
        <f>[1]RESUMEN!AN13/[1]RESUMEN!$AO$48</f>
        <v>18.611111111111111</v>
      </c>
      <c r="N14" s="27"/>
    </row>
    <row r="15" spans="1:14">
      <c r="A15" s="221" t="s">
        <v>221</v>
      </c>
      <c r="B15" s="235">
        <f>SUM('[1]INFORME POR DIA'!C1569)</f>
        <v>68</v>
      </c>
      <c r="C15" s="235">
        <f>SUM('[1]INFORME POR DIA'!D1569)</f>
        <v>0</v>
      </c>
      <c r="D15" s="235">
        <f t="shared" si="2"/>
        <v>47.388888888888886</v>
      </c>
      <c r="E15" s="235">
        <f>[1]RESUMEN!F14/[1]RESUMEN!$AO$48</f>
        <v>0</v>
      </c>
      <c r="F15" s="235">
        <f>[1]RESUMEN!I14/[1]RESUMEN!$AO$48</f>
        <v>47.388888888888886</v>
      </c>
      <c r="G15" s="235">
        <f t="shared" si="3"/>
        <v>0</v>
      </c>
      <c r="H15" s="235">
        <f>[1]RESUMEN!AC14/[1]RESUMEN!$AO$48</f>
        <v>0</v>
      </c>
      <c r="I15" s="235">
        <f>[1]RESUMEN!AD14/[1]RESUMEN!$AO$48</f>
        <v>0</v>
      </c>
      <c r="J15" s="235">
        <f t="shared" si="4"/>
        <v>0</v>
      </c>
      <c r="K15" s="235">
        <v>0</v>
      </c>
      <c r="L15" s="302">
        <v>0</v>
      </c>
    </row>
    <row r="16" spans="1:14">
      <c r="A16" s="221" t="s">
        <v>222</v>
      </c>
      <c r="B16" s="235">
        <f>SUM('[1]INFORME POR DIA'!C1570)</f>
        <v>108</v>
      </c>
      <c r="C16" s="235">
        <f>SUM('[1]INFORME POR DIA'!D1570)</f>
        <v>0</v>
      </c>
      <c r="D16" s="235">
        <f t="shared" si="2"/>
        <v>37.611111111111114</v>
      </c>
      <c r="E16" s="235">
        <f>[1]RESUMEN!F15/[1]RESUMEN!$AO$48</f>
        <v>27.388888888888889</v>
      </c>
      <c r="F16" s="235">
        <f>[1]RESUMEN!I15/[1]RESUMEN!$AO$48</f>
        <v>10.222222222222221</v>
      </c>
      <c r="G16" s="235">
        <f t="shared" si="3"/>
        <v>1.3888888888888888</v>
      </c>
      <c r="H16" s="235">
        <f>[1]RESUMEN!AC15/[1]RESUMEN!$AO$48</f>
        <v>0.83333333333333337</v>
      </c>
      <c r="I16" s="235">
        <f>[1]RESUMEN!AD15/[1]RESUMEN!$AO$48</f>
        <v>0.55555555555555558</v>
      </c>
      <c r="J16" s="235">
        <f t="shared" si="4"/>
        <v>3.2777777777777777</v>
      </c>
      <c r="K16" s="303">
        <f>[1]RESUMEN!AM15/[1]RESUMEN!$AO$48</f>
        <v>3</v>
      </c>
      <c r="L16" s="304">
        <f>[1]RESUMEN!AN15/[1]RESUMEN!$AO$48</f>
        <v>0.27777777777777779</v>
      </c>
    </row>
    <row r="17" spans="1:12" ht="26.25">
      <c r="A17" s="221" t="s">
        <v>243</v>
      </c>
      <c r="B17" s="235">
        <f>SUM('[1]INFORME POR DIA'!C1571)</f>
        <v>705</v>
      </c>
      <c r="C17" s="235">
        <f>SUM('[1]INFORME POR DIA'!D1571)</f>
        <v>73</v>
      </c>
      <c r="D17" s="235">
        <f t="shared" si="2"/>
        <v>547.44444444444446</v>
      </c>
      <c r="E17" s="235">
        <f>[1]RESUMEN!F16/[1]RESUMEN!$AO$48</f>
        <v>381.38888888888891</v>
      </c>
      <c r="F17" s="235">
        <f>[1]RESUMEN!I16/[1]RESUMEN!$AO$48</f>
        <v>166.05555555555554</v>
      </c>
      <c r="G17" s="235">
        <f t="shared" si="3"/>
        <v>55.722222222222221</v>
      </c>
      <c r="H17" s="235">
        <f>[1]RESUMEN!AC16/[1]RESUMEN!$AO$48</f>
        <v>49</v>
      </c>
      <c r="I17" s="235">
        <f>[1]RESUMEN!AD16/[1]RESUMEN!$AO$48</f>
        <v>6.7222222222222223</v>
      </c>
      <c r="J17" s="235">
        <f t="shared" si="4"/>
        <v>0</v>
      </c>
      <c r="K17" s="235">
        <v>0</v>
      </c>
      <c r="L17" s="302">
        <v>0</v>
      </c>
    </row>
    <row r="18" spans="1:12">
      <c r="A18" s="221" t="s">
        <v>223</v>
      </c>
      <c r="B18" s="235">
        <f>SUM('[1]INFORME POR DIA'!C1572)</f>
        <v>292</v>
      </c>
      <c r="C18" s="235">
        <f>SUM('[1]INFORME POR DIA'!D1572)</f>
        <v>1</v>
      </c>
      <c r="D18" s="235">
        <f t="shared" si="2"/>
        <v>193.16666666666666</v>
      </c>
      <c r="E18" s="235">
        <f>[1]RESUMEN!F17/[1]RESUMEN!$AO$48</f>
        <v>14.666666666666666</v>
      </c>
      <c r="F18" s="235">
        <f>[1]RESUMEN!I17/[1]RESUMEN!$AO$48</f>
        <v>178.5</v>
      </c>
      <c r="G18" s="235">
        <f t="shared" si="3"/>
        <v>0.3888888888888889</v>
      </c>
      <c r="H18" s="235">
        <f>[1]RESUMEN!AC17/[1]RESUMEN!$AO$48</f>
        <v>0.3888888888888889</v>
      </c>
      <c r="I18" s="235">
        <f>[1]RESUMEN!AD17/[1]RESUMEN!$AO$48</f>
        <v>0</v>
      </c>
      <c r="J18" s="235">
        <f t="shared" si="4"/>
        <v>0</v>
      </c>
      <c r="K18" s="235">
        <v>0</v>
      </c>
      <c r="L18" s="302">
        <v>0</v>
      </c>
    </row>
    <row r="19" spans="1:12">
      <c r="A19" s="221" t="s">
        <v>244</v>
      </c>
      <c r="B19" s="235">
        <f>SUM('[1]INFORME POR DIA'!C1573)</f>
        <v>292</v>
      </c>
      <c r="C19" s="235">
        <f>SUM('[1]INFORME POR DIA'!D1573)</f>
        <v>4</v>
      </c>
      <c r="D19" s="235">
        <f t="shared" si="2"/>
        <v>286.83333333333331</v>
      </c>
      <c r="E19" s="235">
        <f>[1]RESUMEN!F18/[1]RESUMEN!$AO$48</f>
        <v>0</v>
      </c>
      <c r="F19" s="235">
        <f>[1]RESUMEN!I18/[1]RESUMEN!$AO$48</f>
        <v>286.83333333333331</v>
      </c>
      <c r="G19" s="235">
        <f t="shared" si="3"/>
        <v>0</v>
      </c>
      <c r="H19" s="235">
        <f>[1]RESUMEN!AC18/[1]RESUMEN!$AO$48</f>
        <v>0</v>
      </c>
      <c r="I19" s="235">
        <f>[1]RESUMEN!AD18/[1]RESUMEN!$AO$48</f>
        <v>0</v>
      </c>
      <c r="J19" s="235">
        <f t="shared" si="4"/>
        <v>0</v>
      </c>
      <c r="K19" s="235">
        <v>0</v>
      </c>
      <c r="L19" s="302">
        <v>0</v>
      </c>
    </row>
    <row r="20" spans="1:12">
      <c r="A20" s="221" t="s">
        <v>224</v>
      </c>
      <c r="B20" s="235">
        <f>SUM('[1]INFORME POR DIA'!C1574)</f>
        <v>1414</v>
      </c>
      <c r="C20" s="235">
        <f>SUM('[1]INFORME POR DIA'!D1574)</f>
        <v>0</v>
      </c>
      <c r="D20" s="235">
        <f t="shared" si="2"/>
        <v>1063.6666666666667</v>
      </c>
      <c r="E20" s="235">
        <f>[1]RESUMEN!F19/[1]RESUMEN!$AO$48</f>
        <v>188.72222222222223</v>
      </c>
      <c r="F20" s="235">
        <f>[1]RESUMEN!I19/[1]RESUMEN!$AO$48</f>
        <v>874.94444444444446</v>
      </c>
      <c r="G20" s="235">
        <f t="shared" si="3"/>
        <v>21.333333333333332</v>
      </c>
      <c r="H20" s="235">
        <f>[1]RESUMEN!AC19/[1]RESUMEN!$AO$48</f>
        <v>0</v>
      </c>
      <c r="I20" s="235">
        <f>[1]RESUMEN!AD19/[1]RESUMEN!$AO$48</f>
        <v>21.333333333333332</v>
      </c>
      <c r="J20" s="235">
        <f t="shared" si="4"/>
        <v>0</v>
      </c>
      <c r="K20" s="235">
        <v>0</v>
      </c>
      <c r="L20" s="302">
        <v>0</v>
      </c>
    </row>
    <row r="21" spans="1:12">
      <c r="A21" s="222" t="s">
        <v>14</v>
      </c>
      <c r="B21" s="235">
        <f>SUM('[1]INFORME POR DIA'!C1575)</f>
        <v>516</v>
      </c>
      <c r="C21" s="235">
        <f>SUM('[1]INFORME POR DIA'!D1575)</f>
        <v>48</v>
      </c>
      <c r="D21" s="235">
        <f t="shared" si="2"/>
        <v>458.61111111111109</v>
      </c>
      <c r="E21" s="235">
        <f>[1]RESUMEN!F20/[1]RESUMEN!$AO$48</f>
        <v>0</v>
      </c>
      <c r="F21" s="235">
        <f>[1]RESUMEN!I20/[1]RESUMEN!$AO$48</f>
        <v>458.61111111111109</v>
      </c>
      <c r="G21" s="235">
        <f t="shared" si="3"/>
        <v>0</v>
      </c>
      <c r="H21" s="235">
        <f>[1]RESUMEN!AC20/[1]RESUMEN!$AO$48</f>
        <v>0</v>
      </c>
      <c r="I21" s="235">
        <f>[1]RESUMEN!AD20/[1]RESUMEN!$AO$48</f>
        <v>0</v>
      </c>
      <c r="J21" s="235">
        <f t="shared" si="4"/>
        <v>0</v>
      </c>
      <c r="K21" s="235">
        <v>0</v>
      </c>
      <c r="L21" s="302">
        <v>0</v>
      </c>
    </row>
    <row r="22" spans="1:12">
      <c r="A22" s="222" t="s">
        <v>15</v>
      </c>
      <c r="B22" s="235">
        <f>SUM('[1]INFORME POR DIA'!C1576)</f>
        <v>320</v>
      </c>
      <c r="C22" s="235">
        <f>SUM('[1]INFORME POR DIA'!D1576)</f>
        <v>4</v>
      </c>
      <c r="D22" s="235">
        <f t="shared" si="2"/>
        <v>243.33333333333334</v>
      </c>
      <c r="E22" s="235">
        <f>[1]RESUMEN!F21/[1]RESUMEN!$AO$48</f>
        <v>0</v>
      </c>
      <c r="F22" s="235">
        <f>[1]RESUMEN!I21/[1]RESUMEN!$AO$48</f>
        <v>243.33333333333334</v>
      </c>
      <c r="G22" s="235">
        <f t="shared" si="3"/>
        <v>0</v>
      </c>
      <c r="H22" s="235">
        <f>[1]RESUMEN!AC21/[1]RESUMEN!$AO$48</f>
        <v>0</v>
      </c>
      <c r="I22" s="235">
        <f>[1]RESUMEN!AD21/[1]RESUMEN!$AO$48</f>
        <v>0</v>
      </c>
      <c r="J22" s="235">
        <f t="shared" si="4"/>
        <v>0</v>
      </c>
      <c r="K22" s="235">
        <v>0</v>
      </c>
      <c r="L22" s="302">
        <v>0</v>
      </c>
    </row>
    <row r="23" spans="1:12">
      <c r="A23" s="222" t="s">
        <v>16</v>
      </c>
      <c r="B23" s="235">
        <f>SUM('[1]INFORME POR DIA'!C1577)</f>
        <v>592</v>
      </c>
      <c r="C23" s="235">
        <f>SUM('[1]INFORME POR DIA'!D1577)</f>
        <v>0</v>
      </c>
      <c r="D23" s="235">
        <f t="shared" si="2"/>
        <v>564.77777777777783</v>
      </c>
      <c r="E23" s="235">
        <f>[1]RESUMEN!F22/[1]RESUMEN!$AO$48</f>
        <v>0</v>
      </c>
      <c r="F23" s="235">
        <f>[1]RESUMEN!I22/[1]RESUMEN!$AO$48</f>
        <v>564.77777777777783</v>
      </c>
      <c r="G23" s="235">
        <f t="shared" si="3"/>
        <v>0</v>
      </c>
      <c r="H23" s="235">
        <f>[1]RESUMEN!AC22/[1]RESUMEN!$AO$48</f>
        <v>0</v>
      </c>
      <c r="I23" s="235">
        <f>[1]RESUMEN!AD22/[1]RESUMEN!$AO$48</f>
        <v>0</v>
      </c>
      <c r="J23" s="235">
        <f t="shared" si="4"/>
        <v>0</v>
      </c>
      <c r="K23" s="235">
        <v>0</v>
      </c>
      <c r="L23" s="302">
        <v>0</v>
      </c>
    </row>
    <row r="24" spans="1:12">
      <c r="A24" s="223" t="s">
        <v>17</v>
      </c>
      <c r="B24" s="235">
        <f>SUM('[1]INFORME POR DIA'!C1578)</f>
        <v>516</v>
      </c>
      <c r="C24" s="235">
        <f>SUM('[1]INFORME POR DIA'!D1578)</f>
        <v>2</v>
      </c>
      <c r="D24" s="235">
        <f t="shared" si="2"/>
        <v>491.33333333333331</v>
      </c>
      <c r="E24" s="235">
        <f>[1]RESUMEN!F23/[1]RESUMEN!$AO$48</f>
        <v>0</v>
      </c>
      <c r="F24" s="235">
        <f>[1]RESUMEN!I23/[1]RESUMEN!$AO$48</f>
        <v>491.33333333333331</v>
      </c>
      <c r="G24" s="235">
        <f t="shared" si="3"/>
        <v>0</v>
      </c>
      <c r="H24" s="235">
        <f>[1]RESUMEN!AC23/[1]RESUMEN!$AO$48</f>
        <v>0</v>
      </c>
      <c r="I24" s="235">
        <f>[1]RESUMEN!AD23/[1]RESUMEN!$AO$48</f>
        <v>0</v>
      </c>
      <c r="J24" s="235">
        <f t="shared" si="4"/>
        <v>0</v>
      </c>
      <c r="K24" s="235">
        <v>0</v>
      </c>
      <c r="L24" s="302">
        <v>0</v>
      </c>
    </row>
    <row r="25" spans="1:12">
      <c r="A25" s="264" t="s">
        <v>225</v>
      </c>
      <c r="B25" s="235">
        <f>SUM('[1]INFORME POR DIA'!C1579)</f>
        <v>1031</v>
      </c>
      <c r="C25" s="235">
        <f>SUM('[1]INFORME POR DIA'!D1579)</f>
        <v>152</v>
      </c>
      <c r="D25" s="235">
        <f t="shared" si="2"/>
        <v>721.72222222222217</v>
      </c>
      <c r="E25" s="235">
        <f>[1]RESUMEN!F24/[1]RESUMEN!$AO$48</f>
        <v>0</v>
      </c>
      <c r="F25" s="235">
        <f>[1]RESUMEN!I24/[1]RESUMEN!$AO$48</f>
        <v>721.72222222222217</v>
      </c>
      <c r="G25" s="235">
        <f t="shared" si="3"/>
        <v>0</v>
      </c>
      <c r="H25" s="235">
        <f>[1]RESUMEN!AC24/[1]RESUMEN!$AO$48</f>
        <v>0</v>
      </c>
      <c r="I25" s="235">
        <f>[1]RESUMEN!AD24/[1]RESUMEN!$AO$48</f>
        <v>0</v>
      </c>
      <c r="J25" s="235">
        <f t="shared" si="4"/>
        <v>0</v>
      </c>
      <c r="K25" s="235">
        <v>0</v>
      </c>
      <c r="L25" s="302">
        <v>0</v>
      </c>
    </row>
    <row r="26" spans="1:12">
      <c r="A26" s="265" t="s">
        <v>226</v>
      </c>
      <c r="B26" s="235">
        <f>SUM('[1]INFORME POR DIA'!C1580)</f>
        <v>476</v>
      </c>
      <c r="C26" s="235">
        <f>SUM('[1]INFORME POR DIA'!D1580)</f>
        <v>94</v>
      </c>
      <c r="D26" s="235">
        <f>SUM(E26:F26)</f>
        <v>295.22222222222223</v>
      </c>
      <c r="E26" s="235">
        <f>[1]RESUMEN!F25/[1]RESUMEN!$AO$48</f>
        <v>81.611111111111114</v>
      </c>
      <c r="F26" s="235">
        <f>[1]RESUMEN!I25/[1]RESUMEN!$AO$48</f>
        <v>213.61111111111111</v>
      </c>
      <c r="G26" s="235">
        <f>SUM(H26:I26)</f>
        <v>17.055555555555557</v>
      </c>
      <c r="H26" s="235">
        <f>[1]RESUMEN!AC25/[1]RESUMEN!$AO$48</f>
        <v>10</v>
      </c>
      <c r="I26" s="235">
        <f>[1]RESUMEN!AD25/[1]RESUMEN!$AO$48</f>
        <v>7.0555555555555554</v>
      </c>
      <c r="J26" s="235">
        <f>SUM(K26:L26)</f>
        <v>295.22222222222223</v>
      </c>
      <c r="K26" s="303">
        <f>[1]RESUMEN!AM25/[1]RESUMEN!$AO$48</f>
        <v>81.611111111111114</v>
      </c>
      <c r="L26" s="304">
        <f>[1]RESUMEN!AN25/[1]RESUMEN!$AO$48</f>
        <v>213.61111111111111</v>
      </c>
    </row>
    <row r="27" spans="1:12" ht="15.75" thickBot="1">
      <c r="A27" s="221" t="s">
        <v>227</v>
      </c>
      <c r="B27" s="235">
        <f>SUM('[1]INFORME POR DIA'!C1581)</f>
        <v>26</v>
      </c>
      <c r="C27" s="235">
        <f>SUM('[1]INFORME POR DIA'!D1581)</f>
        <v>0</v>
      </c>
      <c r="D27" s="235">
        <f>SUM(E27:F27)</f>
        <v>8.5555555555555554</v>
      </c>
      <c r="E27" s="235">
        <f>[1]RESUMEN!F26/[1]RESUMEN!$AO$48</f>
        <v>0</v>
      </c>
      <c r="F27" s="235">
        <f>[1]RESUMEN!I26/[1]RESUMEN!$AO$48</f>
        <v>8.5555555555555554</v>
      </c>
      <c r="G27" s="235">
        <f>SUM(H27:I27)</f>
        <v>0</v>
      </c>
      <c r="H27" s="235">
        <f>[1]RESUMEN!AC26/[1]RESUMEN!$AO$48</f>
        <v>0</v>
      </c>
      <c r="I27" s="235">
        <f>[1]RESUMEN!AD26/[1]RESUMEN!$AO$48</f>
        <v>0</v>
      </c>
      <c r="J27" s="235">
        <f>SUM(K27:L27)</f>
        <v>8.5555555555555554</v>
      </c>
      <c r="K27" s="303">
        <f>[1]RESUMEN!AM26/[1]RESUMEN!$AO$48</f>
        <v>0</v>
      </c>
      <c r="L27" s="304">
        <f>[1]RESUMEN!AN26/[1]RESUMEN!$AO$48</f>
        <v>8.5555555555555554</v>
      </c>
    </row>
    <row r="28" spans="1:12" ht="15.75" thickBot="1">
      <c r="A28" s="259" t="s">
        <v>18</v>
      </c>
      <c r="B28" s="260">
        <f>SUM(B29:B48)</f>
        <v>7078</v>
      </c>
      <c r="C28" s="260">
        <f t="shared" ref="C28:L28" si="5">SUM(C29:C48)</f>
        <v>608</v>
      </c>
      <c r="D28" s="260">
        <f>SUM(D29:D48)</f>
        <v>5323.8888888888887</v>
      </c>
      <c r="E28" s="260">
        <f t="shared" si="5"/>
        <v>1010.2777777777778</v>
      </c>
      <c r="F28" s="260">
        <f t="shared" si="5"/>
        <v>4313.6111111111113</v>
      </c>
      <c r="G28" s="260">
        <f t="shared" si="5"/>
        <v>300.27777777777777</v>
      </c>
      <c r="H28" s="260">
        <f t="shared" si="5"/>
        <v>127.22222222222223</v>
      </c>
      <c r="I28" s="260">
        <f t="shared" si="5"/>
        <v>173.05555555555557</v>
      </c>
      <c r="J28" s="260">
        <f>SUM(J29:J48)</f>
        <v>3.5</v>
      </c>
      <c r="K28" s="260">
        <f t="shared" si="5"/>
        <v>0</v>
      </c>
      <c r="L28" s="261">
        <f t="shared" si="5"/>
        <v>3.5</v>
      </c>
    </row>
    <row r="29" spans="1:12">
      <c r="A29" s="222" t="s">
        <v>19</v>
      </c>
      <c r="B29" s="235">
        <f>SUM('[1]INFORME POR DIA'!C1583)</f>
        <v>534</v>
      </c>
      <c r="C29" s="235">
        <f>SUM('[1]INFORME POR DIA'!D1583)</f>
        <v>59</v>
      </c>
      <c r="D29" s="235">
        <f t="shared" si="2"/>
        <v>392.61111111111109</v>
      </c>
      <c r="E29" s="235">
        <f>[1]RESUMEN!F28/[1]RESUMEN!$AO$48</f>
        <v>0</v>
      </c>
      <c r="F29" s="235">
        <f>[1]RESUMEN!I28/[1]RESUMEN!$AO$48</f>
        <v>392.61111111111109</v>
      </c>
      <c r="G29" s="235">
        <f t="shared" si="3"/>
        <v>0</v>
      </c>
      <c r="H29" s="235">
        <f>[1]RESUMEN!AC28/[1]RESUMEN!$AO$48</f>
        <v>0</v>
      </c>
      <c r="I29" s="235">
        <f>[1]RESUMEN!AD28/[1]RESUMEN!$AO$48</f>
        <v>0</v>
      </c>
      <c r="J29" s="235">
        <f t="shared" si="4"/>
        <v>0</v>
      </c>
      <c r="K29" s="235">
        <v>0</v>
      </c>
      <c r="L29" s="302">
        <v>0</v>
      </c>
    </row>
    <row r="30" spans="1:12">
      <c r="A30" s="222" t="s">
        <v>20</v>
      </c>
      <c r="B30" s="235">
        <f>SUM('[1]INFORME POR DIA'!C1584)</f>
        <v>676</v>
      </c>
      <c r="C30" s="235">
        <f>SUM('[1]INFORME POR DIA'!D1584)</f>
        <v>6</v>
      </c>
      <c r="D30" s="235">
        <f>SUM(E30:F30)</f>
        <v>438.33333333333337</v>
      </c>
      <c r="E30" s="235">
        <f>[1]RESUMEN!F29/[1]RESUMEN!$AO$48</f>
        <v>344.38888888888891</v>
      </c>
      <c r="F30" s="235">
        <f>[1]RESUMEN!I29/[1]RESUMEN!$AO$48</f>
        <v>93.944444444444443</v>
      </c>
      <c r="G30" s="235">
        <f>SUM(H30:I30)</f>
        <v>21.055555555555554</v>
      </c>
      <c r="H30" s="235">
        <f>[1]RESUMEN!AC29/[1]RESUMEN!$AO$48</f>
        <v>20.111111111111111</v>
      </c>
      <c r="I30" s="235">
        <f>[1]RESUMEN!AD29/[1]RESUMEN!$AO$48</f>
        <v>0.94444444444444442</v>
      </c>
      <c r="J30" s="235">
        <f>SUM(K30:L30)</f>
        <v>0</v>
      </c>
      <c r="K30" s="235">
        <v>0</v>
      </c>
      <c r="L30" s="302">
        <v>0</v>
      </c>
    </row>
    <row r="31" spans="1:12">
      <c r="A31" s="222" t="s">
        <v>21</v>
      </c>
      <c r="B31" s="235">
        <f>SUM('[1]INFORME POR DIA'!C1585)</f>
        <v>280</v>
      </c>
      <c r="C31" s="235">
        <f>SUM('[1]INFORME POR DIA'!D1585)</f>
        <v>0</v>
      </c>
      <c r="D31" s="235">
        <f t="shared" ref="D31:D48" si="6">SUM(E31:F31)</f>
        <v>265.77777777777777</v>
      </c>
      <c r="E31" s="235">
        <f>[1]RESUMEN!F30/[1]RESUMEN!$AO$48</f>
        <v>0</v>
      </c>
      <c r="F31" s="235">
        <f>[1]RESUMEN!I30/[1]RESUMEN!$AO$48</f>
        <v>265.77777777777777</v>
      </c>
      <c r="G31" s="235">
        <f t="shared" ref="G31:G48" si="7">SUM(H31:I31)</f>
        <v>0</v>
      </c>
      <c r="H31" s="235">
        <f>[1]RESUMEN!AC30/[1]RESUMEN!$AO$48</f>
        <v>0</v>
      </c>
      <c r="I31" s="235">
        <f>[1]RESUMEN!AD30/[1]RESUMEN!$AO$48</f>
        <v>0</v>
      </c>
      <c r="J31" s="235">
        <f t="shared" ref="J31:J48" si="8">SUM(K31:L31)</f>
        <v>0</v>
      </c>
      <c r="K31" s="235">
        <v>0</v>
      </c>
      <c r="L31" s="302">
        <v>0</v>
      </c>
    </row>
    <row r="32" spans="1:12">
      <c r="A32" s="222" t="s">
        <v>22</v>
      </c>
      <c r="B32" s="235">
        <f>SUM('[1]INFORME POR DIA'!C1586)</f>
        <v>224</v>
      </c>
      <c r="C32" s="235">
        <f>SUM('[1]INFORME POR DIA'!D1586)</f>
        <v>4</v>
      </c>
      <c r="D32" s="235">
        <f t="shared" si="6"/>
        <v>175.61111111111111</v>
      </c>
      <c r="E32" s="235">
        <f>[1]RESUMEN!F31/[1]RESUMEN!$AO$48</f>
        <v>0</v>
      </c>
      <c r="F32" s="235">
        <f>[1]RESUMEN!I31/[1]RESUMEN!$AO$48</f>
        <v>175.61111111111111</v>
      </c>
      <c r="G32" s="235">
        <f t="shared" si="7"/>
        <v>0</v>
      </c>
      <c r="H32" s="235">
        <f>[1]RESUMEN!AC31/[1]RESUMEN!$AO$48</f>
        <v>0</v>
      </c>
      <c r="I32" s="235">
        <f>[1]RESUMEN!AD31/[1]RESUMEN!$AO$48</f>
        <v>0</v>
      </c>
      <c r="J32" s="235">
        <f t="shared" si="8"/>
        <v>0</v>
      </c>
      <c r="K32" s="235">
        <v>0</v>
      </c>
      <c r="L32" s="302">
        <v>0</v>
      </c>
    </row>
    <row r="33" spans="1:12">
      <c r="A33" s="221" t="s">
        <v>228</v>
      </c>
      <c r="B33" s="235">
        <f>SUM('[1]INFORME POR DIA'!C1587)</f>
        <v>192</v>
      </c>
      <c r="C33" s="235">
        <f>SUM('[1]INFORME POR DIA'!D1587)</f>
        <v>0</v>
      </c>
      <c r="D33" s="235">
        <f t="shared" si="6"/>
        <v>190.88888888888889</v>
      </c>
      <c r="E33" s="235">
        <f>[1]RESUMEN!F32/[1]RESUMEN!$AO$48</f>
        <v>0</v>
      </c>
      <c r="F33" s="235">
        <f>[1]RESUMEN!I32/[1]RESUMEN!$AO$48</f>
        <v>190.88888888888889</v>
      </c>
      <c r="G33" s="235">
        <f t="shared" si="7"/>
        <v>0</v>
      </c>
      <c r="H33" s="235">
        <f>[1]RESUMEN!AC32/[1]RESUMEN!$AO$48</f>
        <v>0</v>
      </c>
      <c r="I33" s="235">
        <f>[1]RESUMEN!AD32/[1]RESUMEN!$AO$48</f>
        <v>0</v>
      </c>
      <c r="J33" s="235">
        <f t="shared" si="8"/>
        <v>0</v>
      </c>
      <c r="K33" s="235">
        <v>0</v>
      </c>
      <c r="L33" s="302">
        <v>0</v>
      </c>
    </row>
    <row r="34" spans="1:12">
      <c r="A34" s="221" t="s">
        <v>245</v>
      </c>
      <c r="B34" s="235">
        <f>SUM('[1]INFORME POR DIA'!C1588)</f>
        <v>416</v>
      </c>
      <c r="C34" s="235">
        <f>SUM('[1]INFORME POR DIA'!D1588)</f>
        <v>22</v>
      </c>
      <c r="D34" s="235">
        <f t="shared" si="6"/>
        <v>260.05555555555554</v>
      </c>
      <c r="E34" s="235">
        <f>[1]RESUMEN!F33/[1]RESUMEN!$AO$48</f>
        <v>81.666666666666671</v>
      </c>
      <c r="F34" s="235">
        <f>[1]RESUMEN!I33/[1]RESUMEN!$AO$48</f>
        <v>178.38888888888889</v>
      </c>
      <c r="G34" s="235">
        <f t="shared" si="7"/>
        <v>248.5</v>
      </c>
      <c r="H34" s="235">
        <f>[1]RESUMEN!AC33/[1]RESUMEN!$AO$48</f>
        <v>81.666666666666671</v>
      </c>
      <c r="I34" s="235">
        <f>[1]RESUMEN!AD33/[1]RESUMEN!$AO$48</f>
        <v>166.83333333333334</v>
      </c>
      <c r="J34" s="235">
        <f t="shared" si="8"/>
        <v>0</v>
      </c>
      <c r="K34" s="235">
        <v>0</v>
      </c>
      <c r="L34" s="302">
        <v>0</v>
      </c>
    </row>
    <row r="35" spans="1:12">
      <c r="A35" s="222" t="s">
        <v>24</v>
      </c>
      <c r="B35" s="235">
        <f>SUM('[1]INFORME POR DIA'!C1589)</f>
        <v>246</v>
      </c>
      <c r="C35" s="235">
        <f>SUM('[1]INFORME POR DIA'!D1589)</f>
        <v>70</v>
      </c>
      <c r="D35" s="235">
        <f t="shared" si="6"/>
        <v>180.77777777777777</v>
      </c>
      <c r="E35" s="235">
        <f>[1]RESUMEN!F34/[1]RESUMEN!$AO$48</f>
        <v>159.38888888888889</v>
      </c>
      <c r="F35" s="235">
        <f>[1]RESUMEN!I34/[1]RESUMEN!$AO$48</f>
        <v>21.388888888888889</v>
      </c>
      <c r="G35" s="235">
        <f t="shared" si="7"/>
        <v>0</v>
      </c>
      <c r="H35" s="235">
        <f>[1]RESUMEN!AC34/[1]RESUMEN!$AO$48</f>
        <v>0</v>
      </c>
      <c r="I35" s="235">
        <f>[1]RESUMEN!AD34/[1]RESUMEN!$AO$48</f>
        <v>0</v>
      </c>
      <c r="J35" s="235">
        <f t="shared" si="8"/>
        <v>0</v>
      </c>
      <c r="K35" s="235">
        <v>0</v>
      </c>
      <c r="L35" s="302">
        <v>0</v>
      </c>
    </row>
    <row r="36" spans="1:12">
      <c r="A36" s="224" t="s">
        <v>25</v>
      </c>
      <c r="B36" s="235">
        <f>SUM('[1]INFORME POR DIA'!C1590)</f>
        <v>56</v>
      </c>
      <c r="C36" s="235">
        <f>SUM('[1]INFORME POR DIA'!D1590)</f>
        <v>0</v>
      </c>
      <c r="D36" s="235">
        <f t="shared" si="6"/>
        <v>48.722222222222221</v>
      </c>
      <c r="E36" s="235">
        <f>[1]RESUMEN!F35/[1]RESUMEN!$AO$48</f>
        <v>0</v>
      </c>
      <c r="F36" s="235">
        <f>[1]RESUMEN!I35/[1]RESUMEN!$AO$48</f>
        <v>48.722222222222221</v>
      </c>
      <c r="G36" s="235">
        <f t="shared" si="7"/>
        <v>0</v>
      </c>
      <c r="H36" s="235">
        <f>[1]RESUMEN!AC35/[1]RESUMEN!$AO$48</f>
        <v>0</v>
      </c>
      <c r="I36" s="235">
        <f>[1]RESUMEN!AD35/[1]RESUMEN!$AO$48</f>
        <v>0</v>
      </c>
      <c r="J36" s="235">
        <f t="shared" si="8"/>
        <v>0</v>
      </c>
      <c r="K36" s="235">
        <v>0</v>
      </c>
      <c r="L36" s="302">
        <v>0</v>
      </c>
    </row>
    <row r="37" spans="1:12">
      <c r="A37" s="221" t="s">
        <v>229</v>
      </c>
      <c r="B37" s="235">
        <f>SUM('[1]INFORME POR DIA'!C1591)</f>
        <v>420</v>
      </c>
      <c r="C37" s="235">
        <f>SUM('[1]INFORME POR DIA'!D1591)</f>
        <v>1</v>
      </c>
      <c r="D37" s="235">
        <f t="shared" si="6"/>
        <v>360.22222222222223</v>
      </c>
      <c r="E37" s="235">
        <f>[1]RESUMEN!F36/[1]RESUMEN!$AO$48</f>
        <v>2.2777777777777777</v>
      </c>
      <c r="F37" s="235">
        <f>[1]RESUMEN!I36/[1]RESUMEN!$AO$48</f>
        <v>357.94444444444446</v>
      </c>
      <c r="G37" s="235">
        <f t="shared" si="7"/>
        <v>0</v>
      </c>
      <c r="H37" s="235">
        <f>[1]RESUMEN!AC36/[1]RESUMEN!$AO$48</f>
        <v>0</v>
      </c>
      <c r="I37" s="235">
        <f>[1]RESUMEN!AD36/[1]RESUMEN!$AO$48</f>
        <v>0</v>
      </c>
      <c r="J37" s="235">
        <f t="shared" si="8"/>
        <v>3.5</v>
      </c>
      <c r="K37" s="303">
        <f>[1]RESUMEN!AM36/[1]RESUMEN!$AO$48</f>
        <v>0</v>
      </c>
      <c r="L37" s="304">
        <f>[1]RESUMEN!AN36/[1]RESUMEN!$AO$48</f>
        <v>3.5</v>
      </c>
    </row>
    <row r="38" spans="1:12">
      <c r="A38" s="221" t="s">
        <v>230</v>
      </c>
      <c r="B38" s="235">
        <f>SUM('[1]INFORME POR DIA'!C1592)</f>
        <v>1031</v>
      </c>
      <c r="C38" s="235">
        <f>SUM('[1]INFORME POR DIA'!D1592)</f>
        <v>142</v>
      </c>
      <c r="D38" s="235">
        <f t="shared" si="6"/>
        <v>816.88888888888891</v>
      </c>
      <c r="E38" s="235">
        <f>[1]RESUMEN!F37/[1]RESUMEN!$AO$48</f>
        <v>0</v>
      </c>
      <c r="F38" s="235">
        <f>[1]RESUMEN!I37/[1]RESUMEN!$AO$48</f>
        <v>816.88888888888891</v>
      </c>
      <c r="G38" s="235">
        <f t="shared" si="7"/>
        <v>0</v>
      </c>
      <c r="H38" s="235">
        <f>[1]RESUMEN!AC37/[1]RESUMEN!$AO$48</f>
        <v>0</v>
      </c>
      <c r="I38" s="235">
        <f>[1]RESUMEN!AD37/[1]RESUMEN!$AO$48</f>
        <v>0</v>
      </c>
      <c r="J38" s="235">
        <f t="shared" si="8"/>
        <v>0</v>
      </c>
      <c r="K38" s="235">
        <v>0</v>
      </c>
      <c r="L38" s="302">
        <v>0</v>
      </c>
    </row>
    <row r="39" spans="1:12">
      <c r="A39" s="221" t="s">
        <v>231</v>
      </c>
      <c r="B39" s="235">
        <f>SUM('[1]INFORME POR DIA'!C1593)</f>
        <v>486</v>
      </c>
      <c r="C39" s="235">
        <f>SUM('[1]INFORME POR DIA'!D1593)</f>
        <v>206</v>
      </c>
      <c r="D39" s="235">
        <f t="shared" si="6"/>
        <v>120.5</v>
      </c>
      <c r="E39" s="235">
        <f>[1]RESUMEN!F38/[1]RESUMEN!$AO$48</f>
        <v>18.888888888888889</v>
      </c>
      <c r="F39" s="235">
        <f>[1]RESUMEN!I38/[1]RESUMEN!$AO$48</f>
        <v>101.61111111111111</v>
      </c>
      <c r="G39" s="235">
        <f t="shared" si="7"/>
        <v>4</v>
      </c>
      <c r="H39" s="235">
        <f>[1]RESUMEN!AC38/[1]RESUMEN!$AO$48</f>
        <v>1.8333333333333333</v>
      </c>
      <c r="I39" s="235">
        <f>[1]RESUMEN!AD38/[1]RESUMEN!$AO$48</f>
        <v>2.1666666666666665</v>
      </c>
      <c r="J39" s="235">
        <f t="shared" si="8"/>
        <v>0</v>
      </c>
      <c r="K39" s="235">
        <v>0</v>
      </c>
      <c r="L39" s="302">
        <v>0</v>
      </c>
    </row>
    <row r="40" spans="1:12">
      <c r="A40" s="222" t="s">
        <v>26</v>
      </c>
      <c r="B40" s="235">
        <f>SUM('[1]INFORME POR DIA'!C1594)</f>
        <v>28</v>
      </c>
      <c r="C40" s="235">
        <f>SUM('[1]INFORME POR DIA'!D1594)</f>
        <v>0</v>
      </c>
      <c r="D40" s="235">
        <f t="shared" si="6"/>
        <v>22.055555555555557</v>
      </c>
      <c r="E40" s="235">
        <f>[1]RESUMEN!F39/[1]RESUMEN!$AO$48</f>
        <v>0</v>
      </c>
      <c r="F40" s="235">
        <f>[1]RESUMEN!I39/[1]RESUMEN!$AO$48</f>
        <v>22.055555555555557</v>
      </c>
      <c r="G40" s="235">
        <f t="shared" si="7"/>
        <v>0</v>
      </c>
      <c r="H40" s="235">
        <f>[1]RESUMEN!AC39/[1]RESUMEN!$AO$48</f>
        <v>0</v>
      </c>
      <c r="I40" s="235">
        <f>[1]RESUMEN!AD39/[1]RESUMEN!$AO$48</f>
        <v>0</v>
      </c>
      <c r="J40" s="235">
        <f t="shared" si="8"/>
        <v>0</v>
      </c>
      <c r="K40" s="235">
        <v>0</v>
      </c>
      <c r="L40" s="302">
        <v>0</v>
      </c>
    </row>
    <row r="41" spans="1:12">
      <c r="A41" s="221" t="s">
        <v>232</v>
      </c>
      <c r="B41" s="235">
        <f>SUM('[1]INFORME POR DIA'!C1595)</f>
        <v>546</v>
      </c>
      <c r="C41" s="235">
        <f>SUM('[1]INFORME POR DIA'!D1595)</f>
        <v>0</v>
      </c>
      <c r="D41" s="235">
        <f t="shared" si="6"/>
        <v>501.16666666666669</v>
      </c>
      <c r="E41" s="235">
        <f>[1]RESUMEN!F40/[1]RESUMEN!$AO$48</f>
        <v>0</v>
      </c>
      <c r="F41" s="235">
        <f>[1]RESUMEN!I40/[1]RESUMEN!$AO$48</f>
        <v>501.16666666666669</v>
      </c>
      <c r="G41" s="235">
        <f t="shared" si="7"/>
        <v>0</v>
      </c>
      <c r="H41" s="235">
        <f>[1]RESUMEN!AC40/[1]RESUMEN!$AO$48</f>
        <v>0</v>
      </c>
      <c r="I41" s="235">
        <f>[1]RESUMEN!AD40/[1]RESUMEN!$AO$48</f>
        <v>0</v>
      </c>
      <c r="J41" s="235">
        <f t="shared" si="8"/>
        <v>0</v>
      </c>
      <c r="K41" s="235">
        <v>0</v>
      </c>
      <c r="L41" s="302">
        <v>0</v>
      </c>
    </row>
    <row r="42" spans="1:12">
      <c r="A42" s="222" t="s">
        <v>27</v>
      </c>
      <c r="B42" s="235">
        <f>SUM('[1]INFORME POR DIA'!C1596)</f>
        <v>152</v>
      </c>
      <c r="C42" s="235">
        <f>SUM('[1]INFORME POR DIA'!D1596)</f>
        <v>0</v>
      </c>
      <c r="D42" s="235">
        <f t="shared" si="6"/>
        <v>144.16666666666666</v>
      </c>
      <c r="E42" s="235">
        <f>[1]RESUMEN!F41/[1]RESUMEN!$AO$48</f>
        <v>0</v>
      </c>
      <c r="F42" s="235">
        <f>[1]RESUMEN!I41/[1]RESUMEN!$AO$48</f>
        <v>144.16666666666666</v>
      </c>
      <c r="G42" s="235">
        <f t="shared" si="7"/>
        <v>0</v>
      </c>
      <c r="H42" s="235">
        <f>[1]RESUMEN!AC41/[1]RESUMEN!$AO$48</f>
        <v>0</v>
      </c>
      <c r="I42" s="235">
        <f>[1]RESUMEN!AD41/[1]RESUMEN!$AO$48</f>
        <v>0</v>
      </c>
      <c r="J42" s="235">
        <f t="shared" si="8"/>
        <v>0</v>
      </c>
      <c r="K42" s="235">
        <v>0</v>
      </c>
      <c r="L42" s="302">
        <v>0</v>
      </c>
    </row>
    <row r="43" spans="1:12">
      <c r="A43" s="221" t="s">
        <v>233</v>
      </c>
      <c r="B43" s="235">
        <f>SUM('[1]INFORME POR DIA'!C1597)</f>
        <v>908</v>
      </c>
      <c r="C43" s="235">
        <f>SUM('[1]INFORME POR DIA'!D1597)</f>
        <v>0</v>
      </c>
      <c r="D43" s="235">
        <f t="shared" si="6"/>
        <v>733.94444444444446</v>
      </c>
      <c r="E43" s="235">
        <f>[1]RESUMEN!F42/[1]RESUMEN!$AO$48</f>
        <v>184.61111111111111</v>
      </c>
      <c r="F43" s="235">
        <f>[1]RESUMEN!I42/[1]RESUMEN!$AO$48</f>
        <v>549.33333333333337</v>
      </c>
      <c r="G43" s="235">
        <f t="shared" si="7"/>
        <v>26.722222222222221</v>
      </c>
      <c r="H43" s="235">
        <f>[1]RESUMEN!AC42/[1]RESUMEN!$AO$48</f>
        <v>23.611111111111111</v>
      </c>
      <c r="I43" s="235">
        <f>[1]RESUMEN!AD42/[1]RESUMEN!$AO$48</f>
        <v>3.1111111111111112</v>
      </c>
      <c r="J43" s="235">
        <f t="shared" si="8"/>
        <v>0</v>
      </c>
      <c r="K43" s="235">
        <v>0</v>
      </c>
      <c r="L43" s="302">
        <v>0</v>
      </c>
    </row>
    <row r="44" spans="1:12">
      <c r="A44" s="221" t="s">
        <v>234</v>
      </c>
      <c r="B44" s="235">
        <f>SUM('[1]INFORME POR DIA'!C1598)</f>
        <v>75</v>
      </c>
      <c r="C44" s="235">
        <f>SUM('[1]INFORME POR DIA'!D1598)</f>
        <v>0</v>
      </c>
      <c r="D44" s="235">
        <f t="shared" si="6"/>
        <v>49.666666666666664</v>
      </c>
      <c r="E44" s="235">
        <f>[1]RESUMEN!F43/[1]RESUMEN!$AO$48</f>
        <v>0</v>
      </c>
      <c r="F44" s="235">
        <f>[1]RESUMEN!I43/[1]RESUMEN!$AO$48</f>
        <v>49.666666666666664</v>
      </c>
      <c r="G44" s="235">
        <f t="shared" si="7"/>
        <v>0</v>
      </c>
      <c r="H44" s="235">
        <f>[1]RESUMEN!AC43/[1]RESUMEN!$AO$48</f>
        <v>0</v>
      </c>
      <c r="I44" s="235">
        <f>[1]RESUMEN!AD43/[1]RESUMEN!$AO$48</f>
        <v>0</v>
      </c>
      <c r="J44" s="235">
        <f t="shared" si="8"/>
        <v>0</v>
      </c>
      <c r="K44" s="235">
        <v>0</v>
      </c>
      <c r="L44" s="302">
        <v>0</v>
      </c>
    </row>
    <row r="45" spans="1:12">
      <c r="A45" s="221" t="s">
        <v>246</v>
      </c>
      <c r="B45" s="235">
        <f>SUM('[1]INFORME POR DIA'!C1599)</f>
        <v>0</v>
      </c>
      <c r="C45" s="235">
        <f>SUM('[1]INFORME POR DIA'!D1599)</f>
        <v>0</v>
      </c>
      <c r="D45" s="235">
        <f t="shared" si="6"/>
        <v>0</v>
      </c>
      <c r="E45" s="235">
        <f>[1]RESUMEN!F44/[1]RESUMEN!$AO$48</f>
        <v>0</v>
      </c>
      <c r="F45" s="235">
        <f>[1]RESUMEN!I44/[1]RESUMEN!$AO$48</f>
        <v>0</v>
      </c>
      <c r="G45" s="235">
        <f t="shared" si="7"/>
        <v>0</v>
      </c>
      <c r="H45" s="235">
        <f>[1]RESUMEN!AC44/[1]RESUMEN!$AO$48</f>
        <v>0</v>
      </c>
      <c r="I45" s="235">
        <f>[1]RESUMEN!AD44/[1]RESUMEN!$AO$48</f>
        <v>0</v>
      </c>
      <c r="J45" s="235">
        <f t="shared" si="8"/>
        <v>0</v>
      </c>
      <c r="K45" s="235">
        <v>0</v>
      </c>
      <c r="L45" s="302">
        <v>0</v>
      </c>
    </row>
    <row r="46" spans="1:12">
      <c r="A46" s="222" t="s">
        <v>29</v>
      </c>
      <c r="B46" s="235">
        <f>SUM('[1]INFORME POR DIA'!C1600)</f>
        <v>400</v>
      </c>
      <c r="C46" s="235">
        <f>SUM('[1]INFORME POR DIA'!D1600)</f>
        <v>50</v>
      </c>
      <c r="D46" s="235">
        <f t="shared" si="6"/>
        <v>323</v>
      </c>
      <c r="E46" s="235">
        <f>[1]RESUMEN!F45/[1]RESUMEN!$AO$48</f>
        <v>0</v>
      </c>
      <c r="F46" s="235">
        <f>[1]RESUMEN!I45/[1]RESUMEN!$AO$48</f>
        <v>323</v>
      </c>
      <c r="G46" s="235">
        <f t="shared" si="7"/>
        <v>0</v>
      </c>
      <c r="H46" s="235">
        <f>[1]RESUMEN!AC45/[1]RESUMEN!$AO$48</f>
        <v>0</v>
      </c>
      <c r="I46" s="235">
        <f>[1]RESUMEN!AD45/[1]RESUMEN!$AO$48</f>
        <v>0</v>
      </c>
      <c r="J46" s="235">
        <f t="shared" si="8"/>
        <v>0</v>
      </c>
      <c r="K46" s="235">
        <v>0</v>
      </c>
      <c r="L46" s="302">
        <v>0</v>
      </c>
    </row>
    <row r="47" spans="1:12">
      <c r="A47" s="222" t="s">
        <v>30</v>
      </c>
      <c r="B47" s="238">
        <f>SUM('[1]INFORME POR DIA'!C1601)</f>
        <v>384</v>
      </c>
      <c r="C47" s="235">
        <f>SUM('[1]INFORME POR DIA'!D1601)</f>
        <v>48</v>
      </c>
      <c r="D47" s="235">
        <f t="shared" si="6"/>
        <v>277.44444444444446</v>
      </c>
      <c r="E47" s="235">
        <f>[1]RESUMEN!F46/[1]RESUMEN!$AO$48</f>
        <v>219.05555555555554</v>
      </c>
      <c r="F47" s="235">
        <f>[1]RESUMEN!I46/[1]RESUMEN!$AO$48</f>
        <v>58.388888888888886</v>
      </c>
      <c r="G47" s="235">
        <f t="shared" si="7"/>
        <v>0</v>
      </c>
      <c r="H47" s="235">
        <f>[1]RESUMEN!AC46/[1]RESUMEN!$AO$48</f>
        <v>0</v>
      </c>
      <c r="I47" s="235">
        <f>[1]RESUMEN!AD46/[1]RESUMEN!$AO$48</f>
        <v>0</v>
      </c>
      <c r="J47" s="235">
        <f t="shared" si="8"/>
        <v>0</v>
      </c>
      <c r="K47" s="235">
        <v>0</v>
      </c>
      <c r="L47" s="302">
        <v>0</v>
      </c>
    </row>
    <row r="48" spans="1:12" ht="15.75" thickBot="1">
      <c r="A48" s="225" t="s">
        <v>235</v>
      </c>
      <c r="B48" s="244">
        <f>SUM('[1]INFORME POR DIA'!C1602)</f>
        <v>24</v>
      </c>
      <c r="C48" s="306">
        <f>SUM('[1]INFORME POR DIA'!D1602)</f>
        <v>0</v>
      </c>
      <c r="D48" s="305">
        <f t="shared" si="6"/>
        <v>22.055555555555557</v>
      </c>
      <c r="E48" s="305">
        <f>[1]RESUMEN!F47/[1]RESUMEN!$AO$48</f>
        <v>0</v>
      </c>
      <c r="F48" s="305">
        <f>[1]RESUMEN!I47/[1]RESUMEN!$AO$48</f>
        <v>22.055555555555557</v>
      </c>
      <c r="G48" s="305">
        <f t="shared" si="7"/>
        <v>0</v>
      </c>
      <c r="H48" s="305">
        <f>[1]RESUMEN!AC47/[1]RESUMEN!$AO$48</f>
        <v>0</v>
      </c>
      <c r="I48" s="306">
        <f>[1]RESUMEN!AD47/[1]RESUMEN!$AO$48</f>
        <v>0</v>
      </c>
      <c r="J48" s="306">
        <f t="shared" si="8"/>
        <v>0</v>
      </c>
      <c r="K48" s="306">
        <v>0</v>
      </c>
      <c r="L48" s="307">
        <v>0</v>
      </c>
    </row>
    <row r="49" spans="1:12">
      <c r="A49" s="328" t="s">
        <v>236</v>
      </c>
      <c r="B49" s="329"/>
      <c r="C49" s="329"/>
    </row>
    <row r="50" spans="1:12">
      <c r="A50" s="329" t="s">
        <v>31</v>
      </c>
      <c r="B50" s="329"/>
      <c r="C50" s="329"/>
      <c r="D50" s="329"/>
      <c r="E50" s="329"/>
      <c r="F50" s="329"/>
    </row>
    <row r="51" spans="1:12" s="6" customFormat="1">
      <c r="A51" s="266" t="s">
        <v>247</v>
      </c>
      <c r="B51" s="308"/>
      <c r="C51" s="308"/>
    </row>
    <row r="53" spans="1:12">
      <c r="A53" s="266"/>
    </row>
    <row r="54" spans="1:12">
      <c r="A54" s="7" t="s">
        <v>273</v>
      </c>
    </row>
    <row r="55" spans="1:12" ht="15.75" thickBot="1">
      <c r="A55" s="7"/>
    </row>
    <row r="56" spans="1:12">
      <c r="A56" s="271" t="s">
        <v>2</v>
      </c>
      <c r="B56" s="325" t="s">
        <v>3</v>
      </c>
      <c r="C56" s="325" t="s">
        <v>4</v>
      </c>
      <c r="D56" s="325" t="s">
        <v>5</v>
      </c>
      <c r="E56" s="325" t="s">
        <v>6</v>
      </c>
      <c r="F56" s="325" t="s">
        <v>7</v>
      </c>
      <c r="G56" s="319" t="s">
        <v>8</v>
      </c>
      <c r="H56" s="319"/>
      <c r="I56" s="319"/>
      <c r="J56" s="319" t="s">
        <v>9</v>
      </c>
      <c r="K56" s="319"/>
      <c r="L56" s="320"/>
    </row>
    <row r="57" spans="1:12">
      <c r="A57" s="272"/>
      <c r="B57" s="326"/>
      <c r="C57" s="326"/>
      <c r="D57" s="326"/>
      <c r="E57" s="326"/>
      <c r="F57" s="326"/>
      <c r="G57" s="321" t="s">
        <v>10</v>
      </c>
      <c r="H57" s="321" t="s">
        <v>6</v>
      </c>
      <c r="I57" s="321" t="s">
        <v>7</v>
      </c>
      <c r="J57" s="321" t="s">
        <v>10</v>
      </c>
      <c r="K57" s="321" t="s">
        <v>6</v>
      </c>
      <c r="L57" s="323" t="s">
        <v>7</v>
      </c>
    </row>
    <row r="58" spans="1:12" ht="15.75" thickBot="1">
      <c r="A58" s="273"/>
      <c r="B58" s="327"/>
      <c r="C58" s="327"/>
      <c r="D58" s="327"/>
      <c r="E58" s="327"/>
      <c r="F58" s="327"/>
      <c r="G58" s="322"/>
      <c r="H58" s="322"/>
      <c r="I58" s="322"/>
      <c r="J58" s="322"/>
      <c r="K58" s="322"/>
      <c r="L58" s="324"/>
    </row>
    <row r="59" spans="1:12" ht="15.75" thickBot="1">
      <c r="A59" s="256" t="s">
        <v>11</v>
      </c>
      <c r="B59" s="274">
        <f t="shared" ref="B59:L59" si="9">SUM(B60,B78)</f>
        <v>14460</v>
      </c>
      <c r="C59" s="274">
        <f t="shared" si="9"/>
        <v>997</v>
      </c>
      <c r="D59" s="274">
        <f t="shared" si="9"/>
        <v>10873</v>
      </c>
      <c r="E59" s="274">
        <f t="shared" si="9"/>
        <v>1636</v>
      </c>
      <c r="F59" s="274">
        <f t="shared" si="9"/>
        <v>9237</v>
      </c>
      <c r="G59" s="274">
        <f t="shared" si="9"/>
        <v>399</v>
      </c>
      <c r="H59" s="274">
        <f t="shared" si="9"/>
        <v>194</v>
      </c>
      <c r="I59" s="274">
        <f t="shared" si="9"/>
        <v>205</v>
      </c>
      <c r="J59" s="274">
        <f t="shared" si="9"/>
        <v>321</v>
      </c>
      <c r="K59" s="274">
        <f t="shared" si="9"/>
        <v>87</v>
      </c>
      <c r="L59" s="275">
        <f t="shared" si="9"/>
        <v>234</v>
      </c>
    </row>
    <row r="60" spans="1:12" ht="15.75" thickBot="1">
      <c r="A60" s="259" t="s">
        <v>12</v>
      </c>
      <c r="B60" s="276">
        <f>SUM(B61:B77)</f>
        <v>7382</v>
      </c>
      <c r="C60" s="276">
        <f t="shared" ref="C60:L60" si="10">SUM(C61:C77)</f>
        <v>432</v>
      </c>
      <c r="D60" s="276">
        <f t="shared" si="10"/>
        <v>5628</v>
      </c>
      <c r="E60" s="276">
        <f t="shared" si="10"/>
        <v>666</v>
      </c>
      <c r="F60" s="276">
        <f t="shared" si="10"/>
        <v>4962</v>
      </c>
      <c r="G60" s="276">
        <f t="shared" si="10"/>
        <v>98</v>
      </c>
      <c r="H60" s="276">
        <f t="shared" si="10"/>
        <v>60</v>
      </c>
      <c r="I60" s="276">
        <f t="shared" si="10"/>
        <v>38</v>
      </c>
      <c r="J60" s="276">
        <f t="shared" si="10"/>
        <v>314</v>
      </c>
      <c r="K60" s="276">
        <f t="shared" si="10"/>
        <v>87</v>
      </c>
      <c r="L60" s="295">
        <f t="shared" si="10"/>
        <v>227</v>
      </c>
    </row>
    <row r="61" spans="1:12">
      <c r="A61" s="220" t="s">
        <v>13</v>
      </c>
      <c r="B61" s="277">
        <f>SUM('[1]INFORME POR DIA'!C60)</f>
        <v>500</v>
      </c>
      <c r="C61" s="277">
        <f>SUM('[1]INFORME POR DIA'!D60)</f>
        <v>0</v>
      </c>
      <c r="D61" s="277">
        <f t="shared" ref="D61:D75" si="11">SUM(E61:F61)</f>
        <v>462</v>
      </c>
      <c r="E61" s="277">
        <f>SUM('[1]INFORME POR DIA'!F60)</f>
        <v>0</v>
      </c>
      <c r="F61" s="277">
        <f>SUM('[1]INFORME POR DIA'!I60)</f>
        <v>462</v>
      </c>
      <c r="G61" s="277">
        <f t="shared" ref="G61:G75" si="12">SUM(H61:I61)</f>
        <v>0</v>
      </c>
      <c r="H61" s="277">
        <f>SUM('[1]INFORME POR DIA'!AC60)</f>
        <v>0</v>
      </c>
      <c r="I61" s="277">
        <f>SUM('[1]INFORME POR DIA'!AD60)</f>
        <v>0</v>
      </c>
      <c r="J61" s="277">
        <f t="shared" ref="J61:J75" si="13">SUM(K61:L61)</f>
        <v>0</v>
      </c>
      <c r="K61" s="277">
        <f>SUM('[1]INFORME POR DIA'!AM60)</f>
        <v>0</v>
      </c>
      <c r="L61" s="313">
        <f>SUM('[1]INFORME POR DIA'!AN60)</f>
        <v>0</v>
      </c>
    </row>
    <row r="62" spans="1:12">
      <c r="A62" s="221" t="s">
        <v>218</v>
      </c>
      <c r="B62" s="277">
        <f>SUM('[1]INFORME POR DIA'!C61)</f>
        <v>450</v>
      </c>
      <c r="C62" s="277">
        <f>SUM('[1]INFORME POR DIA'!D61)</f>
        <v>54</v>
      </c>
      <c r="D62" s="277">
        <f t="shared" si="11"/>
        <v>223</v>
      </c>
      <c r="E62" s="277">
        <f>SUM('[1]INFORME POR DIA'!F61)</f>
        <v>0</v>
      </c>
      <c r="F62" s="277">
        <f>SUM('[1]INFORME POR DIA'!I61)</f>
        <v>223</v>
      </c>
      <c r="G62" s="277">
        <f t="shared" si="12"/>
        <v>0</v>
      </c>
      <c r="H62" s="277">
        <f>SUM('[1]INFORME POR DIA'!AC61)</f>
        <v>0</v>
      </c>
      <c r="I62" s="277">
        <f>SUM('[1]INFORME POR DIA'!AD61)</f>
        <v>0</v>
      </c>
      <c r="J62" s="277">
        <f t="shared" si="13"/>
        <v>0</v>
      </c>
      <c r="K62" s="277">
        <f>SUM('[1]INFORME POR DIA'!AM61)</f>
        <v>0</v>
      </c>
      <c r="L62" s="314">
        <f>SUM('[1]INFORME POR DIA'!AN61)</f>
        <v>0</v>
      </c>
    </row>
    <row r="63" spans="1:12">
      <c r="A63" s="221" t="s">
        <v>219</v>
      </c>
      <c r="B63" s="277">
        <f>SUM('[1]INFORME POR DIA'!C62)</f>
        <v>36</v>
      </c>
      <c r="C63" s="277">
        <f>SUM('[1]INFORME POR DIA'!D62)</f>
        <v>0</v>
      </c>
      <c r="D63" s="277">
        <f t="shared" si="11"/>
        <v>23</v>
      </c>
      <c r="E63" s="277">
        <f>SUM('[1]INFORME POR DIA'!F62)</f>
        <v>0</v>
      </c>
      <c r="F63" s="277">
        <f>SUM('[1]INFORME POR DIA'!I62)</f>
        <v>23</v>
      </c>
      <c r="G63" s="277">
        <f t="shared" si="12"/>
        <v>0</v>
      </c>
      <c r="H63" s="277">
        <f>SUM('[1]INFORME POR DIA'!AC62)</f>
        <v>0</v>
      </c>
      <c r="I63" s="277">
        <f>SUM('[1]INFORME POR DIA'!AD62)</f>
        <v>0</v>
      </c>
      <c r="J63" s="277">
        <f t="shared" si="13"/>
        <v>0</v>
      </c>
      <c r="K63" s="277">
        <f>SUM('[1]INFORME POR DIA'!AM62)</f>
        <v>0</v>
      </c>
      <c r="L63" s="314">
        <f>SUM('[1]INFORME POR DIA'!AN62)</f>
        <v>0</v>
      </c>
    </row>
    <row r="64" spans="1:12">
      <c r="A64" s="221" t="s">
        <v>220</v>
      </c>
      <c r="B64" s="277">
        <f>SUM('[1]INFORME POR DIA'!C63)</f>
        <v>40</v>
      </c>
      <c r="C64" s="277">
        <f>SUM('[1]INFORME POR DIA'!D63)</f>
        <v>0</v>
      </c>
      <c r="D64" s="277">
        <f t="shared" si="11"/>
        <v>18</v>
      </c>
      <c r="E64" s="277">
        <f>SUM('[1]INFORME POR DIA'!F63)</f>
        <v>0</v>
      </c>
      <c r="F64" s="277">
        <f>SUM('[1]INFORME POR DIA'!I63)</f>
        <v>18</v>
      </c>
      <c r="G64" s="277">
        <f t="shared" si="12"/>
        <v>0</v>
      </c>
      <c r="H64" s="277">
        <f>SUM('[1]INFORME POR DIA'!AC63)</f>
        <v>0</v>
      </c>
      <c r="I64" s="277">
        <f>SUM('[1]INFORME POR DIA'!AD63)</f>
        <v>0</v>
      </c>
      <c r="J64" s="277">
        <f t="shared" si="13"/>
        <v>18</v>
      </c>
      <c r="K64" s="277">
        <f>SUM('[1]INFORME POR DIA'!AM63)</f>
        <v>0</v>
      </c>
      <c r="L64" s="314">
        <f>SUM('[1]INFORME POR DIA'!AN63)</f>
        <v>18</v>
      </c>
    </row>
    <row r="65" spans="1:12">
      <c r="A65" s="221" t="s">
        <v>221</v>
      </c>
      <c r="B65" s="277">
        <f>SUM('[1]INFORME POR DIA'!C64)</f>
        <v>68</v>
      </c>
      <c r="C65" s="277">
        <f>SUM('[1]INFORME POR DIA'!D64)</f>
        <v>0</v>
      </c>
      <c r="D65" s="277">
        <f t="shared" si="11"/>
        <v>49</v>
      </c>
      <c r="E65" s="277">
        <f>SUM('[1]INFORME POR DIA'!F64)</f>
        <v>0</v>
      </c>
      <c r="F65" s="277">
        <f>SUM('[1]INFORME POR DIA'!I64)</f>
        <v>49</v>
      </c>
      <c r="G65" s="277">
        <f t="shared" si="12"/>
        <v>0</v>
      </c>
      <c r="H65" s="277">
        <f>SUM('[1]INFORME POR DIA'!AC64)</f>
        <v>0</v>
      </c>
      <c r="I65" s="277">
        <f>SUM('[1]INFORME POR DIA'!AD64)</f>
        <v>0</v>
      </c>
      <c r="J65" s="277">
        <f t="shared" si="13"/>
        <v>0</v>
      </c>
      <c r="K65" s="277">
        <f>SUM('[1]INFORME POR DIA'!AM64)</f>
        <v>0</v>
      </c>
      <c r="L65" s="314">
        <f>SUM('[1]INFORME POR DIA'!AN64)</f>
        <v>0</v>
      </c>
    </row>
    <row r="66" spans="1:12">
      <c r="A66" s="221" t="s">
        <v>222</v>
      </c>
      <c r="B66" s="277">
        <f>SUM('[1]INFORME POR DIA'!C65)</f>
        <v>108</v>
      </c>
      <c r="C66" s="277">
        <f>SUM('[1]INFORME POR DIA'!D65)</f>
        <v>0</v>
      </c>
      <c r="D66" s="277">
        <f t="shared" si="11"/>
        <v>35</v>
      </c>
      <c r="E66" s="277">
        <f>SUM('[1]INFORME POR DIA'!F65)</f>
        <v>22</v>
      </c>
      <c r="F66" s="277">
        <f>SUM('[1]INFORME POR DIA'!I65)</f>
        <v>13</v>
      </c>
      <c r="G66" s="277">
        <f t="shared" si="12"/>
        <v>2</v>
      </c>
      <c r="H66" s="277">
        <f>SUM('[1]INFORME POR DIA'!AC65)</f>
        <v>1</v>
      </c>
      <c r="I66" s="277">
        <f>SUM('[1]INFORME POR DIA'!AD65)</f>
        <v>1</v>
      </c>
      <c r="J66" s="277">
        <f t="shared" si="13"/>
        <v>2</v>
      </c>
      <c r="K66" s="277">
        <f>SUM('[1]INFORME POR DIA'!AM65)</f>
        <v>2</v>
      </c>
      <c r="L66" s="314">
        <f>SUM('[1]INFORME POR DIA'!AN65)</f>
        <v>0</v>
      </c>
    </row>
    <row r="67" spans="1:12" ht="26.25">
      <c r="A67" s="221" t="s">
        <v>243</v>
      </c>
      <c r="B67" s="277">
        <f>SUM('[1]INFORME POR DIA'!C66)</f>
        <v>705</v>
      </c>
      <c r="C67" s="277">
        <f>SUM('[1]INFORME POR DIA'!D66)</f>
        <v>77</v>
      </c>
      <c r="D67" s="277">
        <f t="shared" si="11"/>
        <v>486</v>
      </c>
      <c r="E67" s="277">
        <f>SUM('[1]INFORME POR DIA'!F66)</f>
        <v>360</v>
      </c>
      <c r="F67" s="277">
        <f>SUM('[1]INFORME POR DIA'!I66)</f>
        <v>126</v>
      </c>
      <c r="G67" s="277">
        <f t="shared" si="12"/>
        <v>49</v>
      </c>
      <c r="H67" s="277">
        <f>SUM('[1]INFORME POR DIA'!AC66)</f>
        <v>45</v>
      </c>
      <c r="I67" s="277">
        <f>SUM('[1]INFORME POR DIA'!AD66)</f>
        <v>4</v>
      </c>
      <c r="J67" s="277">
        <f t="shared" si="13"/>
        <v>0</v>
      </c>
      <c r="K67" s="277">
        <f>SUM('[1]INFORME POR DIA'!AM66)</f>
        <v>0</v>
      </c>
      <c r="L67" s="314">
        <f>SUM('[1]INFORME POR DIA'!AN66)</f>
        <v>0</v>
      </c>
    </row>
    <row r="68" spans="1:12">
      <c r="A68" s="221" t="s">
        <v>223</v>
      </c>
      <c r="B68" s="277">
        <f>SUM('[1]INFORME POR DIA'!C67)</f>
        <v>292</v>
      </c>
      <c r="C68" s="277">
        <f>SUM('[1]INFORME POR DIA'!D67)</f>
        <v>1</v>
      </c>
      <c r="D68" s="277">
        <f t="shared" si="11"/>
        <v>194</v>
      </c>
      <c r="E68" s="277">
        <f>SUM('[1]INFORME POR DIA'!F67)</f>
        <v>13</v>
      </c>
      <c r="F68" s="277">
        <f>SUM('[1]INFORME POR DIA'!I67)</f>
        <v>181</v>
      </c>
      <c r="G68" s="277">
        <f t="shared" si="12"/>
        <v>1</v>
      </c>
      <c r="H68" s="277">
        <f>SUM('[1]INFORME POR DIA'!AC67)</f>
        <v>1</v>
      </c>
      <c r="I68" s="277">
        <f>SUM('[1]INFORME POR DIA'!AD67)</f>
        <v>0</v>
      </c>
      <c r="J68" s="277">
        <f t="shared" si="13"/>
        <v>0</v>
      </c>
      <c r="K68" s="277">
        <f>SUM('[1]INFORME POR DIA'!AM67)</f>
        <v>0</v>
      </c>
      <c r="L68" s="314">
        <f>SUM('[1]INFORME POR DIA'!AN67)</f>
        <v>0</v>
      </c>
    </row>
    <row r="69" spans="1:12">
      <c r="A69" s="221" t="s">
        <v>244</v>
      </c>
      <c r="B69" s="277">
        <f>SUM('[1]INFORME POR DIA'!C68)</f>
        <v>292</v>
      </c>
      <c r="C69" s="277">
        <f>SUM('[1]INFORME POR DIA'!D68)</f>
        <v>4</v>
      </c>
      <c r="D69" s="277">
        <f t="shared" si="11"/>
        <v>286</v>
      </c>
      <c r="E69" s="277">
        <f>SUM('[1]INFORME POR DIA'!F68)</f>
        <v>0</v>
      </c>
      <c r="F69" s="277">
        <f>SUM('[1]INFORME POR DIA'!I68)</f>
        <v>286</v>
      </c>
      <c r="G69" s="277">
        <f t="shared" si="12"/>
        <v>0</v>
      </c>
      <c r="H69" s="277">
        <f>SUM('[1]INFORME POR DIA'!AC68)</f>
        <v>0</v>
      </c>
      <c r="I69" s="277">
        <f>SUM('[1]INFORME POR DIA'!AD68)</f>
        <v>0</v>
      </c>
      <c r="J69" s="277">
        <f t="shared" si="13"/>
        <v>0</v>
      </c>
      <c r="K69" s="277">
        <f>SUM('[1]INFORME POR DIA'!AM68)</f>
        <v>0</v>
      </c>
      <c r="L69" s="314">
        <f>SUM('[1]INFORME POR DIA'!AN68)</f>
        <v>0</v>
      </c>
    </row>
    <row r="70" spans="1:12">
      <c r="A70" s="221" t="s">
        <v>224</v>
      </c>
      <c r="B70" s="277">
        <f>SUM('[1]INFORME POR DIA'!C69)</f>
        <v>1414</v>
      </c>
      <c r="C70" s="277">
        <f>SUM('[1]INFORME POR DIA'!D69)</f>
        <v>0</v>
      </c>
      <c r="D70" s="277">
        <f t="shared" si="11"/>
        <v>1072</v>
      </c>
      <c r="E70" s="277">
        <f>SUM('[1]INFORME POR DIA'!F69)</f>
        <v>186</v>
      </c>
      <c r="F70" s="277">
        <f>SUM('[1]INFORME POR DIA'!I69)</f>
        <v>886</v>
      </c>
      <c r="G70" s="277">
        <f t="shared" si="12"/>
        <v>26</v>
      </c>
      <c r="H70" s="277">
        <f>SUM('[1]INFORME POR DIA'!AC69)</f>
        <v>0</v>
      </c>
      <c r="I70" s="277">
        <f>SUM('[1]INFORME POR DIA'!AD69)</f>
        <v>26</v>
      </c>
      <c r="J70" s="277">
        <f t="shared" si="13"/>
        <v>0</v>
      </c>
      <c r="K70" s="277">
        <f>SUM('[1]INFORME POR DIA'!AM69)</f>
        <v>0</v>
      </c>
      <c r="L70" s="314">
        <f>SUM('[1]INFORME POR DIA'!AN69)</f>
        <v>0</v>
      </c>
    </row>
    <row r="71" spans="1:12">
      <c r="A71" s="222" t="s">
        <v>14</v>
      </c>
      <c r="B71" s="277">
        <f>SUM('[1]INFORME POR DIA'!C70)</f>
        <v>516</v>
      </c>
      <c r="C71" s="277">
        <f>SUM('[1]INFORME POR DIA'!D70)</f>
        <v>49</v>
      </c>
      <c r="D71" s="277">
        <f t="shared" si="11"/>
        <v>457</v>
      </c>
      <c r="E71" s="277">
        <f>SUM('[1]INFORME POR DIA'!F70)</f>
        <v>0</v>
      </c>
      <c r="F71" s="277">
        <f>SUM('[1]INFORME POR DIA'!I70)</f>
        <v>457</v>
      </c>
      <c r="G71" s="277">
        <f t="shared" si="12"/>
        <v>0</v>
      </c>
      <c r="H71" s="277">
        <f>SUM('[1]INFORME POR DIA'!AC70)</f>
        <v>0</v>
      </c>
      <c r="I71" s="277">
        <f>SUM('[1]INFORME POR DIA'!AD70)</f>
        <v>0</v>
      </c>
      <c r="J71" s="277">
        <f t="shared" si="13"/>
        <v>0</v>
      </c>
      <c r="K71" s="277">
        <f>SUM('[1]INFORME POR DIA'!AM70)</f>
        <v>0</v>
      </c>
      <c r="L71" s="314">
        <f>SUM('[1]INFORME POR DIA'!AN70)</f>
        <v>0</v>
      </c>
    </row>
    <row r="72" spans="1:12">
      <c r="A72" s="222" t="s">
        <v>15</v>
      </c>
      <c r="B72" s="277">
        <f>SUM('[1]INFORME POR DIA'!C71)</f>
        <v>320</v>
      </c>
      <c r="C72" s="277">
        <f>SUM('[1]INFORME POR DIA'!D71)</f>
        <v>4</v>
      </c>
      <c r="D72" s="277">
        <f t="shared" si="11"/>
        <v>241</v>
      </c>
      <c r="E72" s="277">
        <f>SUM('[1]INFORME POR DIA'!F71)</f>
        <v>0</v>
      </c>
      <c r="F72" s="277">
        <f>SUM('[1]INFORME POR DIA'!I71)</f>
        <v>241</v>
      </c>
      <c r="G72" s="277">
        <f t="shared" si="12"/>
        <v>0</v>
      </c>
      <c r="H72" s="277">
        <f>SUM('[1]INFORME POR DIA'!AC71)</f>
        <v>0</v>
      </c>
      <c r="I72" s="277">
        <f>SUM('[1]INFORME POR DIA'!AD71)</f>
        <v>0</v>
      </c>
      <c r="J72" s="277">
        <f t="shared" si="13"/>
        <v>0</v>
      </c>
      <c r="K72" s="277">
        <f>SUM('[1]INFORME POR DIA'!AM71)</f>
        <v>0</v>
      </c>
      <c r="L72" s="314">
        <f>SUM('[1]INFORME POR DIA'!AN71)</f>
        <v>0</v>
      </c>
    </row>
    <row r="73" spans="1:12">
      <c r="A73" s="222" t="s">
        <v>16</v>
      </c>
      <c r="B73" s="277">
        <f>SUM('[1]INFORME POR DIA'!C72)</f>
        <v>592</v>
      </c>
      <c r="C73" s="277">
        <f>SUM('[1]INFORME POR DIA'!D72)</f>
        <v>4</v>
      </c>
      <c r="D73" s="277">
        <f t="shared" si="11"/>
        <v>562</v>
      </c>
      <c r="E73" s="277">
        <f>SUM('[1]INFORME POR DIA'!F72)</f>
        <v>0</v>
      </c>
      <c r="F73" s="277">
        <f>SUM('[1]INFORME POR DIA'!I72)</f>
        <v>562</v>
      </c>
      <c r="G73" s="277">
        <f t="shared" si="12"/>
        <v>0</v>
      </c>
      <c r="H73" s="277">
        <f>SUM('[1]INFORME POR DIA'!AC72)</f>
        <v>0</v>
      </c>
      <c r="I73" s="277">
        <f>SUM('[1]INFORME POR DIA'!AD72)</f>
        <v>0</v>
      </c>
      <c r="J73" s="277">
        <f t="shared" si="13"/>
        <v>0</v>
      </c>
      <c r="K73" s="277">
        <f>SUM('[1]INFORME POR DIA'!AM72)</f>
        <v>0</v>
      </c>
      <c r="L73" s="314">
        <f>SUM('[1]INFORME POR DIA'!AN72)</f>
        <v>0</v>
      </c>
    </row>
    <row r="74" spans="1:12">
      <c r="A74" s="223" t="s">
        <v>17</v>
      </c>
      <c r="B74" s="277">
        <f>SUM('[1]INFORME POR DIA'!C73)</f>
        <v>516</v>
      </c>
      <c r="C74" s="277">
        <f>SUM('[1]INFORME POR DIA'!D73)</f>
        <v>0</v>
      </c>
      <c r="D74" s="277">
        <f t="shared" si="11"/>
        <v>494</v>
      </c>
      <c r="E74" s="277">
        <f>SUM('[1]INFORME POR DIA'!F73)</f>
        <v>0</v>
      </c>
      <c r="F74" s="277">
        <f>SUM('[1]INFORME POR DIA'!I73)</f>
        <v>494</v>
      </c>
      <c r="G74" s="277">
        <f t="shared" si="12"/>
        <v>0</v>
      </c>
      <c r="H74" s="277">
        <f>SUM('[1]INFORME POR DIA'!AC73)</f>
        <v>0</v>
      </c>
      <c r="I74" s="277">
        <f>SUM('[1]INFORME POR DIA'!AD73)</f>
        <v>0</v>
      </c>
      <c r="J74" s="277">
        <f t="shared" si="13"/>
        <v>0</v>
      </c>
      <c r="K74" s="277">
        <f>SUM('[1]INFORME POR DIA'!AM73)</f>
        <v>0</v>
      </c>
      <c r="L74" s="314">
        <f>SUM('[1]INFORME POR DIA'!AN73)</f>
        <v>0</v>
      </c>
    </row>
    <row r="75" spans="1:12">
      <c r="A75" s="264" t="s">
        <v>225</v>
      </c>
      <c r="B75" s="277">
        <f>SUM('[1]INFORME POR DIA'!C74)</f>
        <v>1031</v>
      </c>
      <c r="C75" s="277">
        <f>SUM('[1]INFORME POR DIA'!D74)</f>
        <v>154</v>
      </c>
      <c r="D75" s="277">
        <f t="shared" si="11"/>
        <v>732</v>
      </c>
      <c r="E75" s="277">
        <f>SUM('[1]INFORME POR DIA'!F74)</f>
        <v>0</v>
      </c>
      <c r="F75" s="277">
        <f>SUM('[1]INFORME POR DIA'!I74)</f>
        <v>732</v>
      </c>
      <c r="G75" s="277">
        <f t="shared" si="12"/>
        <v>0</v>
      </c>
      <c r="H75" s="277">
        <f>SUM('[1]INFORME POR DIA'!AC74)</f>
        <v>0</v>
      </c>
      <c r="I75" s="277">
        <f>SUM('[1]INFORME POR DIA'!AD74)</f>
        <v>0</v>
      </c>
      <c r="J75" s="277">
        <f t="shared" si="13"/>
        <v>0</v>
      </c>
      <c r="K75" s="277">
        <f>SUM('[1]INFORME POR DIA'!AM74)</f>
        <v>0</v>
      </c>
      <c r="L75" s="314">
        <f>SUM('[1]INFORME POR DIA'!AN74)</f>
        <v>0</v>
      </c>
    </row>
    <row r="76" spans="1:12">
      <c r="A76" s="265" t="s">
        <v>226</v>
      </c>
      <c r="B76" s="277">
        <f>SUM('[1]INFORME POR DIA'!C75)</f>
        <v>476</v>
      </c>
      <c r="C76" s="277">
        <f>SUM('[1]INFORME POR DIA'!D75)</f>
        <v>85</v>
      </c>
      <c r="D76" s="277">
        <f>SUM(E76:F76)</f>
        <v>285</v>
      </c>
      <c r="E76" s="277">
        <f>SUM('[1]INFORME POR DIA'!F75)</f>
        <v>85</v>
      </c>
      <c r="F76" s="277">
        <f>SUM('[1]INFORME POR DIA'!I75)</f>
        <v>200</v>
      </c>
      <c r="G76" s="277">
        <f>SUM(H76:I76)</f>
        <v>20</v>
      </c>
      <c r="H76" s="277">
        <f>SUM('[1]INFORME POR DIA'!AC75)</f>
        <v>13</v>
      </c>
      <c r="I76" s="277">
        <f>SUM('[1]INFORME POR DIA'!AD75)</f>
        <v>7</v>
      </c>
      <c r="J76" s="277">
        <f>SUM(K76:L76)</f>
        <v>285</v>
      </c>
      <c r="K76" s="277">
        <f>SUM('[1]INFORME POR DIA'!AM75)</f>
        <v>85</v>
      </c>
      <c r="L76" s="314">
        <f>SUM('[1]INFORME POR DIA'!AN75)</f>
        <v>200</v>
      </c>
    </row>
    <row r="77" spans="1:12" ht="15.75" thickBot="1">
      <c r="A77" s="221" t="s">
        <v>227</v>
      </c>
      <c r="B77" s="277">
        <f>SUM('[1]INFORME POR DIA'!C76)</f>
        <v>26</v>
      </c>
      <c r="C77" s="277">
        <f>SUM('[1]INFORME POR DIA'!D76)</f>
        <v>0</v>
      </c>
      <c r="D77" s="277">
        <f>SUM(E77:F77)</f>
        <v>9</v>
      </c>
      <c r="E77" s="277">
        <f>SUM('[1]INFORME POR DIA'!F76)</f>
        <v>0</v>
      </c>
      <c r="F77" s="277">
        <f>SUM('[1]INFORME POR DIA'!I76)</f>
        <v>9</v>
      </c>
      <c r="G77" s="277">
        <f>SUM(H77:I77)</f>
        <v>0</v>
      </c>
      <c r="H77" s="277">
        <f>SUM('[1]INFORME POR DIA'!AC76)</f>
        <v>0</v>
      </c>
      <c r="I77" s="277">
        <f>SUM('[1]INFORME POR DIA'!AD76)</f>
        <v>0</v>
      </c>
      <c r="J77" s="277">
        <f>SUM(K77:L77)</f>
        <v>9</v>
      </c>
      <c r="K77" s="277">
        <f>SUM('[1]INFORME POR DIA'!AM76)</f>
        <v>0</v>
      </c>
      <c r="L77" s="315">
        <f>SUM('[1]INFORME POR DIA'!AN76)</f>
        <v>9</v>
      </c>
    </row>
    <row r="78" spans="1:12" ht="15.75" thickBot="1">
      <c r="A78" s="259" t="s">
        <v>18</v>
      </c>
      <c r="B78" s="276">
        <f>SUM(B79:B98)</f>
        <v>7078</v>
      </c>
      <c r="C78" s="276">
        <f t="shared" ref="C78:L78" si="14">SUM(C79:C98)</f>
        <v>565</v>
      </c>
      <c r="D78" s="276">
        <f t="shared" si="14"/>
        <v>5245</v>
      </c>
      <c r="E78" s="276">
        <f t="shared" si="14"/>
        <v>970</v>
      </c>
      <c r="F78" s="276">
        <f t="shared" si="14"/>
        <v>4275</v>
      </c>
      <c r="G78" s="276">
        <f t="shared" si="14"/>
        <v>301</v>
      </c>
      <c r="H78" s="276">
        <f t="shared" si="14"/>
        <v>134</v>
      </c>
      <c r="I78" s="276">
        <f t="shared" si="14"/>
        <v>167</v>
      </c>
      <c r="J78" s="276">
        <f t="shared" si="14"/>
        <v>7</v>
      </c>
      <c r="K78" s="276">
        <f t="shared" si="14"/>
        <v>0</v>
      </c>
      <c r="L78" s="295">
        <f t="shared" si="14"/>
        <v>7</v>
      </c>
    </row>
    <row r="79" spans="1:12">
      <c r="A79" s="222" t="s">
        <v>19</v>
      </c>
      <c r="B79" s="277">
        <f>SUM('[1]INFORME POR DIA'!C78)</f>
        <v>534</v>
      </c>
      <c r="C79" s="277">
        <f>SUM('[1]INFORME POR DIA'!D78)</f>
        <v>64</v>
      </c>
      <c r="D79" s="277">
        <f t="shared" ref="D79:D98" si="15">SUM(E79:F79)</f>
        <v>392</v>
      </c>
      <c r="E79" s="277">
        <f>SUM('[1]INFORME POR DIA'!F78)</f>
        <v>0</v>
      </c>
      <c r="F79" s="277">
        <f>SUM('[1]INFORME POR DIA'!I78)</f>
        <v>392</v>
      </c>
      <c r="G79" s="277">
        <f t="shared" ref="G79:G98" si="16">SUM(H79:I79)</f>
        <v>0</v>
      </c>
      <c r="H79" s="277">
        <f>SUM('[1]INFORME POR DIA'!AC78)</f>
        <v>0</v>
      </c>
      <c r="I79" s="277">
        <f>SUM('[1]INFORME POR DIA'!AD78)</f>
        <v>0</v>
      </c>
      <c r="J79" s="277">
        <f t="shared" ref="J79:J98" si="17">SUM(K79:L79)</f>
        <v>0</v>
      </c>
      <c r="K79" s="277">
        <f>SUM('[1]INFORME POR DIA'!AM78)</f>
        <v>0</v>
      </c>
      <c r="L79" s="313">
        <f>SUM('[1]INFORME POR DIA'!AN78)</f>
        <v>0</v>
      </c>
    </row>
    <row r="80" spans="1:12">
      <c r="A80" s="222" t="s">
        <v>20</v>
      </c>
      <c r="B80" s="277">
        <f>SUM('[1]INFORME POR DIA'!C79)</f>
        <v>676</v>
      </c>
      <c r="C80" s="277">
        <f>SUM('[1]INFORME POR DIA'!D79)</f>
        <v>8</v>
      </c>
      <c r="D80" s="277">
        <f t="shared" si="15"/>
        <v>360</v>
      </c>
      <c r="E80" s="277">
        <f>SUM('[1]INFORME POR DIA'!F79)</f>
        <v>287</v>
      </c>
      <c r="F80" s="277">
        <f>SUM('[1]INFORME POR DIA'!I79)</f>
        <v>73</v>
      </c>
      <c r="G80" s="277">
        <f t="shared" si="16"/>
        <v>25</v>
      </c>
      <c r="H80" s="277">
        <f>SUM('[1]INFORME POR DIA'!AC79)</f>
        <v>25</v>
      </c>
      <c r="I80" s="277">
        <f>SUM('[1]INFORME POR DIA'!AD79)</f>
        <v>0</v>
      </c>
      <c r="J80" s="277">
        <f t="shared" si="17"/>
        <v>0</v>
      </c>
      <c r="K80" s="277">
        <f>SUM('[1]INFORME POR DIA'!AM79)</f>
        <v>0</v>
      </c>
      <c r="L80" s="316">
        <f>SUM('[1]INFORME POR DIA'!AN79)</f>
        <v>0</v>
      </c>
    </row>
    <row r="81" spans="1:12">
      <c r="A81" s="222" t="s">
        <v>21</v>
      </c>
      <c r="B81" s="277">
        <f>SUM('[1]INFORME POR DIA'!C80)</f>
        <v>280</v>
      </c>
      <c r="C81" s="277">
        <f>SUM('[1]INFORME POR DIA'!D80)</f>
        <v>0</v>
      </c>
      <c r="D81" s="277">
        <f t="shared" si="15"/>
        <v>263</v>
      </c>
      <c r="E81" s="277">
        <f>SUM('[1]INFORME POR DIA'!F80)</f>
        <v>0</v>
      </c>
      <c r="F81" s="277">
        <f>SUM('[1]INFORME POR DIA'!I80)</f>
        <v>263</v>
      </c>
      <c r="G81" s="277">
        <f t="shared" si="16"/>
        <v>0</v>
      </c>
      <c r="H81" s="277">
        <f>SUM('[1]INFORME POR DIA'!AC80)</f>
        <v>0</v>
      </c>
      <c r="I81" s="277">
        <f>SUM('[1]INFORME POR DIA'!AD80)</f>
        <v>0</v>
      </c>
      <c r="J81" s="277">
        <f t="shared" si="17"/>
        <v>0</v>
      </c>
      <c r="K81" s="277">
        <f>SUM('[1]INFORME POR DIA'!AM80)</f>
        <v>0</v>
      </c>
      <c r="L81" s="314">
        <f>SUM('[1]INFORME POR DIA'!AN80)</f>
        <v>0</v>
      </c>
    </row>
    <row r="82" spans="1:12">
      <c r="A82" s="222" t="s">
        <v>22</v>
      </c>
      <c r="B82" s="277">
        <f>SUM('[1]INFORME POR DIA'!C81)</f>
        <v>224</v>
      </c>
      <c r="C82" s="277">
        <f>SUM('[1]INFORME POR DIA'!D81)</f>
        <v>4</v>
      </c>
      <c r="D82" s="277">
        <f t="shared" si="15"/>
        <v>182</v>
      </c>
      <c r="E82" s="277">
        <f>SUM('[1]INFORME POR DIA'!F81)</f>
        <v>0</v>
      </c>
      <c r="F82" s="277">
        <f>SUM('[1]INFORME POR DIA'!I81)</f>
        <v>182</v>
      </c>
      <c r="G82" s="277">
        <f t="shared" si="16"/>
        <v>0</v>
      </c>
      <c r="H82" s="277">
        <f>SUM('[1]INFORME POR DIA'!AC81)</f>
        <v>0</v>
      </c>
      <c r="I82" s="277">
        <f>SUM('[1]INFORME POR DIA'!AD81)</f>
        <v>0</v>
      </c>
      <c r="J82" s="277">
        <f t="shared" si="17"/>
        <v>0</v>
      </c>
      <c r="K82" s="277">
        <f>SUM('[1]INFORME POR DIA'!AM81)</f>
        <v>0</v>
      </c>
      <c r="L82" s="314">
        <f>SUM('[1]INFORME POR DIA'!AN81)</f>
        <v>0</v>
      </c>
    </row>
    <row r="83" spans="1:12">
      <c r="A83" s="221" t="s">
        <v>228</v>
      </c>
      <c r="B83" s="277">
        <f>SUM('[1]INFORME POR DIA'!C82)</f>
        <v>192</v>
      </c>
      <c r="C83" s="277">
        <f>SUM('[1]INFORME POR DIA'!D82)</f>
        <v>0</v>
      </c>
      <c r="D83" s="277">
        <f t="shared" si="15"/>
        <v>191</v>
      </c>
      <c r="E83" s="277">
        <f>SUM('[1]INFORME POR DIA'!F82)</f>
        <v>0</v>
      </c>
      <c r="F83" s="277">
        <f>SUM('[1]INFORME POR DIA'!I82)</f>
        <v>191</v>
      </c>
      <c r="G83" s="277">
        <f t="shared" si="16"/>
        <v>0</v>
      </c>
      <c r="H83" s="277">
        <f>SUM('[1]INFORME POR DIA'!AC82)</f>
        <v>0</v>
      </c>
      <c r="I83" s="277">
        <f>SUM('[1]INFORME POR DIA'!AD82)</f>
        <v>0</v>
      </c>
      <c r="J83" s="277">
        <f t="shared" si="17"/>
        <v>0</v>
      </c>
      <c r="K83" s="277">
        <f>SUM('[1]INFORME POR DIA'!AM82)</f>
        <v>0</v>
      </c>
      <c r="L83" s="314">
        <f>SUM('[1]INFORME POR DIA'!AN82)</f>
        <v>0</v>
      </c>
    </row>
    <row r="84" spans="1:12">
      <c r="A84" s="221" t="s">
        <v>245</v>
      </c>
      <c r="B84" s="277">
        <f>SUM('[1]INFORME POR DIA'!C83)</f>
        <v>416</v>
      </c>
      <c r="C84" s="277">
        <f>SUM('[1]INFORME POR DIA'!D83)</f>
        <v>20</v>
      </c>
      <c r="D84" s="277">
        <f t="shared" si="15"/>
        <v>253</v>
      </c>
      <c r="E84" s="277">
        <f>SUM('[1]INFORME POR DIA'!F83)</f>
        <v>81</v>
      </c>
      <c r="F84" s="277">
        <f>SUM('[1]INFORME POR DIA'!I83)</f>
        <v>172</v>
      </c>
      <c r="G84" s="277">
        <f t="shared" si="16"/>
        <v>244</v>
      </c>
      <c r="H84" s="277">
        <f>SUM('[1]INFORME POR DIA'!AC83)</f>
        <v>81</v>
      </c>
      <c r="I84" s="277">
        <f>SUM('[1]INFORME POR DIA'!AD83)</f>
        <v>163</v>
      </c>
      <c r="J84" s="277">
        <f t="shared" si="17"/>
        <v>0</v>
      </c>
      <c r="K84" s="277">
        <f>SUM('[1]INFORME POR DIA'!AM83)</f>
        <v>0</v>
      </c>
      <c r="L84" s="314">
        <f>SUM('[1]INFORME POR DIA'!AN83)</f>
        <v>0</v>
      </c>
    </row>
    <row r="85" spans="1:12">
      <c r="A85" s="222" t="s">
        <v>24</v>
      </c>
      <c r="B85" s="277">
        <f>SUM('[1]INFORME POR DIA'!C84)</f>
        <v>246</v>
      </c>
      <c r="C85" s="277">
        <f>SUM('[1]INFORME POR DIA'!D84)</f>
        <v>14</v>
      </c>
      <c r="D85" s="277">
        <f t="shared" si="15"/>
        <v>207</v>
      </c>
      <c r="E85" s="277">
        <f>SUM('[1]INFORME POR DIA'!F84)</f>
        <v>182</v>
      </c>
      <c r="F85" s="277">
        <f>SUM('[1]INFORME POR DIA'!I84)</f>
        <v>25</v>
      </c>
      <c r="G85" s="277">
        <f t="shared" si="16"/>
        <v>0</v>
      </c>
      <c r="H85" s="277">
        <f>SUM('[1]INFORME POR DIA'!AC84)</f>
        <v>0</v>
      </c>
      <c r="I85" s="277">
        <f>SUM('[1]INFORME POR DIA'!AD84)</f>
        <v>0</v>
      </c>
      <c r="J85" s="277">
        <f t="shared" si="17"/>
        <v>0</v>
      </c>
      <c r="K85" s="277">
        <f>SUM('[1]INFORME POR DIA'!AM84)</f>
        <v>0</v>
      </c>
      <c r="L85" s="314">
        <f>SUM('[1]INFORME POR DIA'!AN84)</f>
        <v>0</v>
      </c>
    </row>
    <row r="86" spans="1:12">
      <c r="A86" s="224" t="s">
        <v>25</v>
      </c>
      <c r="B86" s="277">
        <f>SUM('[1]INFORME POR DIA'!C85)</f>
        <v>56</v>
      </c>
      <c r="C86" s="277">
        <f>SUM('[1]INFORME POR DIA'!D85)</f>
        <v>0</v>
      </c>
      <c r="D86" s="277">
        <f t="shared" si="15"/>
        <v>48</v>
      </c>
      <c r="E86" s="277">
        <f>SUM('[1]INFORME POR DIA'!F85)</f>
        <v>0</v>
      </c>
      <c r="F86" s="277">
        <f>SUM('[1]INFORME POR DIA'!I85)</f>
        <v>48</v>
      </c>
      <c r="G86" s="277">
        <f t="shared" si="16"/>
        <v>0</v>
      </c>
      <c r="H86" s="277">
        <f>SUM('[1]INFORME POR DIA'!AC85)</f>
        <v>0</v>
      </c>
      <c r="I86" s="277">
        <f>SUM('[1]INFORME POR DIA'!AD85)</f>
        <v>0</v>
      </c>
      <c r="J86" s="277">
        <f t="shared" si="17"/>
        <v>0</v>
      </c>
      <c r="K86" s="277">
        <f>SUM('[1]INFORME POR DIA'!AM85)</f>
        <v>0</v>
      </c>
      <c r="L86" s="314">
        <f>SUM('[1]INFORME POR DIA'!AN85)</f>
        <v>0</v>
      </c>
    </row>
    <row r="87" spans="1:12">
      <c r="A87" s="221" t="s">
        <v>229</v>
      </c>
      <c r="B87" s="277">
        <f>SUM('[1]INFORME POR DIA'!C86)</f>
        <v>420</v>
      </c>
      <c r="C87" s="277">
        <f>SUM('[1]INFORME POR DIA'!D86)</f>
        <v>1</v>
      </c>
      <c r="D87" s="277">
        <f t="shared" si="15"/>
        <v>359</v>
      </c>
      <c r="E87" s="277">
        <f>SUM('[1]INFORME POR DIA'!F86)</f>
        <v>2</v>
      </c>
      <c r="F87" s="277">
        <f>SUM('[1]INFORME POR DIA'!I86)</f>
        <v>357</v>
      </c>
      <c r="G87" s="277">
        <f t="shared" si="16"/>
        <v>0</v>
      </c>
      <c r="H87" s="277">
        <f>SUM('[1]INFORME POR DIA'!AC86)</f>
        <v>0</v>
      </c>
      <c r="I87" s="277">
        <f>SUM('[1]INFORME POR DIA'!AD86)</f>
        <v>0</v>
      </c>
      <c r="J87" s="277">
        <f t="shared" si="17"/>
        <v>7</v>
      </c>
      <c r="K87" s="277">
        <f>SUM('[1]INFORME POR DIA'!AM86)</f>
        <v>0</v>
      </c>
      <c r="L87" s="314">
        <f>SUM('[1]INFORME POR DIA'!AN86)</f>
        <v>7</v>
      </c>
    </row>
    <row r="88" spans="1:12">
      <c r="A88" s="221" t="s">
        <v>230</v>
      </c>
      <c r="B88" s="277">
        <f>SUM('[1]INFORME POR DIA'!C87)</f>
        <v>1031</v>
      </c>
      <c r="C88" s="277">
        <f>SUM('[1]INFORME POR DIA'!D87)</f>
        <v>142</v>
      </c>
      <c r="D88" s="277">
        <f t="shared" si="15"/>
        <v>820</v>
      </c>
      <c r="E88" s="277">
        <f>SUM('[1]INFORME POR DIA'!F87)</f>
        <v>0</v>
      </c>
      <c r="F88" s="277">
        <f>SUM('[1]INFORME POR DIA'!I87)</f>
        <v>820</v>
      </c>
      <c r="G88" s="277">
        <f t="shared" si="16"/>
        <v>0</v>
      </c>
      <c r="H88" s="277">
        <f>SUM('[1]INFORME POR DIA'!AC87)</f>
        <v>0</v>
      </c>
      <c r="I88" s="277">
        <f>SUM('[1]INFORME POR DIA'!AD87)</f>
        <v>0</v>
      </c>
      <c r="J88" s="277">
        <f t="shared" si="17"/>
        <v>0</v>
      </c>
      <c r="K88" s="277">
        <f>SUM('[1]INFORME POR DIA'!AM87)</f>
        <v>0</v>
      </c>
      <c r="L88" s="314">
        <f>SUM('[1]INFORME POR DIA'!AN87)</f>
        <v>0</v>
      </c>
    </row>
    <row r="89" spans="1:12">
      <c r="A89" s="221" t="s">
        <v>231</v>
      </c>
      <c r="B89" s="277">
        <f>SUM('[1]INFORME POR DIA'!C88)</f>
        <v>486</v>
      </c>
      <c r="C89" s="277">
        <f>SUM('[1]INFORME POR DIA'!D88)</f>
        <v>214</v>
      </c>
      <c r="D89" s="277">
        <f t="shared" si="15"/>
        <v>125</v>
      </c>
      <c r="E89" s="277">
        <f>SUM('[1]INFORME POR DIA'!F88)</f>
        <v>22</v>
      </c>
      <c r="F89" s="277">
        <f>SUM('[1]INFORME POR DIA'!I88)</f>
        <v>103</v>
      </c>
      <c r="G89" s="277">
        <f t="shared" si="16"/>
        <v>3</v>
      </c>
      <c r="H89" s="277">
        <f>SUM('[1]INFORME POR DIA'!AC88)</f>
        <v>1</v>
      </c>
      <c r="I89" s="277">
        <f>SUM('[1]INFORME POR DIA'!AD88)</f>
        <v>2</v>
      </c>
      <c r="J89" s="277">
        <f t="shared" si="17"/>
        <v>0</v>
      </c>
      <c r="K89" s="277">
        <f>SUM('[1]INFORME POR DIA'!AM88)</f>
        <v>0</v>
      </c>
      <c r="L89" s="314">
        <f>SUM('[1]INFORME POR DIA'!AN88)</f>
        <v>0</v>
      </c>
    </row>
    <row r="90" spans="1:12">
      <c r="A90" s="222" t="s">
        <v>26</v>
      </c>
      <c r="B90" s="277">
        <f>SUM('[1]INFORME POR DIA'!C89)</f>
        <v>28</v>
      </c>
      <c r="C90" s="277">
        <f>SUM('[1]INFORME POR DIA'!D89)</f>
        <v>0</v>
      </c>
      <c r="D90" s="277">
        <f t="shared" si="15"/>
        <v>20</v>
      </c>
      <c r="E90" s="277">
        <f>SUM('[1]INFORME POR DIA'!F89)</f>
        <v>0</v>
      </c>
      <c r="F90" s="277">
        <f>SUM('[1]INFORME POR DIA'!I89)</f>
        <v>20</v>
      </c>
      <c r="G90" s="277">
        <f t="shared" si="16"/>
        <v>0</v>
      </c>
      <c r="H90" s="277">
        <f>SUM('[1]INFORME POR DIA'!AC89)</f>
        <v>0</v>
      </c>
      <c r="I90" s="277">
        <f>SUM('[1]INFORME POR DIA'!AD89)</f>
        <v>0</v>
      </c>
      <c r="J90" s="277">
        <f t="shared" si="17"/>
        <v>0</v>
      </c>
      <c r="K90" s="277">
        <f>SUM('[1]INFORME POR DIA'!AM89)</f>
        <v>0</v>
      </c>
      <c r="L90" s="314">
        <f>SUM('[1]INFORME POR DIA'!AN89)</f>
        <v>0</v>
      </c>
    </row>
    <row r="91" spans="1:12">
      <c r="A91" s="221" t="s">
        <v>232</v>
      </c>
      <c r="B91" s="277">
        <f>SUM('[1]INFORME POR DIA'!C90)</f>
        <v>546</v>
      </c>
      <c r="C91" s="277">
        <f>SUM('[1]INFORME POR DIA'!D90)</f>
        <v>0</v>
      </c>
      <c r="D91" s="277">
        <f t="shared" si="15"/>
        <v>504</v>
      </c>
      <c r="E91" s="277">
        <f>SUM('[1]INFORME POR DIA'!F90)</f>
        <v>0</v>
      </c>
      <c r="F91" s="277">
        <f>SUM('[1]INFORME POR DIA'!I90)</f>
        <v>504</v>
      </c>
      <c r="G91" s="277">
        <f t="shared" si="16"/>
        <v>0</v>
      </c>
      <c r="H91" s="277">
        <f>SUM('[1]INFORME POR DIA'!AC90)</f>
        <v>0</v>
      </c>
      <c r="I91" s="277">
        <f>SUM('[1]INFORME POR DIA'!AD90)</f>
        <v>0</v>
      </c>
      <c r="J91" s="277">
        <f t="shared" si="17"/>
        <v>0</v>
      </c>
      <c r="K91" s="277">
        <f>SUM('[1]INFORME POR DIA'!AM90)</f>
        <v>0</v>
      </c>
      <c r="L91" s="314">
        <f>SUM('[1]INFORME POR DIA'!AN90)</f>
        <v>0</v>
      </c>
    </row>
    <row r="92" spans="1:12">
      <c r="A92" s="222" t="s">
        <v>27</v>
      </c>
      <c r="B92" s="277">
        <f>SUM('[1]INFORME POR DIA'!C91)</f>
        <v>152</v>
      </c>
      <c r="C92" s="277">
        <f>SUM('[1]INFORME POR DIA'!D91)</f>
        <v>0</v>
      </c>
      <c r="D92" s="277">
        <f t="shared" si="15"/>
        <v>145</v>
      </c>
      <c r="E92" s="277">
        <f>SUM('[1]INFORME POR DIA'!F91)</f>
        <v>0</v>
      </c>
      <c r="F92" s="277">
        <f>SUM('[1]INFORME POR DIA'!I91)</f>
        <v>145</v>
      </c>
      <c r="G92" s="277">
        <f t="shared" si="16"/>
        <v>0</v>
      </c>
      <c r="H92" s="277">
        <f>SUM('[1]INFORME POR DIA'!AC91)</f>
        <v>0</v>
      </c>
      <c r="I92" s="277">
        <f>SUM('[1]INFORME POR DIA'!AD91)</f>
        <v>0</v>
      </c>
      <c r="J92" s="277">
        <f t="shared" si="17"/>
        <v>0</v>
      </c>
      <c r="K92" s="277">
        <f>SUM('[1]INFORME POR DIA'!AM91)</f>
        <v>0</v>
      </c>
      <c r="L92" s="314">
        <f>SUM('[1]INFORME POR DIA'!AN91)</f>
        <v>0</v>
      </c>
    </row>
    <row r="93" spans="1:12">
      <c r="A93" s="221" t="s">
        <v>233</v>
      </c>
      <c r="B93" s="277">
        <f>SUM('[1]INFORME POR DIA'!C92)</f>
        <v>908</v>
      </c>
      <c r="C93" s="277">
        <f>SUM('[1]INFORME POR DIA'!D92)</f>
        <v>0</v>
      </c>
      <c r="D93" s="277">
        <f t="shared" si="15"/>
        <v>708</v>
      </c>
      <c r="E93" s="277">
        <f>SUM('[1]INFORME POR DIA'!F92)</f>
        <v>173</v>
      </c>
      <c r="F93" s="277">
        <f>SUM('[1]INFORME POR DIA'!I92)</f>
        <v>535</v>
      </c>
      <c r="G93" s="277">
        <f t="shared" si="16"/>
        <v>29</v>
      </c>
      <c r="H93" s="277">
        <f>SUM('[1]INFORME POR DIA'!AC92)</f>
        <v>27</v>
      </c>
      <c r="I93" s="277">
        <f>SUM('[1]INFORME POR DIA'!AD92)</f>
        <v>2</v>
      </c>
      <c r="J93" s="277">
        <f t="shared" si="17"/>
        <v>0</v>
      </c>
      <c r="K93" s="277">
        <f>SUM('[1]INFORME POR DIA'!AM92)</f>
        <v>0</v>
      </c>
      <c r="L93" s="314">
        <f>SUM('[1]INFORME POR DIA'!AN92)</f>
        <v>0</v>
      </c>
    </row>
    <row r="94" spans="1:12">
      <c r="A94" s="221" t="s">
        <v>234</v>
      </c>
      <c r="B94" s="277">
        <f>SUM('[1]INFORME POR DIA'!C93)</f>
        <v>75</v>
      </c>
      <c r="C94" s="277">
        <f>SUM('[1]INFORME POR DIA'!D93)</f>
        <v>0</v>
      </c>
      <c r="D94" s="277">
        <f t="shared" si="15"/>
        <v>51</v>
      </c>
      <c r="E94" s="277">
        <f>SUM('[1]INFORME POR DIA'!F93)</f>
        <v>0</v>
      </c>
      <c r="F94" s="277">
        <f>SUM('[1]INFORME POR DIA'!I93)</f>
        <v>51</v>
      </c>
      <c r="G94" s="277">
        <f t="shared" si="16"/>
        <v>0</v>
      </c>
      <c r="H94" s="277">
        <f>SUM('[1]INFORME POR DIA'!AC93)</f>
        <v>0</v>
      </c>
      <c r="I94" s="277">
        <f>SUM('[1]INFORME POR DIA'!AD93)</f>
        <v>0</v>
      </c>
      <c r="J94" s="277">
        <f t="shared" si="17"/>
        <v>0</v>
      </c>
      <c r="K94" s="277">
        <f>SUM('[1]INFORME POR DIA'!AM93)</f>
        <v>0</v>
      </c>
      <c r="L94" s="314">
        <f>SUM('[1]INFORME POR DIA'!AN93)</f>
        <v>0</v>
      </c>
    </row>
    <row r="95" spans="1:12">
      <c r="A95" s="221" t="s">
        <v>246</v>
      </c>
      <c r="B95" s="277">
        <f>SUM('[1]INFORME POR DIA'!C94)</f>
        <v>0</v>
      </c>
      <c r="C95" s="277">
        <f>SUM('[1]INFORME POR DIA'!D94)</f>
        <v>0</v>
      </c>
      <c r="D95" s="277">
        <f t="shared" si="15"/>
        <v>0</v>
      </c>
      <c r="E95" s="277">
        <f>SUM('[1]INFORME POR DIA'!F94)</f>
        <v>0</v>
      </c>
      <c r="F95" s="277">
        <f>SUM('[1]INFORME POR DIA'!I94)</f>
        <v>0</v>
      </c>
      <c r="G95" s="277">
        <f t="shared" si="16"/>
        <v>0</v>
      </c>
      <c r="H95" s="277">
        <f>SUM('[1]INFORME POR DIA'!AC94)</f>
        <v>0</v>
      </c>
      <c r="I95" s="277">
        <f>SUM('[1]INFORME POR DIA'!AD94)</f>
        <v>0</v>
      </c>
      <c r="J95" s="277">
        <f t="shared" si="17"/>
        <v>0</v>
      </c>
      <c r="K95" s="277">
        <f>SUM('[1]INFORME POR DIA'!AM94)</f>
        <v>0</v>
      </c>
      <c r="L95" s="314">
        <f>SUM('[1]INFORME POR DIA'!AN94)</f>
        <v>0</v>
      </c>
    </row>
    <row r="96" spans="1:12">
      <c r="A96" s="222" t="s">
        <v>29</v>
      </c>
      <c r="B96" s="277">
        <f>SUM('[1]INFORME POR DIA'!C95)</f>
        <v>400</v>
      </c>
      <c r="C96" s="277">
        <f>SUM('[1]INFORME POR DIA'!D95)</f>
        <v>50</v>
      </c>
      <c r="D96" s="277">
        <f t="shared" si="15"/>
        <v>314</v>
      </c>
      <c r="E96" s="277">
        <f>SUM('[1]INFORME POR DIA'!F95)</f>
        <v>0</v>
      </c>
      <c r="F96" s="277">
        <f>SUM('[1]INFORME POR DIA'!I95)</f>
        <v>314</v>
      </c>
      <c r="G96" s="277">
        <f t="shared" si="16"/>
        <v>0</v>
      </c>
      <c r="H96" s="277">
        <f>SUM('[1]INFORME POR DIA'!AC95)</f>
        <v>0</v>
      </c>
      <c r="I96" s="277">
        <f>SUM('[1]INFORME POR DIA'!AD95)</f>
        <v>0</v>
      </c>
      <c r="J96" s="277">
        <f t="shared" si="17"/>
        <v>0</v>
      </c>
      <c r="K96" s="277">
        <f>SUM('[1]INFORME POR DIA'!AM95)</f>
        <v>0</v>
      </c>
      <c r="L96" s="314">
        <f>SUM('[1]INFORME POR DIA'!AN95)</f>
        <v>0</v>
      </c>
    </row>
    <row r="97" spans="1:14">
      <c r="A97" s="222" t="s">
        <v>30</v>
      </c>
      <c r="B97" s="277">
        <f>SUM('[1]INFORME POR DIA'!C96)</f>
        <v>384</v>
      </c>
      <c r="C97" s="277">
        <f>SUM('[1]INFORME POR DIA'!D96)</f>
        <v>48</v>
      </c>
      <c r="D97" s="277">
        <f t="shared" si="15"/>
        <v>280</v>
      </c>
      <c r="E97" s="277">
        <f>SUM('[1]INFORME POR DIA'!F96)</f>
        <v>223</v>
      </c>
      <c r="F97" s="277">
        <f>SUM('[1]INFORME POR DIA'!I96)</f>
        <v>57</v>
      </c>
      <c r="G97" s="277">
        <f t="shared" si="16"/>
        <v>0</v>
      </c>
      <c r="H97" s="277">
        <f>SUM('[1]INFORME POR DIA'!AC96)</f>
        <v>0</v>
      </c>
      <c r="I97" s="277">
        <f>SUM('[1]INFORME POR DIA'!AD96)</f>
        <v>0</v>
      </c>
      <c r="J97" s="277">
        <f t="shared" si="17"/>
        <v>0</v>
      </c>
      <c r="K97" s="277">
        <f>SUM('[1]INFORME POR DIA'!AM96)</f>
        <v>0</v>
      </c>
      <c r="L97" s="314">
        <f>SUM('[1]INFORME POR DIA'!AN96)</f>
        <v>0</v>
      </c>
    </row>
    <row r="98" spans="1:14" ht="15.75" thickBot="1">
      <c r="A98" s="225" t="s">
        <v>235</v>
      </c>
      <c r="B98" s="317">
        <f>SUM('[1]INFORME POR DIA'!C97)</f>
        <v>24</v>
      </c>
      <c r="C98" s="317">
        <f>SUM('[1]INFORME POR DIA'!D97)</f>
        <v>0</v>
      </c>
      <c r="D98" s="317">
        <f t="shared" si="15"/>
        <v>23</v>
      </c>
      <c r="E98" s="317">
        <f>SUM('[1]INFORME POR DIA'!F97)</f>
        <v>0</v>
      </c>
      <c r="F98" s="317">
        <f>SUM('[1]INFORME POR DIA'!I97)</f>
        <v>23</v>
      </c>
      <c r="G98" s="317">
        <f t="shared" si="16"/>
        <v>0</v>
      </c>
      <c r="H98" s="317">
        <f>SUM('[1]INFORME POR DIA'!AC97)</f>
        <v>0</v>
      </c>
      <c r="I98" s="317">
        <f>SUM('[1]INFORME POR DIA'!AD97)</f>
        <v>0</v>
      </c>
      <c r="J98" s="317">
        <f t="shared" si="17"/>
        <v>0</v>
      </c>
      <c r="K98" s="317">
        <f>SUM('[1]INFORME POR DIA'!AM97)</f>
        <v>0</v>
      </c>
      <c r="L98" s="318">
        <f>SUM('[1]INFORME POR DIA'!AN97)</f>
        <v>0</v>
      </c>
    </row>
    <row r="99" spans="1:14">
      <c r="A99" s="278"/>
      <c r="B99" s="278"/>
      <c r="C99" s="278"/>
      <c r="D99" s="8"/>
      <c r="E99" s="8"/>
      <c r="F99" s="8"/>
    </row>
    <row r="100" spans="1:14">
      <c r="A100" s="278" t="s">
        <v>31</v>
      </c>
      <c r="B100" s="278"/>
      <c r="C100" s="278"/>
      <c r="D100" s="278"/>
      <c r="E100" s="278"/>
      <c r="F100" s="278"/>
    </row>
    <row r="101" spans="1:14">
      <c r="A101" s="266" t="s">
        <v>252</v>
      </c>
      <c r="B101" s="278"/>
      <c r="C101" s="278"/>
      <c r="D101" s="8"/>
      <c r="E101" s="8"/>
      <c r="F101" s="8"/>
    </row>
    <row r="102" spans="1:14">
      <c r="B102" s="6"/>
      <c r="C102" s="6"/>
      <c r="D102" s="6"/>
      <c r="E102" s="6"/>
      <c r="F102" s="6"/>
    </row>
    <row r="103" spans="1:14">
      <c r="A103" s="266"/>
      <c r="B103" s="6"/>
      <c r="C103" s="6"/>
      <c r="D103" s="6"/>
      <c r="E103" s="6"/>
      <c r="F103" s="6"/>
    </row>
    <row r="104" spans="1:14">
      <c r="A104" s="266"/>
      <c r="B104" s="6"/>
      <c r="C104" s="6"/>
      <c r="D104" s="6"/>
      <c r="E104" s="6"/>
      <c r="F104" s="6"/>
    </row>
    <row r="106" spans="1:14">
      <c r="A106" s="7" t="s">
        <v>274</v>
      </c>
    </row>
    <row r="107" spans="1:14" ht="15.75" thickBot="1">
      <c r="A107" s="7"/>
    </row>
    <row r="108" spans="1:14">
      <c r="A108" s="271" t="s">
        <v>2</v>
      </c>
      <c r="B108" s="325" t="s">
        <v>3</v>
      </c>
      <c r="C108" s="325" t="s">
        <v>4</v>
      </c>
      <c r="D108" s="325" t="s">
        <v>5</v>
      </c>
      <c r="E108" s="325" t="s">
        <v>6</v>
      </c>
      <c r="F108" s="325" t="s">
        <v>7</v>
      </c>
      <c r="G108" s="319" t="s">
        <v>8</v>
      </c>
      <c r="H108" s="319"/>
      <c r="I108" s="319"/>
      <c r="J108" s="319" t="s">
        <v>9</v>
      </c>
      <c r="K108" s="319"/>
      <c r="L108" s="320"/>
    </row>
    <row r="109" spans="1:14">
      <c r="A109" s="272"/>
      <c r="B109" s="326"/>
      <c r="C109" s="326"/>
      <c r="D109" s="326"/>
      <c r="E109" s="326"/>
      <c r="F109" s="326"/>
      <c r="G109" s="321" t="s">
        <v>10</v>
      </c>
      <c r="H109" s="321" t="s">
        <v>6</v>
      </c>
      <c r="I109" s="321" t="s">
        <v>7</v>
      </c>
      <c r="J109" s="321" t="s">
        <v>10</v>
      </c>
      <c r="K109" s="321" t="s">
        <v>6</v>
      </c>
      <c r="L109" s="323" t="s">
        <v>7</v>
      </c>
    </row>
    <row r="110" spans="1:14" ht="15.75" thickBot="1">
      <c r="A110" s="273"/>
      <c r="B110" s="327"/>
      <c r="C110" s="327"/>
      <c r="D110" s="327"/>
      <c r="E110" s="327"/>
      <c r="F110" s="327"/>
      <c r="G110" s="322"/>
      <c r="H110" s="322"/>
      <c r="I110" s="322"/>
      <c r="J110" s="322"/>
      <c r="K110" s="322"/>
      <c r="L110" s="324"/>
    </row>
    <row r="111" spans="1:14" ht="15.75" thickBot="1">
      <c r="A111" s="256" t="s">
        <v>11</v>
      </c>
      <c r="B111" s="279">
        <f t="shared" ref="B111:L111" si="18">SUM(B112,B130)</f>
        <v>14460</v>
      </c>
      <c r="C111" s="279">
        <f t="shared" si="18"/>
        <v>1040</v>
      </c>
      <c r="D111" s="279">
        <f t="shared" si="18"/>
        <v>11211</v>
      </c>
      <c r="E111" s="279">
        <f t="shared" si="18"/>
        <v>1840</v>
      </c>
      <c r="F111" s="279">
        <f t="shared" si="18"/>
        <v>9371</v>
      </c>
      <c r="G111" s="279">
        <f t="shared" si="18"/>
        <v>410</v>
      </c>
      <c r="H111" s="279">
        <f t="shared" si="18"/>
        <v>196</v>
      </c>
      <c r="I111" s="279">
        <f t="shared" si="18"/>
        <v>214</v>
      </c>
      <c r="J111" s="279">
        <f t="shared" si="18"/>
        <v>338</v>
      </c>
      <c r="K111" s="279">
        <f t="shared" si="18"/>
        <v>87</v>
      </c>
      <c r="L111" s="292">
        <f t="shared" si="18"/>
        <v>251</v>
      </c>
      <c r="N111" s="27"/>
    </row>
    <row r="112" spans="1:14" ht="15.75" thickBot="1">
      <c r="A112" s="259" t="s">
        <v>12</v>
      </c>
      <c r="B112" s="280">
        <f>SUM(B113:B129)</f>
        <v>7382</v>
      </c>
      <c r="C112" s="280">
        <f>SUM(C113:C129)</f>
        <v>432</v>
      </c>
      <c r="D112" s="280">
        <f>SUM(D113:D129)</f>
        <v>5736</v>
      </c>
      <c r="E112" s="280">
        <f>SUM(E113:E129)</f>
        <v>730</v>
      </c>
      <c r="F112" s="280">
        <f>SUM(F113:F129)</f>
        <v>5006</v>
      </c>
      <c r="G112" s="280">
        <f t="shared" ref="G112:L112" si="19">SUM(G113:G129)</f>
        <v>99</v>
      </c>
      <c r="H112" s="280">
        <f t="shared" si="19"/>
        <v>60</v>
      </c>
      <c r="I112" s="280">
        <f t="shared" si="19"/>
        <v>39</v>
      </c>
      <c r="J112" s="280">
        <f t="shared" si="19"/>
        <v>338</v>
      </c>
      <c r="K112" s="280">
        <f t="shared" si="19"/>
        <v>87</v>
      </c>
      <c r="L112" s="296">
        <f t="shared" si="19"/>
        <v>251</v>
      </c>
    </row>
    <row r="113" spans="1:12">
      <c r="A113" s="220" t="s">
        <v>13</v>
      </c>
      <c r="B113" s="281">
        <f>SUM('[1]INFORME POR DIA'!C1565)</f>
        <v>500</v>
      </c>
      <c r="C113" s="281">
        <f>SUM('[1]INFORME POR DIA'!D1565)</f>
        <v>0</v>
      </c>
      <c r="D113" s="262">
        <f t="shared" ref="D113:D127" si="20">SUM(E113:F113)</f>
        <v>447</v>
      </c>
      <c r="E113" s="262">
        <f>SUM('[1]INFORME POR DIA'!F1565)</f>
        <v>0</v>
      </c>
      <c r="F113" s="262">
        <f>SUM('[1]INFORME POR DIA'!I1565)</f>
        <v>447</v>
      </c>
      <c r="G113" s="262">
        <f t="shared" ref="G113:G127" si="21">SUM(H113:I113)</f>
        <v>0</v>
      </c>
      <c r="H113" s="262">
        <f>SUM('[1]INFORME POR DIA'!AC1565)</f>
        <v>0</v>
      </c>
      <c r="I113" s="262">
        <f>SUM('[1]INFORME POR DIA'!AD1565)</f>
        <v>0</v>
      </c>
      <c r="J113" s="262">
        <f t="shared" ref="J113:J127" si="22">SUM(K113:L113)</f>
        <v>0</v>
      </c>
      <c r="K113" s="262">
        <f>SUM('[1]INFORME POR DIA'!AM1565)</f>
        <v>0</v>
      </c>
      <c r="L113" s="263">
        <f>SUM('[1]INFORME POR DIA'!AN1565)</f>
        <v>0</v>
      </c>
    </row>
    <row r="114" spans="1:12">
      <c r="A114" s="221" t="s">
        <v>218</v>
      </c>
      <c r="B114" s="281">
        <f>SUM('[1]INFORME POR DIA'!C1566)</f>
        <v>450</v>
      </c>
      <c r="C114" s="281">
        <f>SUM('[1]INFORME POR DIA'!D1566)</f>
        <v>54</v>
      </c>
      <c r="D114" s="262">
        <f t="shared" si="20"/>
        <v>249</v>
      </c>
      <c r="E114" s="262">
        <f>SUM('[1]INFORME POR DIA'!F1566)</f>
        <v>0</v>
      </c>
      <c r="F114" s="262">
        <f>SUM('[1]INFORME POR DIA'!I1566)</f>
        <v>249</v>
      </c>
      <c r="G114" s="262">
        <f t="shared" si="21"/>
        <v>0</v>
      </c>
      <c r="H114" s="262">
        <f>SUM('[1]INFORME POR DIA'!AC1566)</f>
        <v>0</v>
      </c>
      <c r="I114" s="262">
        <f>SUM('[1]INFORME POR DIA'!AD1566)</f>
        <v>0</v>
      </c>
      <c r="J114" s="262">
        <f t="shared" si="22"/>
        <v>0</v>
      </c>
      <c r="K114" s="262">
        <f>SUM('[1]INFORME POR DIA'!AM1566)</f>
        <v>0</v>
      </c>
      <c r="L114" s="263">
        <f>SUM('[1]INFORME POR DIA'!AN1566)</f>
        <v>0</v>
      </c>
    </row>
    <row r="115" spans="1:12">
      <c r="A115" s="221" t="s">
        <v>219</v>
      </c>
      <c r="B115" s="281">
        <f>SUM('[1]INFORME POR DIA'!C1567)</f>
        <v>36</v>
      </c>
      <c r="C115" s="281">
        <f>SUM('[1]INFORME POR DIA'!D1567)</f>
        <v>0</v>
      </c>
      <c r="D115" s="262">
        <f t="shared" si="20"/>
        <v>21</v>
      </c>
      <c r="E115" s="262">
        <f>SUM('[1]INFORME POR DIA'!F1567)</f>
        <v>0</v>
      </c>
      <c r="F115" s="262">
        <f>SUM('[1]INFORME POR DIA'!I1567)</f>
        <v>21</v>
      </c>
      <c r="G115" s="262">
        <f t="shared" si="21"/>
        <v>0</v>
      </c>
      <c r="H115" s="262">
        <f>SUM('[1]INFORME POR DIA'!AC1567)</f>
        <v>0</v>
      </c>
      <c r="I115" s="262">
        <f>SUM('[1]INFORME POR DIA'!AD1567)</f>
        <v>0</v>
      </c>
      <c r="J115" s="262">
        <f t="shared" si="22"/>
        <v>0</v>
      </c>
      <c r="K115" s="262">
        <f>SUM('[1]INFORME POR DIA'!AM1567)</f>
        <v>0</v>
      </c>
      <c r="L115" s="263">
        <f>SUM('[1]INFORME POR DIA'!AN1567)</f>
        <v>0</v>
      </c>
    </row>
    <row r="116" spans="1:12">
      <c r="A116" s="221" t="s">
        <v>220</v>
      </c>
      <c r="B116" s="281">
        <f>SUM('[1]INFORME POR DIA'!C1568)</f>
        <v>40</v>
      </c>
      <c r="C116" s="281">
        <f>SUM('[1]INFORME POR DIA'!D1568)</f>
        <v>0</v>
      </c>
      <c r="D116" s="262">
        <f t="shared" si="20"/>
        <v>19</v>
      </c>
      <c r="E116" s="262">
        <f>SUM('[1]INFORME POR DIA'!F1568)</f>
        <v>0</v>
      </c>
      <c r="F116" s="262">
        <f>SUM('[1]INFORME POR DIA'!I1568)</f>
        <v>19</v>
      </c>
      <c r="G116" s="262">
        <f t="shared" si="21"/>
        <v>0</v>
      </c>
      <c r="H116" s="262">
        <f>SUM('[1]INFORME POR DIA'!AC1568)</f>
        <v>0</v>
      </c>
      <c r="I116" s="262">
        <f>SUM('[1]INFORME POR DIA'!AD1568)</f>
        <v>0</v>
      </c>
      <c r="J116" s="262">
        <f t="shared" si="22"/>
        <v>19</v>
      </c>
      <c r="K116" s="262">
        <f>SUM('[1]INFORME POR DIA'!AM1568)</f>
        <v>0</v>
      </c>
      <c r="L116" s="263">
        <f>SUM('[1]INFORME POR DIA'!AN1568)</f>
        <v>19</v>
      </c>
    </row>
    <row r="117" spans="1:12">
      <c r="A117" s="221" t="s">
        <v>221</v>
      </c>
      <c r="B117" s="281">
        <f>SUM('[1]INFORME POR DIA'!C1569)</f>
        <v>68</v>
      </c>
      <c r="C117" s="281">
        <f>SUM('[1]INFORME POR DIA'!D1569)</f>
        <v>0</v>
      </c>
      <c r="D117" s="262">
        <f t="shared" si="20"/>
        <v>47</v>
      </c>
      <c r="E117" s="262">
        <f>SUM('[1]INFORME POR DIA'!F1569)</f>
        <v>0</v>
      </c>
      <c r="F117" s="262">
        <f>SUM('[1]INFORME POR DIA'!I1569)</f>
        <v>47</v>
      </c>
      <c r="G117" s="262">
        <f t="shared" si="21"/>
        <v>0</v>
      </c>
      <c r="H117" s="262">
        <f>SUM('[1]INFORME POR DIA'!AC1569)</f>
        <v>0</v>
      </c>
      <c r="I117" s="262">
        <f>SUM('[1]INFORME POR DIA'!AD1569)</f>
        <v>0</v>
      </c>
      <c r="J117" s="262">
        <f t="shared" si="22"/>
        <v>0</v>
      </c>
      <c r="K117" s="262">
        <f>SUM('[1]INFORME POR DIA'!AM1569)</f>
        <v>0</v>
      </c>
      <c r="L117" s="263">
        <f>SUM('[1]INFORME POR DIA'!AN1569)</f>
        <v>0</v>
      </c>
    </row>
    <row r="118" spans="1:12">
      <c r="A118" s="221" t="s">
        <v>222</v>
      </c>
      <c r="B118" s="281">
        <f>SUM('[1]INFORME POR DIA'!C1570)</f>
        <v>108</v>
      </c>
      <c r="C118" s="281">
        <f>SUM('[1]INFORME POR DIA'!D1570)</f>
        <v>0</v>
      </c>
      <c r="D118" s="262">
        <f t="shared" si="20"/>
        <v>46</v>
      </c>
      <c r="E118" s="262">
        <f>SUM('[1]INFORME POR DIA'!F1570)</f>
        <v>36</v>
      </c>
      <c r="F118" s="262">
        <f>SUM('[1]INFORME POR DIA'!I1570)</f>
        <v>10</v>
      </c>
      <c r="G118" s="262">
        <f t="shared" si="21"/>
        <v>1</v>
      </c>
      <c r="H118" s="262">
        <f>SUM('[1]INFORME POR DIA'!AC1570)</f>
        <v>1</v>
      </c>
      <c r="I118" s="262">
        <f>SUM('[1]INFORME POR DIA'!AD1570)</f>
        <v>0</v>
      </c>
      <c r="J118" s="262">
        <f t="shared" si="22"/>
        <v>7</v>
      </c>
      <c r="K118" s="262">
        <f>SUM('[1]INFORME POR DIA'!AM1570)</f>
        <v>7</v>
      </c>
      <c r="L118" s="263">
        <f>SUM('[1]INFORME POR DIA'!AN1570)</f>
        <v>0</v>
      </c>
    </row>
    <row r="119" spans="1:12" ht="26.25">
      <c r="A119" s="221" t="s">
        <v>243</v>
      </c>
      <c r="B119" s="281">
        <f>SUM('[1]INFORME POR DIA'!C1571)</f>
        <v>705</v>
      </c>
      <c r="C119" s="281">
        <f>SUM('[1]INFORME POR DIA'!D1571)</f>
        <v>73</v>
      </c>
      <c r="D119" s="262">
        <f t="shared" si="20"/>
        <v>589</v>
      </c>
      <c r="E119" s="262">
        <f>SUM('[1]INFORME POR DIA'!F1571)</f>
        <v>417</v>
      </c>
      <c r="F119" s="262">
        <f>SUM('[1]INFORME POR DIA'!I1571)</f>
        <v>172</v>
      </c>
      <c r="G119" s="262">
        <f t="shared" si="21"/>
        <v>60</v>
      </c>
      <c r="H119" s="262">
        <f>SUM('[1]INFORME POR DIA'!AC1571)</f>
        <v>50</v>
      </c>
      <c r="I119" s="262">
        <f>SUM('[1]INFORME POR DIA'!AD1571)</f>
        <v>10</v>
      </c>
      <c r="J119" s="262">
        <f t="shared" si="22"/>
        <v>0</v>
      </c>
      <c r="K119" s="262">
        <f>SUM('[1]INFORME POR DIA'!AM1571)</f>
        <v>0</v>
      </c>
      <c r="L119" s="263">
        <f>SUM('[1]INFORME POR DIA'!AN1571)</f>
        <v>0</v>
      </c>
    </row>
    <row r="120" spans="1:12">
      <c r="A120" s="221" t="s">
        <v>223</v>
      </c>
      <c r="B120" s="281">
        <f>SUM('[1]INFORME POR DIA'!C1572)</f>
        <v>292</v>
      </c>
      <c r="C120" s="281">
        <f>SUM('[1]INFORME POR DIA'!D1572)</f>
        <v>1</v>
      </c>
      <c r="D120" s="262">
        <f t="shared" si="20"/>
        <v>192</v>
      </c>
      <c r="E120" s="262">
        <f>SUM('[1]INFORME POR DIA'!F1572)</f>
        <v>15</v>
      </c>
      <c r="F120" s="262">
        <f>SUM('[1]INFORME POR DIA'!I1572)</f>
        <v>177</v>
      </c>
      <c r="G120" s="262">
        <f t="shared" si="21"/>
        <v>0</v>
      </c>
      <c r="H120" s="262">
        <f>SUM('[1]INFORME POR DIA'!AC1572)</f>
        <v>0</v>
      </c>
      <c r="I120" s="262">
        <f>SUM('[1]INFORME POR DIA'!AD1572)</f>
        <v>0</v>
      </c>
      <c r="J120" s="262">
        <f t="shared" si="22"/>
        <v>0</v>
      </c>
      <c r="K120" s="262">
        <f>SUM('[1]INFORME POR DIA'!AM1572)</f>
        <v>0</v>
      </c>
      <c r="L120" s="263">
        <f>SUM('[1]INFORME POR DIA'!AN1572)</f>
        <v>0</v>
      </c>
    </row>
    <row r="121" spans="1:12">
      <c r="A121" s="221" t="s">
        <v>244</v>
      </c>
      <c r="B121" s="281">
        <f>SUM('[1]INFORME POR DIA'!C1573)</f>
        <v>292</v>
      </c>
      <c r="C121" s="281">
        <f>SUM('[1]INFORME POR DIA'!D1573)</f>
        <v>4</v>
      </c>
      <c r="D121" s="262">
        <f t="shared" si="20"/>
        <v>283</v>
      </c>
      <c r="E121" s="262">
        <f>SUM('[1]INFORME POR DIA'!F1573)</f>
        <v>0</v>
      </c>
      <c r="F121" s="262">
        <f>SUM('[1]INFORME POR DIA'!I1573)</f>
        <v>283</v>
      </c>
      <c r="G121" s="262">
        <f t="shared" si="21"/>
        <v>0</v>
      </c>
      <c r="H121" s="262">
        <f>SUM('[1]INFORME POR DIA'!AC1573)</f>
        <v>0</v>
      </c>
      <c r="I121" s="262">
        <f>SUM('[1]INFORME POR DIA'!AD1573)</f>
        <v>0</v>
      </c>
      <c r="J121" s="262">
        <f t="shared" si="22"/>
        <v>0</v>
      </c>
      <c r="K121" s="262">
        <f>SUM('[1]INFORME POR DIA'!AM1573)</f>
        <v>0</v>
      </c>
      <c r="L121" s="263">
        <f>SUM('[1]INFORME POR DIA'!AN1573)</f>
        <v>0</v>
      </c>
    </row>
    <row r="122" spans="1:12">
      <c r="A122" s="221" t="s">
        <v>224</v>
      </c>
      <c r="B122" s="281">
        <f>SUM('[1]INFORME POR DIA'!C1574)</f>
        <v>1414</v>
      </c>
      <c r="C122" s="281">
        <f>SUM('[1]INFORME POR DIA'!D1574)</f>
        <v>0</v>
      </c>
      <c r="D122" s="262">
        <f t="shared" si="20"/>
        <v>1048</v>
      </c>
      <c r="E122" s="262">
        <f>SUM('[1]INFORME POR DIA'!F1574)</f>
        <v>182</v>
      </c>
      <c r="F122" s="262">
        <f>SUM('[1]INFORME POR DIA'!I1574)</f>
        <v>866</v>
      </c>
      <c r="G122" s="262">
        <f t="shared" si="21"/>
        <v>22</v>
      </c>
      <c r="H122" s="262">
        <f>SUM('[1]INFORME POR DIA'!AC1574)</f>
        <v>0</v>
      </c>
      <c r="I122" s="262">
        <f>SUM('[1]INFORME POR DIA'!AD1574)</f>
        <v>22</v>
      </c>
      <c r="J122" s="262">
        <f t="shared" si="22"/>
        <v>0</v>
      </c>
      <c r="K122" s="262">
        <f>SUM('[1]INFORME POR DIA'!AM1574)</f>
        <v>0</v>
      </c>
      <c r="L122" s="263">
        <f>SUM('[1]INFORME POR DIA'!AN1574)</f>
        <v>0</v>
      </c>
    </row>
    <row r="123" spans="1:12">
      <c r="A123" s="222" t="s">
        <v>14</v>
      </c>
      <c r="B123" s="281">
        <f>SUM('[1]INFORME POR DIA'!C1575)</f>
        <v>516</v>
      </c>
      <c r="C123" s="281">
        <f>SUM('[1]INFORME POR DIA'!D1575)</f>
        <v>48</v>
      </c>
      <c r="D123" s="262">
        <f t="shared" si="20"/>
        <v>463</v>
      </c>
      <c r="E123" s="262">
        <f>SUM('[1]INFORME POR DIA'!F1575)</f>
        <v>0</v>
      </c>
      <c r="F123" s="262">
        <f>SUM('[1]INFORME POR DIA'!I1575)</f>
        <v>463</v>
      </c>
      <c r="G123" s="262">
        <f t="shared" si="21"/>
        <v>0</v>
      </c>
      <c r="H123" s="262">
        <f>SUM('[1]INFORME POR DIA'!AC1575)</f>
        <v>0</v>
      </c>
      <c r="I123" s="262">
        <f>SUM('[1]INFORME POR DIA'!AD1575)</f>
        <v>0</v>
      </c>
      <c r="J123" s="262">
        <f t="shared" si="22"/>
        <v>0</v>
      </c>
      <c r="K123" s="262">
        <f>SUM('[1]INFORME POR DIA'!AM1575)</f>
        <v>0</v>
      </c>
      <c r="L123" s="263">
        <f>SUM('[1]INFORME POR DIA'!AN1575)</f>
        <v>0</v>
      </c>
    </row>
    <row r="124" spans="1:12">
      <c r="A124" s="222" t="s">
        <v>15</v>
      </c>
      <c r="B124" s="281">
        <f>SUM('[1]INFORME POR DIA'!C1576)</f>
        <v>320</v>
      </c>
      <c r="C124" s="281">
        <f>SUM('[1]INFORME POR DIA'!D1576)</f>
        <v>4</v>
      </c>
      <c r="D124" s="262">
        <f t="shared" si="20"/>
        <v>247</v>
      </c>
      <c r="E124" s="262">
        <f>SUM('[1]INFORME POR DIA'!F1576)</f>
        <v>0</v>
      </c>
      <c r="F124" s="262">
        <f>SUM('[1]INFORME POR DIA'!I1576)</f>
        <v>247</v>
      </c>
      <c r="G124" s="262">
        <f t="shared" si="21"/>
        <v>0</v>
      </c>
      <c r="H124" s="262">
        <f>SUM('[1]INFORME POR DIA'!AC1576)</f>
        <v>0</v>
      </c>
      <c r="I124" s="262">
        <f>SUM('[1]INFORME POR DIA'!AD1576)</f>
        <v>0</v>
      </c>
      <c r="J124" s="262">
        <f t="shared" si="22"/>
        <v>0</v>
      </c>
      <c r="K124" s="262">
        <f>SUM('[1]INFORME POR DIA'!AM1576)</f>
        <v>0</v>
      </c>
      <c r="L124" s="263">
        <f>SUM('[1]INFORME POR DIA'!AN1576)</f>
        <v>0</v>
      </c>
    </row>
    <row r="125" spans="1:12">
      <c r="A125" s="222" t="s">
        <v>16</v>
      </c>
      <c r="B125" s="281">
        <f>SUM('[1]INFORME POR DIA'!C1577)</f>
        <v>592</v>
      </c>
      <c r="C125" s="281">
        <f>SUM('[1]INFORME POR DIA'!D1577)</f>
        <v>0</v>
      </c>
      <c r="D125" s="262">
        <f t="shared" si="20"/>
        <v>570</v>
      </c>
      <c r="E125" s="262">
        <f>SUM('[1]INFORME POR DIA'!F1577)</f>
        <v>0</v>
      </c>
      <c r="F125" s="262">
        <f>SUM('[1]INFORME POR DIA'!I1577)</f>
        <v>570</v>
      </c>
      <c r="G125" s="262">
        <f t="shared" si="21"/>
        <v>0</v>
      </c>
      <c r="H125" s="262">
        <f>SUM('[1]INFORME POR DIA'!AC1577)</f>
        <v>0</v>
      </c>
      <c r="I125" s="262">
        <f>SUM('[1]INFORME POR DIA'!AD1577)</f>
        <v>0</v>
      </c>
      <c r="J125" s="262">
        <f t="shared" si="22"/>
        <v>0</v>
      </c>
      <c r="K125" s="262">
        <f>SUM('[1]INFORME POR DIA'!AM1577)</f>
        <v>0</v>
      </c>
      <c r="L125" s="263">
        <f>SUM('[1]INFORME POR DIA'!AN1577)</f>
        <v>0</v>
      </c>
    </row>
    <row r="126" spans="1:12">
      <c r="A126" s="223" t="s">
        <v>17</v>
      </c>
      <c r="B126" s="281">
        <f>SUM('[1]INFORME POR DIA'!C1578)</f>
        <v>516</v>
      </c>
      <c r="C126" s="281">
        <f>SUM('[1]INFORME POR DIA'!D1578)</f>
        <v>2</v>
      </c>
      <c r="D126" s="282">
        <f t="shared" si="20"/>
        <v>487</v>
      </c>
      <c r="E126" s="262">
        <f>SUM('[1]INFORME POR DIA'!F1578)</f>
        <v>0</v>
      </c>
      <c r="F126" s="262">
        <f>SUM('[1]INFORME POR DIA'!I1578)</f>
        <v>487</v>
      </c>
      <c r="G126" s="282">
        <f t="shared" si="21"/>
        <v>0</v>
      </c>
      <c r="H126" s="262">
        <f>SUM('[1]INFORME POR DIA'!AC1578)</f>
        <v>0</v>
      </c>
      <c r="I126" s="262">
        <f>SUM('[1]INFORME POR DIA'!AD1578)</f>
        <v>0</v>
      </c>
      <c r="J126" s="282">
        <f t="shared" si="22"/>
        <v>0</v>
      </c>
      <c r="K126" s="262">
        <f>SUM('[1]INFORME POR DIA'!AM1578)</f>
        <v>0</v>
      </c>
      <c r="L126" s="263">
        <f>SUM('[1]INFORME POR DIA'!AN1578)</f>
        <v>0</v>
      </c>
    </row>
    <row r="127" spans="1:12">
      <c r="A127" s="264" t="s">
        <v>225</v>
      </c>
      <c r="B127" s="281">
        <f>SUM('[1]INFORME POR DIA'!C1579)</f>
        <v>1031</v>
      </c>
      <c r="C127" s="281">
        <f>SUM('[1]INFORME POR DIA'!D1579)</f>
        <v>152</v>
      </c>
      <c r="D127" s="283">
        <f t="shared" si="20"/>
        <v>716</v>
      </c>
      <c r="E127" s="262">
        <f>SUM('[1]INFORME POR DIA'!F1579)</f>
        <v>0</v>
      </c>
      <c r="F127" s="262">
        <f>SUM('[1]INFORME POR DIA'!I1579)</f>
        <v>716</v>
      </c>
      <c r="G127" s="283">
        <f t="shared" si="21"/>
        <v>0</v>
      </c>
      <c r="H127" s="262">
        <f>SUM('[1]INFORME POR DIA'!AC1579)</f>
        <v>0</v>
      </c>
      <c r="I127" s="262">
        <f>SUM('[1]INFORME POR DIA'!AD1579)</f>
        <v>0</v>
      </c>
      <c r="J127" s="283">
        <f t="shared" si="22"/>
        <v>0</v>
      </c>
      <c r="K127" s="262">
        <f>SUM('[1]INFORME POR DIA'!AM1579)</f>
        <v>0</v>
      </c>
      <c r="L127" s="263">
        <f>SUM('[1]INFORME POR DIA'!AN1579)</f>
        <v>0</v>
      </c>
    </row>
    <row r="128" spans="1:12">
      <c r="A128" s="265" t="s">
        <v>226</v>
      </c>
      <c r="B128" s="281">
        <f>SUM('[1]INFORME POR DIA'!C1580)</f>
        <v>476</v>
      </c>
      <c r="C128" s="281">
        <f>SUM('[1]INFORME POR DIA'!D1580)</f>
        <v>94</v>
      </c>
      <c r="D128" s="283">
        <f>SUM(E128:F128)</f>
        <v>305</v>
      </c>
      <c r="E128" s="262">
        <f>SUM('[1]INFORME POR DIA'!F1580)</f>
        <v>80</v>
      </c>
      <c r="F128" s="262">
        <f>SUM('[1]INFORME POR DIA'!I1580)</f>
        <v>225</v>
      </c>
      <c r="G128" s="283">
        <f>SUM(H128:I128)</f>
        <v>16</v>
      </c>
      <c r="H128" s="262">
        <f>SUM('[1]INFORME POR DIA'!AC1580)</f>
        <v>9</v>
      </c>
      <c r="I128" s="262">
        <f>SUM('[1]INFORME POR DIA'!AD1580)</f>
        <v>7</v>
      </c>
      <c r="J128" s="283">
        <f>SUM(K128:L128)</f>
        <v>305</v>
      </c>
      <c r="K128" s="262">
        <f>SUM('[1]INFORME POR DIA'!AM1580)</f>
        <v>80</v>
      </c>
      <c r="L128" s="263">
        <f>SUM('[1]INFORME POR DIA'!AN1580)</f>
        <v>225</v>
      </c>
    </row>
    <row r="129" spans="1:12" ht="15.75" thickBot="1">
      <c r="A129" s="221" t="s">
        <v>227</v>
      </c>
      <c r="B129" s="281">
        <f>SUM('[1]INFORME POR DIA'!C1581)</f>
        <v>26</v>
      </c>
      <c r="C129" s="281">
        <f>SUM('[1]INFORME POR DIA'!D1581)</f>
        <v>0</v>
      </c>
      <c r="D129" s="262">
        <f>SUM(E129:F129)</f>
        <v>7</v>
      </c>
      <c r="E129" s="262">
        <f>SUM('[1]INFORME POR DIA'!F1581)</f>
        <v>0</v>
      </c>
      <c r="F129" s="262">
        <f>SUM('[1]INFORME POR DIA'!I1581)</f>
        <v>7</v>
      </c>
      <c r="G129" s="262">
        <f>SUM(H129:I129)</f>
        <v>0</v>
      </c>
      <c r="H129" s="262">
        <f>SUM('[1]INFORME POR DIA'!AC1581)</f>
        <v>0</v>
      </c>
      <c r="I129" s="262">
        <f>SUM('[1]INFORME POR DIA'!AD1581)</f>
        <v>0</v>
      </c>
      <c r="J129" s="262">
        <f>SUM(K129:L129)</f>
        <v>7</v>
      </c>
      <c r="K129" s="262">
        <f>SUM('[1]INFORME POR DIA'!AM1581)</f>
        <v>0</v>
      </c>
      <c r="L129" s="263">
        <f>SUM('[1]INFORME POR DIA'!AN1581)</f>
        <v>7</v>
      </c>
    </row>
    <row r="130" spans="1:12" ht="15.75" thickBot="1">
      <c r="A130" s="259" t="s">
        <v>18</v>
      </c>
      <c r="B130" s="284">
        <f>SUM(B131:B150)</f>
        <v>7078</v>
      </c>
      <c r="C130" s="284">
        <f t="shared" ref="C130:L130" si="23">SUM(C131:C150)</f>
        <v>608</v>
      </c>
      <c r="D130" s="284">
        <f t="shared" si="23"/>
        <v>5475</v>
      </c>
      <c r="E130" s="284">
        <f t="shared" si="23"/>
        <v>1110</v>
      </c>
      <c r="F130" s="284">
        <f t="shared" si="23"/>
        <v>4365</v>
      </c>
      <c r="G130" s="284">
        <f t="shared" si="23"/>
        <v>311</v>
      </c>
      <c r="H130" s="284">
        <f t="shared" si="23"/>
        <v>136</v>
      </c>
      <c r="I130" s="284">
        <f t="shared" si="23"/>
        <v>175</v>
      </c>
      <c r="J130" s="284">
        <f>SUM(J131:J150)</f>
        <v>0</v>
      </c>
      <c r="K130" s="284">
        <f t="shared" si="23"/>
        <v>0</v>
      </c>
      <c r="L130" s="293">
        <f t="shared" si="23"/>
        <v>0</v>
      </c>
    </row>
    <row r="131" spans="1:12">
      <c r="A131" s="222" t="s">
        <v>19</v>
      </c>
      <c r="B131" s="281">
        <f>SUM('[1]INFORME POR DIA'!C1583)</f>
        <v>534</v>
      </c>
      <c r="C131" s="281">
        <f>SUM('[1]INFORME POR DIA'!D1583)</f>
        <v>59</v>
      </c>
      <c r="D131" s="262">
        <f t="shared" ref="D131:D149" si="24">SUM(E131:F131)</f>
        <v>404</v>
      </c>
      <c r="E131" s="262">
        <f>SUM('[1]INFORME POR DIA'!F1583)</f>
        <v>0</v>
      </c>
      <c r="F131" s="262">
        <f>SUM('[1]INFORME POR DIA'!I1583)</f>
        <v>404</v>
      </c>
      <c r="G131" s="262">
        <f t="shared" ref="G131:G149" si="25">SUM(H131:I131)</f>
        <v>0</v>
      </c>
      <c r="H131" s="262">
        <f>SUM('[1]INFORME POR DIA'!AC1583)</f>
        <v>0</v>
      </c>
      <c r="I131" s="262">
        <f>SUM('[1]INFORME POR DIA'!AD1583)</f>
        <v>0</v>
      </c>
      <c r="J131" s="262">
        <f t="shared" ref="J131:J137" si="26">SUM(K131:L131)</f>
        <v>0</v>
      </c>
      <c r="K131" s="262">
        <f>SUM('[1]INFORME POR DIA'!AM1583)</f>
        <v>0</v>
      </c>
      <c r="L131" s="263">
        <f>SUM('[1]INFORME POR DIA'!AN1583)</f>
        <v>0</v>
      </c>
    </row>
    <row r="132" spans="1:12">
      <c r="A132" s="222" t="s">
        <v>20</v>
      </c>
      <c r="B132" s="281">
        <f>SUM('[1]INFORME POR DIA'!C1584)</f>
        <v>676</v>
      </c>
      <c r="C132" s="281">
        <f>SUM('[1]INFORME POR DIA'!D1584)</f>
        <v>6</v>
      </c>
      <c r="D132" s="262">
        <f t="shared" si="24"/>
        <v>544</v>
      </c>
      <c r="E132" s="262">
        <f>SUM('[1]INFORME POR DIA'!F1584)</f>
        <v>419</v>
      </c>
      <c r="F132" s="262">
        <f>SUM('[1]INFORME POR DIA'!I1584)</f>
        <v>125</v>
      </c>
      <c r="G132" s="262">
        <f t="shared" si="25"/>
        <v>33</v>
      </c>
      <c r="H132" s="262">
        <f>SUM('[1]INFORME POR DIA'!AC1584)</f>
        <v>31</v>
      </c>
      <c r="I132" s="262">
        <f>SUM('[1]INFORME POR DIA'!AD1584)</f>
        <v>2</v>
      </c>
      <c r="J132" s="262">
        <f t="shared" si="26"/>
        <v>0</v>
      </c>
      <c r="K132" s="262">
        <f>SUM('[1]INFORME POR DIA'!AM1584)</f>
        <v>0</v>
      </c>
      <c r="L132" s="263">
        <f>SUM('[1]INFORME POR DIA'!AN1584)</f>
        <v>0</v>
      </c>
    </row>
    <row r="133" spans="1:12">
      <c r="A133" s="222" t="s">
        <v>21</v>
      </c>
      <c r="B133" s="281">
        <f>SUM('[1]INFORME POR DIA'!C1585)</f>
        <v>280</v>
      </c>
      <c r="C133" s="281">
        <f>SUM('[1]INFORME POR DIA'!D1585)</f>
        <v>0</v>
      </c>
      <c r="D133" s="262">
        <f t="shared" si="24"/>
        <v>266</v>
      </c>
      <c r="E133" s="262">
        <f>SUM('[1]INFORME POR DIA'!F1585)</f>
        <v>0</v>
      </c>
      <c r="F133" s="262">
        <f>SUM('[1]INFORME POR DIA'!I1585)</f>
        <v>266</v>
      </c>
      <c r="G133" s="262">
        <f t="shared" si="25"/>
        <v>0</v>
      </c>
      <c r="H133" s="262">
        <f>SUM('[1]INFORME POR DIA'!AC1585)</f>
        <v>0</v>
      </c>
      <c r="I133" s="262">
        <f>SUM('[1]INFORME POR DIA'!AD1585)</f>
        <v>0</v>
      </c>
      <c r="J133" s="262">
        <f t="shared" si="26"/>
        <v>0</v>
      </c>
      <c r="K133" s="262">
        <f>SUM('[1]INFORME POR DIA'!AM1585)</f>
        <v>0</v>
      </c>
      <c r="L133" s="263">
        <f>SUM('[1]INFORME POR DIA'!AN1585)</f>
        <v>0</v>
      </c>
    </row>
    <row r="134" spans="1:12">
      <c r="A134" s="222" t="s">
        <v>22</v>
      </c>
      <c r="B134" s="281">
        <f>SUM('[1]INFORME POR DIA'!C1586)</f>
        <v>224</v>
      </c>
      <c r="C134" s="281">
        <f>SUM('[1]INFORME POR DIA'!D1586)</f>
        <v>4</v>
      </c>
      <c r="D134" s="262">
        <f t="shared" si="24"/>
        <v>176</v>
      </c>
      <c r="E134" s="262">
        <f>SUM('[1]INFORME POR DIA'!F1586)</f>
        <v>0</v>
      </c>
      <c r="F134" s="262">
        <f>SUM('[1]INFORME POR DIA'!I1586)</f>
        <v>176</v>
      </c>
      <c r="G134" s="262">
        <f t="shared" si="25"/>
        <v>0</v>
      </c>
      <c r="H134" s="262">
        <f>SUM('[1]INFORME POR DIA'!AC1586)</f>
        <v>0</v>
      </c>
      <c r="I134" s="262">
        <f>SUM('[1]INFORME POR DIA'!AD1586)</f>
        <v>0</v>
      </c>
      <c r="J134" s="262">
        <f t="shared" si="26"/>
        <v>0</v>
      </c>
      <c r="K134" s="262">
        <f>SUM('[1]INFORME POR DIA'!AM1586)</f>
        <v>0</v>
      </c>
      <c r="L134" s="263">
        <f>SUM('[1]INFORME POR DIA'!AN1586)</f>
        <v>0</v>
      </c>
    </row>
    <row r="135" spans="1:12">
      <c r="A135" s="221" t="s">
        <v>228</v>
      </c>
      <c r="B135" s="281">
        <f>SUM('[1]INFORME POR DIA'!C1587)</f>
        <v>192</v>
      </c>
      <c r="C135" s="281">
        <f>SUM('[1]INFORME POR DIA'!D1587)</f>
        <v>0</v>
      </c>
      <c r="D135" s="262">
        <f t="shared" si="24"/>
        <v>189</v>
      </c>
      <c r="E135" s="262">
        <f>SUM('[1]INFORME POR DIA'!F1587)</f>
        <v>0</v>
      </c>
      <c r="F135" s="262">
        <f>SUM('[1]INFORME POR DIA'!I1587)</f>
        <v>189</v>
      </c>
      <c r="G135" s="262">
        <f t="shared" si="25"/>
        <v>0</v>
      </c>
      <c r="H135" s="262">
        <f>SUM('[1]INFORME POR DIA'!AC1587)</f>
        <v>0</v>
      </c>
      <c r="I135" s="262">
        <f>SUM('[1]INFORME POR DIA'!AD1587)</f>
        <v>0</v>
      </c>
      <c r="J135" s="262">
        <f t="shared" si="26"/>
        <v>0</v>
      </c>
      <c r="K135" s="262">
        <f>SUM('[1]INFORME POR DIA'!AM1587)</f>
        <v>0</v>
      </c>
      <c r="L135" s="263">
        <f>SUM('[1]INFORME POR DIA'!AN1587)</f>
        <v>0</v>
      </c>
    </row>
    <row r="136" spans="1:12">
      <c r="A136" s="221" t="s">
        <v>245</v>
      </c>
      <c r="B136" s="281">
        <f>SUM('[1]INFORME POR DIA'!C1588)</f>
        <v>416</v>
      </c>
      <c r="C136" s="281">
        <f>SUM('[1]INFORME POR DIA'!D1588)</f>
        <v>22</v>
      </c>
      <c r="D136" s="262">
        <f t="shared" si="24"/>
        <v>267</v>
      </c>
      <c r="E136" s="262">
        <f>SUM('[1]INFORME POR DIA'!F1588)</f>
        <v>86</v>
      </c>
      <c r="F136" s="262">
        <f>SUM('[1]INFORME POR DIA'!I1588)</f>
        <v>181</v>
      </c>
      <c r="G136" s="262">
        <f t="shared" si="25"/>
        <v>253</v>
      </c>
      <c r="H136" s="262">
        <f>SUM('[1]INFORME POR DIA'!AC1588)</f>
        <v>86</v>
      </c>
      <c r="I136" s="262">
        <f>SUM('[1]INFORME POR DIA'!AD1588)</f>
        <v>167</v>
      </c>
      <c r="J136" s="262">
        <f t="shared" si="26"/>
        <v>0</v>
      </c>
      <c r="K136" s="262">
        <f>SUM('[1]INFORME POR DIA'!AM1588)</f>
        <v>0</v>
      </c>
      <c r="L136" s="263">
        <f>SUM('[1]INFORME POR DIA'!AN1588)</f>
        <v>0</v>
      </c>
    </row>
    <row r="137" spans="1:12">
      <c r="A137" s="222" t="s">
        <v>24</v>
      </c>
      <c r="B137" s="281">
        <f>SUM('[1]INFORME POR DIA'!C1589)</f>
        <v>246</v>
      </c>
      <c r="C137" s="281">
        <f>SUM('[1]INFORME POR DIA'!D1589)</f>
        <v>70</v>
      </c>
      <c r="D137" s="262">
        <f t="shared" si="24"/>
        <v>159</v>
      </c>
      <c r="E137" s="262">
        <f>SUM('[1]INFORME POR DIA'!F1589)</f>
        <v>132</v>
      </c>
      <c r="F137" s="262">
        <f>SUM('[1]INFORME POR DIA'!I1589)</f>
        <v>27</v>
      </c>
      <c r="G137" s="262">
        <f t="shared" si="25"/>
        <v>0</v>
      </c>
      <c r="H137" s="262">
        <f>SUM('[1]INFORME POR DIA'!AC1589)</f>
        <v>0</v>
      </c>
      <c r="I137" s="262">
        <f>SUM('[1]INFORME POR DIA'!AD1589)</f>
        <v>0</v>
      </c>
      <c r="J137" s="262">
        <f t="shared" si="26"/>
        <v>0</v>
      </c>
      <c r="K137" s="262">
        <f>SUM('[1]INFORME POR DIA'!AM1589)</f>
        <v>0</v>
      </c>
      <c r="L137" s="263">
        <f>SUM('[1]INFORME POR DIA'!AN1589)</f>
        <v>0</v>
      </c>
    </row>
    <row r="138" spans="1:12">
      <c r="A138" s="224" t="s">
        <v>25</v>
      </c>
      <c r="B138" s="281">
        <f>SUM('[1]INFORME POR DIA'!C1590)</f>
        <v>56</v>
      </c>
      <c r="C138" s="281">
        <f>SUM('[1]INFORME POR DIA'!D1590)</f>
        <v>0</v>
      </c>
      <c r="D138" s="262">
        <f>SUM(E138:F138)</f>
        <v>42</v>
      </c>
      <c r="E138" s="262">
        <f>SUM('[1]INFORME POR DIA'!F1590)</f>
        <v>0</v>
      </c>
      <c r="F138" s="262">
        <f>SUM('[1]INFORME POR DIA'!I1590)</f>
        <v>42</v>
      </c>
      <c r="G138" s="262">
        <f t="shared" si="25"/>
        <v>0</v>
      </c>
      <c r="H138" s="262">
        <f>SUM('[1]INFORME POR DIA'!AC1590)</f>
        <v>0</v>
      </c>
      <c r="I138" s="262">
        <f>SUM('[1]INFORME POR DIA'!AD1590)</f>
        <v>0</v>
      </c>
      <c r="J138" s="262">
        <f>SUM(K138:L138)</f>
        <v>0</v>
      </c>
      <c r="K138" s="262">
        <f>SUM('[1]INFORME POR DIA'!AM1590)</f>
        <v>0</v>
      </c>
      <c r="L138" s="263">
        <f>SUM('[1]INFORME POR DIA'!AN1590)</f>
        <v>0</v>
      </c>
    </row>
    <row r="139" spans="1:12">
      <c r="A139" s="221" t="s">
        <v>229</v>
      </c>
      <c r="B139" s="281">
        <f>SUM('[1]INFORME POR DIA'!C1591)</f>
        <v>420</v>
      </c>
      <c r="C139" s="281">
        <f>SUM('[1]INFORME POR DIA'!D1591)</f>
        <v>1</v>
      </c>
      <c r="D139" s="262">
        <f t="shared" si="24"/>
        <v>359</v>
      </c>
      <c r="E139" s="262">
        <f>SUM('[1]INFORME POR DIA'!F1591)</f>
        <v>3</v>
      </c>
      <c r="F139" s="262">
        <f>SUM('[1]INFORME POR DIA'!I1591)</f>
        <v>356</v>
      </c>
      <c r="G139" s="262">
        <f t="shared" si="25"/>
        <v>0</v>
      </c>
      <c r="H139" s="262">
        <f>SUM('[1]INFORME POR DIA'!AC1591)</f>
        <v>0</v>
      </c>
      <c r="I139" s="262">
        <f>SUM('[1]INFORME POR DIA'!AD1591)</f>
        <v>0</v>
      </c>
      <c r="J139" s="262">
        <f t="shared" ref="J139:J149" si="27">SUM(K139:L139)</f>
        <v>0</v>
      </c>
      <c r="K139" s="262">
        <f>SUM('[1]INFORME POR DIA'!AM1591)</f>
        <v>0</v>
      </c>
      <c r="L139" s="263">
        <f>SUM('[1]INFORME POR DIA'!AN1591)</f>
        <v>0</v>
      </c>
    </row>
    <row r="140" spans="1:12">
      <c r="A140" s="221" t="s">
        <v>230</v>
      </c>
      <c r="B140" s="281">
        <f>SUM('[1]INFORME POR DIA'!C1592)</f>
        <v>1031</v>
      </c>
      <c r="C140" s="281">
        <f>SUM('[1]INFORME POR DIA'!D1592)</f>
        <v>142</v>
      </c>
      <c r="D140" s="262">
        <f t="shared" si="24"/>
        <v>817</v>
      </c>
      <c r="E140" s="262">
        <f>SUM('[1]INFORME POR DIA'!F1592)</f>
        <v>0</v>
      </c>
      <c r="F140" s="262">
        <f>SUM('[1]INFORME POR DIA'!I1592)</f>
        <v>817</v>
      </c>
      <c r="G140" s="262">
        <f t="shared" si="25"/>
        <v>0</v>
      </c>
      <c r="H140" s="262">
        <f>SUM('[1]INFORME POR DIA'!AC1592)</f>
        <v>0</v>
      </c>
      <c r="I140" s="262">
        <f>SUM('[1]INFORME POR DIA'!AD1592)</f>
        <v>0</v>
      </c>
      <c r="J140" s="262">
        <f t="shared" si="27"/>
        <v>0</v>
      </c>
      <c r="K140" s="262">
        <f>SUM('[1]INFORME POR DIA'!AM1592)</f>
        <v>0</v>
      </c>
      <c r="L140" s="263">
        <f>SUM('[1]INFORME POR DIA'!AN1592)</f>
        <v>0</v>
      </c>
    </row>
    <row r="141" spans="1:12">
      <c r="A141" s="221" t="s">
        <v>231</v>
      </c>
      <c r="B141" s="281">
        <f>SUM('[1]INFORME POR DIA'!C1593)</f>
        <v>486</v>
      </c>
      <c r="C141" s="281">
        <f>SUM('[1]INFORME POR DIA'!D1593)</f>
        <v>206</v>
      </c>
      <c r="D141" s="262">
        <f t="shared" si="24"/>
        <v>117</v>
      </c>
      <c r="E141" s="262">
        <f>SUM('[1]INFORME POR DIA'!F1593)</f>
        <v>19</v>
      </c>
      <c r="F141" s="262">
        <f>SUM('[1]INFORME POR DIA'!I1593)</f>
        <v>98</v>
      </c>
      <c r="G141" s="262">
        <f t="shared" si="25"/>
        <v>4</v>
      </c>
      <c r="H141" s="262">
        <f>SUM('[1]INFORME POR DIA'!AC1593)</f>
        <v>1</v>
      </c>
      <c r="I141" s="262">
        <f>SUM('[1]INFORME POR DIA'!AD1593)</f>
        <v>3</v>
      </c>
      <c r="J141" s="262">
        <f t="shared" si="27"/>
        <v>0</v>
      </c>
      <c r="K141" s="262">
        <f>SUM('[1]INFORME POR DIA'!AM1593)</f>
        <v>0</v>
      </c>
      <c r="L141" s="263">
        <f>SUM('[1]INFORME POR DIA'!AN1593)</f>
        <v>0</v>
      </c>
    </row>
    <row r="142" spans="1:12">
      <c r="A142" s="222" t="s">
        <v>26</v>
      </c>
      <c r="B142" s="281">
        <f>SUM('[1]INFORME POR DIA'!C1594)</f>
        <v>28</v>
      </c>
      <c r="C142" s="281">
        <f>SUM('[1]INFORME POR DIA'!D1594)</f>
        <v>0</v>
      </c>
      <c r="D142" s="262">
        <f t="shared" si="24"/>
        <v>25</v>
      </c>
      <c r="E142" s="262">
        <f>SUM('[1]INFORME POR DIA'!F1594)</f>
        <v>0</v>
      </c>
      <c r="F142" s="262">
        <f>SUM('[1]INFORME POR DIA'!I1594)</f>
        <v>25</v>
      </c>
      <c r="G142" s="262">
        <f t="shared" si="25"/>
        <v>0</v>
      </c>
      <c r="H142" s="262">
        <f>SUM('[1]INFORME POR DIA'!AC1594)</f>
        <v>0</v>
      </c>
      <c r="I142" s="262">
        <f>SUM('[1]INFORME POR DIA'!AD1594)</f>
        <v>0</v>
      </c>
      <c r="J142" s="262">
        <f t="shared" si="27"/>
        <v>0</v>
      </c>
      <c r="K142" s="262">
        <f>SUM('[1]INFORME POR DIA'!AM1594)</f>
        <v>0</v>
      </c>
      <c r="L142" s="263">
        <f>SUM('[1]INFORME POR DIA'!AN1594)</f>
        <v>0</v>
      </c>
    </row>
    <row r="143" spans="1:12">
      <c r="A143" s="221" t="s">
        <v>232</v>
      </c>
      <c r="B143" s="281">
        <f>SUM('[1]INFORME POR DIA'!C1595)</f>
        <v>546</v>
      </c>
      <c r="C143" s="281">
        <f>SUM('[1]INFORME POR DIA'!D1595)</f>
        <v>0</v>
      </c>
      <c r="D143" s="262">
        <f t="shared" si="24"/>
        <v>507</v>
      </c>
      <c r="E143" s="262">
        <f>SUM('[1]INFORME POR DIA'!F1595)</f>
        <v>0</v>
      </c>
      <c r="F143" s="262">
        <f>SUM('[1]INFORME POR DIA'!I1595)</f>
        <v>507</v>
      </c>
      <c r="G143" s="262">
        <f t="shared" si="25"/>
        <v>0</v>
      </c>
      <c r="H143" s="262">
        <f>SUM('[1]INFORME POR DIA'!AC1595)</f>
        <v>0</v>
      </c>
      <c r="I143" s="262">
        <f>SUM('[1]INFORME POR DIA'!AD1595)</f>
        <v>0</v>
      </c>
      <c r="J143" s="262">
        <f t="shared" si="27"/>
        <v>0</v>
      </c>
      <c r="K143" s="262">
        <f>SUM('[1]INFORME POR DIA'!AM1595)</f>
        <v>0</v>
      </c>
      <c r="L143" s="263">
        <f>SUM('[1]INFORME POR DIA'!AN1595)</f>
        <v>0</v>
      </c>
    </row>
    <row r="144" spans="1:12">
      <c r="A144" s="222" t="s">
        <v>27</v>
      </c>
      <c r="B144" s="281">
        <f>SUM('[1]INFORME POR DIA'!C1596)</f>
        <v>152</v>
      </c>
      <c r="C144" s="281">
        <f>SUM('[1]INFORME POR DIA'!D1596)</f>
        <v>0</v>
      </c>
      <c r="D144" s="262">
        <f t="shared" si="24"/>
        <v>150</v>
      </c>
      <c r="E144" s="262">
        <f>SUM('[1]INFORME POR DIA'!F1596)</f>
        <v>0</v>
      </c>
      <c r="F144" s="262">
        <f>SUM('[1]INFORME POR DIA'!I1596)</f>
        <v>150</v>
      </c>
      <c r="G144" s="262">
        <f t="shared" si="25"/>
        <v>0</v>
      </c>
      <c r="H144" s="262">
        <f>SUM('[1]INFORME POR DIA'!AC1596)</f>
        <v>0</v>
      </c>
      <c r="I144" s="262">
        <f>SUM('[1]INFORME POR DIA'!AD1596)</f>
        <v>0</v>
      </c>
      <c r="J144" s="262">
        <f t="shared" si="27"/>
        <v>0</v>
      </c>
      <c r="K144" s="262">
        <f>SUM('[1]INFORME POR DIA'!AM1596)</f>
        <v>0</v>
      </c>
      <c r="L144" s="263">
        <f>SUM('[1]INFORME POR DIA'!AN1596)</f>
        <v>0</v>
      </c>
    </row>
    <row r="145" spans="1:12">
      <c r="A145" s="221" t="s">
        <v>233</v>
      </c>
      <c r="B145" s="281">
        <f>SUM('[1]INFORME POR DIA'!C1597)</f>
        <v>908</v>
      </c>
      <c r="C145" s="281">
        <f>SUM('[1]INFORME POR DIA'!D1597)</f>
        <v>0</v>
      </c>
      <c r="D145" s="262">
        <f t="shared" si="24"/>
        <v>742</v>
      </c>
      <c r="E145" s="262">
        <f>SUM('[1]INFORME POR DIA'!F1597)</f>
        <v>194</v>
      </c>
      <c r="F145" s="262">
        <f>SUM('[1]INFORME POR DIA'!I1597)</f>
        <v>548</v>
      </c>
      <c r="G145" s="262">
        <f t="shared" si="25"/>
        <v>21</v>
      </c>
      <c r="H145" s="262">
        <f>SUM('[1]INFORME POR DIA'!AC1597)</f>
        <v>18</v>
      </c>
      <c r="I145" s="262">
        <f>SUM('[1]INFORME POR DIA'!AD1597)</f>
        <v>3</v>
      </c>
      <c r="J145" s="262">
        <f t="shared" si="27"/>
        <v>0</v>
      </c>
      <c r="K145" s="262">
        <f>SUM('[1]INFORME POR DIA'!AM1597)</f>
        <v>0</v>
      </c>
      <c r="L145" s="263">
        <f>SUM('[1]INFORME POR DIA'!AN1597)</f>
        <v>0</v>
      </c>
    </row>
    <row r="146" spans="1:12">
      <c r="A146" s="221" t="s">
        <v>234</v>
      </c>
      <c r="B146" s="281">
        <f>SUM('[1]INFORME POR DIA'!C1598)</f>
        <v>75</v>
      </c>
      <c r="C146" s="281">
        <f>SUM('[1]INFORME POR DIA'!D1598)</f>
        <v>0</v>
      </c>
      <c r="D146" s="262">
        <f t="shared" si="24"/>
        <v>51</v>
      </c>
      <c r="E146" s="262">
        <f>SUM('[1]INFORME POR DIA'!F1598)</f>
        <v>0</v>
      </c>
      <c r="F146" s="262">
        <f>SUM('[1]INFORME POR DIA'!I1598)</f>
        <v>51</v>
      </c>
      <c r="G146" s="262">
        <f t="shared" si="25"/>
        <v>0</v>
      </c>
      <c r="H146" s="262">
        <f>SUM('[1]INFORME POR DIA'!AC1598)</f>
        <v>0</v>
      </c>
      <c r="I146" s="262">
        <f>SUM('[1]INFORME POR DIA'!AD1598)</f>
        <v>0</v>
      </c>
      <c r="J146" s="262">
        <f t="shared" si="27"/>
        <v>0</v>
      </c>
      <c r="K146" s="262">
        <f>SUM('[1]INFORME POR DIA'!AM1598)</f>
        <v>0</v>
      </c>
      <c r="L146" s="263">
        <f>SUM('[1]INFORME POR DIA'!AN1598)</f>
        <v>0</v>
      </c>
    </row>
    <row r="147" spans="1:12">
      <c r="A147" s="221" t="s">
        <v>246</v>
      </c>
      <c r="B147" s="281">
        <f>SUM('[1]INFORME POR DIA'!C1599)</f>
        <v>0</v>
      </c>
      <c r="C147" s="281">
        <f>SUM('[1]INFORME POR DIA'!D1599)</f>
        <v>0</v>
      </c>
      <c r="D147" s="262">
        <f t="shared" si="24"/>
        <v>0</v>
      </c>
      <c r="E147" s="262">
        <f>SUM('[1]INFORME POR DIA'!F1599)</f>
        <v>0</v>
      </c>
      <c r="F147" s="262">
        <f>SUM('[1]INFORME POR DIA'!I1599)</f>
        <v>0</v>
      </c>
      <c r="G147" s="262">
        <f t="shared" si="25"/>
        <v>0</v>
      </c>
      <c r="H147" s="262">
        <f>SUM('[1]INFORME POR DIA'!AC1599)</f>
        <v>0</v>
      </c>
      <c r="I147" s="262">
        <f>SUM('[1]INFORME POR DIA'!AD1599)</f>
        <v>0</v>
      </c>
      <c r="J147" s="262">
        <f t="shared" si="27"/>
        <v>0</v>
      </c>
      <c r="K147" s="262">
        <f>SUM('[1]INFORME POR DIA'!AM1599)</f>
        <v>0</v>
      </c>
      <c r="L147" s="263">
        <f>SUM('[1]INFORME POR DIA'!AN1599)</f>
        <v>0</v>
      </c>
    </row>
    <row r="148" spans="1:12">
      <c r="A148" s="222" t="s">
        <v>29</v>
      </c>
      <c r="B148" s="281">
        <f>SUM('[1]INFORME POR DIA'!C1600)</f>
        <v>400</v>
      </c>
      <c r="C148" s="281">
        <f>SUM('[1]INFORME POR DIA'!D1600)</f>
        <v>50</v>
      </c>
      <c r="D148" s="262">
        <f t="shared" si="24"/>
        <v>329</v>
      </c>
      <c r="E148" s="262">
        <f>SUM('[1]INFORME POR DIA'!F1600)</f>
        <v>0</v>
      </c>
      <c r="F148" s="262">
        <f>SUM('[1]INFORME POR DIA'!I1600)</f>
        <v>329</v>
      </c>
      <c r="G148" s="262">
        <f t="shared" si="25"/>
        <v>0</v>
      </c>
      <c r="H148" s="262">
        <f>SUM('[1]INFORME POR DIA'!AC1600)</f>
        <v>0</v>
      </c>
      <c r="I148" s="262">
        <f>SUM('[1]INFORME POR DIA'!AD1600)</f>
        <v>0</v>
      </c>
      <c r="J148" s="262">
        <f t="shared" si="27"/>
        <v>0</v>
      </c>
      <c r="K148" s="262">
        <f>SUM('[1]INFORME POR DIA'!AM1600)</f>
        <v>0</v>
      </c>
      <c r="L148" s="263">
        <f>SUM('[1]INFORME POR DIA'!AN1600)</f>
        <v>0</v>
      </c>
    </row>
    <row r="149" spans="1:12">
      <c r="A149" s="222" t="s">
        <v>30</v>
      </c>
      <c r="B149" s="281">
        <f>SUM('[1]INFORME POR DIA'!C1601)</f>
        <v>384</v>
      </c>
      <c r="C149" s="281">
        <f>SUM('[1]INFORME POR DIA'!D1601)</f>
        <v>48</v>
      </c>
      <c r="D149" s="262">
        <f t="shared" si="24"/>
        <v>312</v>
      </c>
      <c r="E149" s="262">
        <f>SUM('[1]INFORME POR DIA'!F1601)</f>
        <v>257</v>
      </c>
      <c r="F149" s="262">
        <f>SUM('[1]INFORME POR DIA'!I1601)</f>
        <v>55</v>
      </c>
      <c r="G149" s="262">
        <f t="shared" si="25"/>
        <v>0</v>
      </c>
      <c r="H149" s="262">
        <f>SUM('[1]INFORME POR DIA'!AC1601)</f>
        <v>0</v>
      </c>
      <c r="I149" s="262">
        <f>SUM('[1]INFORME POR DIA'!AD1601)</f>
        <v>0</v>
      </c>
      <c r="J149" s="262">
        <f t="shared" si="27"/>
        <v>0</v>
      </c>
      <c r="K149" s="262">
        <f>SUM('[1]INFORME POR DIA'!AM1601)</f>
        <v>0</v>
      </c>
      <c r="L149" s="263">
        <f>SUM('[1]INFORME POR DIA'!AN1601)</f>
        <v>0</v>
      </c>
    </row>
    <row r="150" spans="1:12" ht="15.75" thickBot="1">
      <c r="A150" s="225" t="s">
        <v>235</v>
      </c>
      <c r="B150" s="285">
        <f>SUM('[1]INFORME POR DIA'!C1602)</f>
        <v>24</v>
      </c>
      <c r="C150" s="285">
        <f>SUM('[1]INFORME POR DIA'!D1602)</f>
        <v>0</v>
      </c>
      <c r="D150" s="270">
        <f>SUM(E150:F150)</f>
        <v>19</v>
      </c>
      <c r="E150" s="270">
        <f>SUM('[1]INFORME POR DIA'!F1602)</f>
        <v>0</v>
      </c>
      <c r="F150" s="270">
        <f>SUM('[1]INFORME POR DIA'!I1602)</f>
        <v>19</v>
      </c>
      <c r="G150" s="270">
        <f>SUM(H150:I150)</f>
        <v>0</v>
      </c>
      <c r="H150" s="270">
        <f>SUM('[1]INFORME POR DIA'!AC1602)</f>
        <v>0</v>
      </c>
      <c r="I150" s="270">
        <f>SUM('[1]INFORME POR DIA'!AD1602)</f>
        <v>0</v>
      </c>
      <c r="J150" s="270">
        <f>SUM(K150:L150)</f>
        <v>0</v>
      </c>
      <c r="K150" s="270">
        <f>SUM('[1]INFORME POR DIA'!AM1602)</f>
        <v>0</v>
      </c>
      <c r="L150" s="297">
        <f>SUM('[1]INFORME POR DIA'!AN1602)</f>
        <v>0</v>
      </c>
    </row>
    <row r="151" spans="1:12" s="6" customFormat="1">
      <c r="A151" s="278"/>
      <c r="B151" s="8"/>
      <c r="C151" s="8"/>
      <c r="D151" s="8"/>
      <c r="E151" s="8"/>
      <c r="F151" s="8"/>
    </row>
    <row r="152" spans="1:12" s="6" customFormat="1">
      <c r="A152" s="278" t="s">
        <v>31</v>
      </c>
      <c r="B152" s="278"/>
      <c r="C152" s="278"/>
      <c r="D152" s="278"/>
      <c r="E152" s="278"/>
      <c r="F152" s="278"/>
    </row>
    <row r="153" spans="1:12" s="6" customFormat="1">
      <c r="A153" s="266" t="s">
        <v>247</v>
      </c>
      <c r="B153" s="278"/>
      <c r="C153" s="278"/>
      <c r="D153" s="8"/>
      <c r="E153" s="8"/>
      <c r="F153" s="8"/>
    </row>
    <row r="154" spans="1:12" s="6" customFormat="1"/>
  </sheetData>
  <mergeCells count="41">
    <mergeCell ref="B6:B8"/>
    <mergeCell ref="C6:C8"/>
    <mergeCell ref="D6:D8"/>
    <mergeCell ref="E6:E8"/>
    <mergeCell ref="F6:F8"/>
    <mergeCell ref="J6:L6"/>
    <mergeCell ref="G7:G8"/>
    <mergeCell ref="H7:H8"/>
    <mergeCell ref="I7:I8"/>
    <mergeCell ref="J7:J8"/>
    <mergeCell ref="K7:K8"/>
    <mergeCell ref="L7:L8"/>
    <mergeCell ref="G6:I6"/>
    <mergeCell ref="A49:C49"/>
    <mergeCell ref="A50:F50"/>
    <mergeCell ref="B56:B58"/>
    <mergeCell ref="C56:C58"/>
    <mergeCell ref="D56:D58"/>
    <mergeCell ref="E56:E58"/>
    <mergeCell ref="F56:F58"/>
    <mergeCell ref="G56:I56"/>
    <mergeCell ref="J56:L56"/>
    <mergeCell ref="G57:G58"/>
    <mergeCell ref="H57:H58"/>
    <mergeCell ref="I57:I58"/>
    <mergeCell ref="J57:J58"/>
    <mergeCell ref="K57:K58"/>
    <mergeCell ref="L57:L58"/>
    <mergeCell ref="B108:B110"/>
    <mergeCell ref="C108:C110"/>
    <mergeCell ref="D108:D110"/>
    <mergeCell ref="E108:E110"/>
    <mergeCell ref="F108:F110"/>
    <mergeCell ref="J108:L108"/>
    <mergeCell ref="G109:G110"/>
    <mergeCell ref="H109:H110"/>
    <mergeCell ref="I109:I110"/>
    <mergeCell ref="J109:J110"/>
    <mergeCell ref="K109:K110"/>
    <mergeCell ref="L109:L110"/>
    <mergeCell ref="G108:I108"/>
  </mergeCells>
  <printOptions horizontalCentered="1" verticalCentered="1"/>
  <pageMargins left="0.25" right="0.25" top="0.48" bottom="0.89" header="0.21" footer="0.16"/>
  <pageSetup scale="90" orientation="portrait" r:id="rId1"/>
  <headerFooter>
    <oddHeader>&amp;C&amp;"-,Bold"&amp;12DEPARTAMENTO DE CORRECCION Y REHABILITACION</oddHeader>
    <oddFooter>&amp;R&amp;8OFICINA DE DESARROLLO PROGRAMATICO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R32"/>
  <sheetViews>
    <sheetView workbookViewId="0">
      <selection sqref="A1:XFD1048576"/>
    </sheetView>
  </sheetViews>
  <sheetFormatPr defaultRowHeight="15"/>
  <cols>
    <col min="16" max="16" width="14" customWidth="1"/>
    <col min="17" max="17" width="12.7109375" bestFit="1" customWidth="1"/>
  </cols>
  <sheetData>
    <row r="2" spans="1:18" ht="15.75">
      <c r="A2" s="330" t="s">
        <v>44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</row>
    <row r="3" spans="1:18">
      <c r="A3" s="29" t="s">
        <v>275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10" spans="1:18">
      <c r="P10" t="s">
        <v>10</v>
      </c>
    </row>
    <row r="11" spans="1:18">
      <c r="P11" t="s">
        <v>255</v>
      </c>
      <c r="Q11" t="s">
        <v>256</v>
      </c>
    </row>
    <row r="12" spans="1:18">
      <c r="P12" s="27">
        <f>[1]PROMEDIO!E9</f>
        <v>1704.0555555555557</v>
      </c>
      <c r="Q12" s="27">
        <f>[1]PROMEDIO!F9</f>
        <v>9310.2777777777774</v>
      </c>
      <c r="R12" s="27">
        <f>SUM(P12:Q12)</f>
        <v>11014.333333333332</v>
      </c>
    </row>
    <row r="14" spans="1:18">
      <c r="P14" t="s">
        <v>9</v>
      </c>
    </row>
    <row r="15" spans="1:18">
      <c r="P15" t="s">
        <v>255</v>
      </c>
      <c r="Q15" t="s">
        <v>256</v>
      </c>
    </row>
    <row r="16" spans="1:18">
      <c r="P16" s="27">
        <f>[1]PROMEDIO!K9</f>
        <v>84.611111111111114</v>
      </c>
      <c r="Q16" s="27">
        <f>[1]PROMEDIO!L9</f>
        <v>244.55555555555554</v>
      </c>
      <c r="R16" s="27">
        <f>SUM(P16:Q16)</f>
        <v>329.16666666666663</v>
      </c>
    </row>
    <row r="18" spans="16:18">
      <c r="P18" t="s">
        <v>8</v>
      </c>
    </row>
    <row r="19" spans="16:18">
      <c r="P19" t="s">
        <v>255</v>
      </c>
      <c r="Q19" t="s">
        <v>256</v>
      </c>
    </row>
    <row r="20" spans="16:18">
      <c r="P20" s="27">
        <f>[1]PROMEDIO!H9</f>
        <v>187.44444444444446</v>
      </c>
      <c r="Q20" s="27">
        <f>[1]PROMEDIO!I9</f>
        <v>208.72222222222223</v>
      </c>
      <c r="R20" s="27">
        <f>SUM(P20:Q20)</f>
        <v>396.16666666666669</v>
      </c>
    </row>
    <row r="22" spans="16:18">
      <c r="P22" t="s">
        <v>257</v>
      </c>
    </row>
    <row r="23" spans="16:18">
      <c r="P23" t="s">
        <v>258</v>
      </c>
      <c r="Q23" t="s">
        <v>259</v>
      </c>
    </row>
    <row r="24" spans="16:18">
      <c r="P24" s="27">
        <f>[1]PROMEDIO!D10</f>
        <v>5690.4444444444443</v>
      </c>
      <c r="Q24" s="27">
        <f>[1]PROMEDIO!D28</f>
        <v>5323.8888888888887</v>
      </c>
    </row>
    <row r="26" spans="16:18">
      <c r="P26" t="s">
        <v>260</v>
      </c>
    </row>
    <row r="27" spans="16:18">
      <c r="P27" t="s">
        <v>261</v>
      </c>
      <c r="Q27" t="s">
        <v>262</v>
      </c>
    </row>
    <row r="28" spans="16:18">
      <c r="P28" s="27">
        <f>[1]PROMEDIO!D9</f>
        <v>11014.333333333332</v>
      </c>
      <c r="Q28" s="27">
        <f>([1]PROMEDIO!B9-[1]PROMEDIO!C9)-[1]PROMEDIO!D9</f>
        <v>2405.6666666666679</v>
      </c>
    </row>
    <row r="30" spans="16:18">
      <c r="P30" t="s">
        <v>263</v>
      </c>
    </row>
    <row r="31" spans="16:18">
      <c r="P31" t="s">
        <v>264</v>
      </c>
      <c r="Q31" t="s">
        <v>265</v>
      </c>
    </row>
    <row r="32" spans="16:18">
      <c r="P32" s="27">
        <f>[1]PROMEDIO!B9-[1]PROMEDIO!C9</f>
        <v>13420</v>
      </c>
      <c r="Q32" s="27">
        <f>[1]PROMEDIO!C9</f>
        <v>1040</v>
      </c>
      <c r="R32" s="27"/>
    </row>
  </sheetData>
  <mergeCells count="1">
    <mergeCell ref="A2:O2"/>
  </mergeCells>
  <printOptions horizontalCentered="1"/>
  <pageMargins left="0.46" right="0.52" top="0.43" bottom="0.26" header="0.23" footer="0.17"/>
  <pageSetup scale="90" orientation="landscape" r:id="rId1"/>
  <headerFooter>
    <oddHeader>&amp;C&amp;"-,Bold"&amp;12DEPARTAMENTO DE CORRECCION Y REHABILITACION</oddHeader>
    <oddFooter>&amp;R&amp;8OFICINA DE DESARROLLO PROGRAMATICO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101"/>
  <sheetViews>
    <sheetView workbookViewId="0">
      <selection activeCell="H31" sqref="H31"/>
    </sheetView>
  </sheetViews>
  <sheetFormatPr defaultRowHeight="15"/>
  <cols>
    <col min="1" max="1" width="35.5703125" customWidth="1"/>
    <col min="2" max="2" width="9" customWidth="1"/>
    <col min="3" max="14" width="6.7109375" customWidth="1"/>
    <col min="15" max="15" width="4.28515625" customWidth="1"/>
    <col min="16" max="16" width="7" customWidth="1"/>
    <col min="17" max="17" width="11.7109375" customWidth="1"/>
    <col min="18" max="18" width="7.140625" customWidth="1"/>
    <col min="19" max="19" width="4" customWidth="1"/>
    <col min="20" max="20" width="7.140625" customWidth="1"/>
    <col min="21" max="21" width="5" bestFit="1" customWidth="1"/>
    <col min="22" max="22" width="6" customWidth="1"/>
    <col min="23" max="23" width="4.5703125" bestFit="1" customWidth="1"/>
    <col min="24" max="24" width="6.140625" customWidth="1"/>
    <col min="25" max="25" width="5.140625" bestFit="1" customWidth="1"/>
    <col min="26" max="26" width="6.42578125" customWidth="1"/>
    <col min="27" max="27" width="4.28515625" bestFit="1" customWidth="1"/>
    <col min="28" max="28" width="6.85546875" customWidth="1"/>
  </cols>
  <sheetData>
    <row r="1" spans="1:28" ht="15" customHeight="1">
      <c r="A1" s="30" t="s">
        <v>199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28" ht="15" customHeight="1" thickBot="1">
      <c r="A2" s="30" t="s">
        <v>249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8" ht="22.5" customHeight="1" thickBot="1">
      <c r="A3" s="104" t="s">
        <v>189</v>
      </c>
      <c r="B3" s="105" t="s">
        <v>10</v>
      </c>
      <c r="C3" s="106" t="s">
        <v>63</v>
      </c>
      <c r="D3" s="106" t="s">
        <v>64</v>
      </c>
      <c r="E3" s="107" t="s">
        <v>65</v>
      </c>
      <c r="F3" s="107" t="s">
        <v>66</v>
      </c>
      <c r="G3" s="107" t="s">
        <v>67</v>
      </c>
      <c r="H3" s="107" t="s">
        <v>68</v>
      </c>
      <c r="I3" s="107" t="s">
        <v>69</v>
      </c>
      <c r="J3" s="106" t="s">
        <v>70</v>
      </c>
      <c r="K3" s="106" t="s">
        <v>71</v>
      </c>
      <c r="L3" s="106" t="s">
        <v>72</v>
      </c>
      <c r="M3" s="106" t="s">
        <v>73</v>
      </c>
      <c r="N3" s="108" t="s">
        <v>74</v>
      </c>
    </row>
    <row r="4" spans="1:28" ht="15.75" customHeight="1" thickTop="1" thickBot="1">
      <c r="A4" s="109" t="s">
        <v>77</v>
      </c>
      <c r="B4" s="110">
        <f t="shared" ref="B4:N4" si="0">SUM(B5,B23)</f>
        <v>11</v>
      </c>
      <c r="C4" s="111">
        <f t="shared" si="0"/>
        <v>1</v>
      </c>
      <c r="D4" s="112">
        <f t="shared" si="0"/>
        <v>1</v>
      </c>
      <c r="E4" s="112">
        <f t="shared" si="0"/>
        <v>2</v>
      </c>
      <c r="F4" s="112">
        <f t="shared" si="0"/>
        <v>0</v>
      </c>
      <c r="G4" s="112">
        <f t="shared" si="0"/>
        <v>5</v>
      </c>
      <c r="H4" s="112">
        <f t="shared" si="0"/>
        <v>2</v>
      </c>
      <c r="I4" s="112">
        <f t="shared" si="0"/>
        <v>0</v>
      </c>
      <c r="J4" s="112">
        <f t="shared" si="0"/>
        <v>0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3">
        <f t="shared" si="0"/>
        <v>0</v>
      </c>
      <c r="O4" s="114">
        <f>SUM(C4:N4)</f>
        <v>11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</row>
    <row r="5" spans="1:28" ht="15" customHeight="1" thickTop="1" thickBot="1">
      <c r="A5" s="115" t="s">
        <v>188</v>
      </c>
      <c r="B5" s="116">
        <f t="shared" ref="B5:N5" si="1">SUM(B6:B22)</f>
        <v>7</v>
      </c>
      <c r="C5" s="117">
        <f t="shared" si="1"/>
        <v>1</v>
      </c>
      <c r="D5" s="117">
        <f t="shared" si="1"/>
        <v>1</v>
      </c>
      <c r="E5" s="117">
        <f t="shared" si="1"/>
        <v>2</v>
      </c>
      <c r="F5" s="117">
        <f t="shared" si="1"/>
        <v>0</v>
      </c>
      <c r="G5" s="117">
        <f t="shared" si="1"/>
        <v>3</v>
      </c>
      <c r="H5" s="117">
        <f t="shared" si="1"/>
        <v>0</v>
      </c>
      <c r="I5" s="117">
        <f t="shared" si="1"/>
        <v>0</v>
      </c>
      <c r="J5" s="117">
        <f t="shared" si="1"/>
        <v>0</v>
      </c>
      <c r="K5" s="117">
        <f t="shared" si="1"/>
        <v>0</v>
      </c>
      <c r="L5" s="117">
        <f t="shared" si="1"/>
        <v>0</v>
      </c>
      <c r="M5" s="117">
        <f t="shared" si="1"/>
        <v>0</v>
      </c>
      <c r="N5" s="118">
        <f t="shared" si="1"/>
        <v>0</v>
      </c>
      <c r="O5" s="114">
        <f>SUM(C5:N5)</f>
        <v>7</v>
      </c>
      <c r="Q5" s="119" t="s">
        <v>200</v>
      </c>
      <c r="S5" s="120"/>
      <c r="T5" s="120"/>
      <c r="U5" s="120"/>
      <c r="V5" s="120"/>
      <c r="W5" s="120"/>
      <c r="X5" s="120"/>
      <c r="Y5" s="120"/>
      <c r="Z5" s="120"/>
      <c r="AA5" s="120"/>
    </row>
    <row r="6" spans="1:28" ht="15.75" customHeight="1" thickBot="1">
      <c r="A6" s="121" t="s">
        <v>201</v>
      </c>
      <c r="B6" s="122">
        <f t="shared" ref="B6:B22" si="2">SUM(C6,D6,E6,F6,G6,H6,I6,J6,K6,L6,M6,N6)</f>
        <v>0</v>
      </c>
      <c r="C6" s="123"/>
      <c r="D6" s="123"/>
      <c r="E6" s="123"/>
      <c r="F6" s="123"/>
      <c r="G6" s="124"/>
      <c r="H6" s="124"/>
      <c r="I6" s="124"/>
      <c r="J6" s="124"/>
      <c r="K6" s="124"/>
      <c r="L6" s="124"/>
      <c r="M6" s="124"/>
      <c r="N6" s="125"/>
      <c r="P6" s="119" t="s">
        <v>63</v>
      </c>
      <c r="Q6" s="114">
        <f>SUM(C4)</f>
        <v>1</v>
      </c>
    </row>
    <row r="7" spans="1:28" ht="15.75" customHeight="1" thickBot="1">
      <c r="A7" s="121" t="s">
        <v>202</v>
      </c>
      <c r="B7" s="122">
        <f t="shared" si="2"/>
        <v>0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127"/>
      <c r="N7" s="128"/>
      <c r="P7" s="129" t="s">
        <v>64</v>
      </c>
      <c r="Q7" s="130">
        <f>SUM(D4)</f>
        <v>1</v>
      </c>
    </row>
    <row r="8" spans="1:28" ht="15.75" customHeight="1" thickTop="1" thickBot="1">
      <c r="A8" s="121" t="s">
        <v>190</v>
      </c>
      <c r="B8" s="122">
        <f t="shared" si="2"/>
        <v>0</v>
      </c>
      <c r="C8" s="123"/>
      <c r="D8" s="131"/>
      <c r="E8" s="131"/>
      <c r="F8" s="132"/>
      <c r="G8" s="132"/>
      <c r="H8" s="132"/>
      <c r="I8" s="132"/>
      <c r="J8" s="132"/>
      <c r="K8" s="132"/>
      <c r="L8" s="133"/>
      <c r="M8" s="133"/>
      <c r="N8" s="134"/>
      <c r="P8" s="135" t="s">
        <v>65</v>
      </c>
      <c r="Q8" s="136">
        <f>SUM(E4)</f>
        <v>2</v>
      </c>
    </row>
    <row r="9" spans="1:28" ht="15.75" customHeight="1" thickTop="1" thickBot="1">
      <c r="A9" s="137" t="s">
        <v>191</v>
      </c>
      <c r="B9" s="122">
        <f t="shared" si="2"/>
        <v>0</v>
      </c>
      <c r="C9" s="123"/>
      <c r="D9" s="131"/>
      <c r="E9" s="131"/>
      <c r="F9" s="138"/>
      <c r="G9" s="138"/>
      <c r="H9" s="138"/>
      <c r="I9" s="138"/>
      <c r="J9" s="138"/>
      <c r="K9" s="138"/>
      <c r="L9" s="139"/>
      <c r="M9" s="139"/>
      <c r="N9" s="140"/>
      <c r="P9" s="135" t="s">
        <v>203</v>
      </c>
      <c r="Q9" s="114">
        <f>SUM(F4)</f>
        <v>0</v>
      </c>
    </row>
    <row r="10" spans="1:28" ht="15.75" customHeight="1" thickTop="1" thickBot="1">
      <c r="A10" s="142" t="s">
        <v>83</v>
      </c>
      <c r="B10" s="122">
        <f t="shared" si="2"/>
        <v>0</v>
      </c>
      <c r="C10" s="123"/>
      <c r="D10" s="131"/>
      <c r="E10" s="131"/>
      <c r="F10" s="123"/>
      <c r="G10" s="123"/>
      <c r="H10" s="123"/>
      <c r="I10" s="123"/>
      <c r="J10" s="123"/>
      <c r="K10" s="123"/>
      <c r="L10" s="124"/>
      <c r="M10" s="124"/>
      <c r="N10" s="125"/>
      <c r="P10" s="141" t="s">
        <v>67</v>
      </c>
      <c r="Q10" s="114">
        <f>SUM(G4)</f>
        <v>5</v>
      </c>
    </row>
    <row r="11" spans="1:28" ht="15.75" customHeight="1">
      <c r="A11" s="143" t="s">
        <v>84</v>
      </c>
      <c r="B11" s="122">
        <f t="shared" si="2"/>
        <v>0</v>
      </c>
      <c r="C11" s="123"/>
      <c r="D11" s="131"/>
      <c r="E11" s="131"/>
      <c r="F11" s="123"/>
      <c r="G11" s="123"/>
      <c r="H11" s="123"/>
      <c r="I11" s="123"/>
      <c r="J11" s="123"/>
      <c r="K11" s="123"/>
      <c r="L11" s="124"/>
      <c r="M11" s="124"/>
      <c r="N11" s="125"/>
      <c r="P11" s="141" t="s">
        <v>68</v>
      </c>
      <c r="Q11" s="114">
        <f>SUM(H4)</f>
        <v>2</v>
      </c>
    </row>
    <row r="12" spans="1:28" ht="15.75" customHeight="1" thickBot="1">
      <c r="A12" s="145" t="s">
        <v>192</v>
      </c>
      <c r="B12" s="122">
        <f t="shared" si="2"/>
        <v>1</v>
      </c>
      <c r="C12" s="146"/>
      <c r="D12" s="147"/>
      <c r="E12" s="147"/>
      <c r="F12" s="148"/>
      <c r="G12" s="147">
        <v>1</v>
      </c>
      <c r="H12" s="147"/>
      <c r="I12" s="147"/>
      <c r="J12" s="147"/>
      <c r="K12" s="148"/>
      <c r="L12" s="149"/>
      <c r="M12" s="150"/>
      <c r="N12" s="151"/>
      <c r="P12" s="144" t="s">
        <v>69</v>
      </c>
      <c r="Q12" s="114">
        <f>SUM(I4)</f>
        <v>0</v>
      </c>
    </row>
    <row r="13" spans="1:28" ht="15.75" customHeight="1" thickBot="1">
      <c r="A13" s="153" t="s">
        <v>86</v>
      </c>
      <c r="B13" s="122">
        <f t="shared" si="2"/>
        <v>0</v>
      </c>
      <c r="C13" s="123"/>
      <c r="D13" s="131"/>
      <c r="E13" s="131"/>
      <c r="F13" s="132"/>
      <c r="G13" s="131"/>
      <c r="H13" s="131"/>
      <c r="I13" s="131"/>
      <c r="J13" s="131"/>
      <c r="K13" s="132"/>
      <c r="L13" s="133"/>
      <c r="M13" s="133"/>
      <c r="N13" s="134"/>
      <c r="P13" s="152" t="s">
        <v>70</v>
      </c>
      <c r="Q13" s="114">
        <f>SUM(J4)</f>
        <v>0</v>
      </c>
    </row>
    <row r="14" spans="1:28" s="154" customFormat="1" ht="15.75" customHeight="1" thickBot="1">
      <c r="A14" s="156" t="s">
        <v>193</v>
      </c>
      <c r="B14" s="122">
        <f t="shared" si="2"/>
        <v>0</v>
      </c>
      <c r="C14" s="123"/>
      <c r="D14" s="131"/>
      <c r="E14" s="131"/>
      <c r="F14" s="157"/>
      <c r="G14" s="251"/>
      <c r="H14" s="131"/>
      <c r="I14" s="131"/>
      <c r="J14" s="131"/>
      <c r="K14" s="157"/>
      <c r="L14" s="158"/>
      <c r="M14" s="158"/>
      <c r="N14" s="159"/>
      <c r="P14" s="155" t="s">
        <v>71</v>
      </c>
      <c r="Q14" s="114">
        <f>SUM(K4)</f>
        <v>0</v>
      </c>
      <c r="R14"/>
    </row>
    <row r="15" spans="1:28" ht="15.75" customHeight="1" thickBot="1">
      <c r="A15" s="156" t="s">
        <v>204</v>
      </c>
      <c r="B15" s="122">
        <f t="shared" si="2"/>
        <v>4</v>
      </c>
      <c r="C15" s="126">
        <v>1</v>
      </c>
      <c r="D15" s="126">
        <v>1</v>
      </c>
      <c r="E15" s="126">
        <v>1</v>
      </c>
      <c r="F15" s="126"/>
      <c r="G15" s="160">
        <v>1</v>
      </c>
      <c r="H15" s="160"/>
      <c r="I15" s="160"/>
      <c r="J15" s="160"/>
      <c r="K15" s="126"/>
      <c r="L15" s="127"/>
      <c r="M15" s="127"/>
      <c r="N15" s="161"/>
      <c r="P15" s="155" t="s">
        <v>72</v>
      </c>
      <c r="Q15" s="114">
        <f>SUM(L4)</f>
        <v>0</v>
      </c>
    </row>
    <row r="16" spans="1:28" ht="15.75" customHeight="1">
      <c r="A16" s="162" t="s">
        <v>205</v>
      </c>
      <c r="B16" s="122">
        <f t="shared" si="2"/>
        <v>0</v>
      </c>
      <c r="C16" s="163"/>
      <c r="D16" s="164"/>
      <c r="E16" s="164"/>
      <c r="F16" s="164"/>
      <c r="G16" s="165"/>
      <c r="H16" s="165"/>
      <c r="I16" s="165"/>
      <c r="J16" s="165"/>
      <c r="K16" s="165"/>
      <c r="L16" s="165"/>
      <c r="M16" s="165"/>
      <c r="N16" s="166"/>
      <c r="P16" s="155" t="s">
        <v>73</v>
      </c>
      <c r="Q16" s="114">
        <f>SUM(M4)</f>
        <v>0</v>
      </c>
    </row>
    <row r="17" spans="1:18" ht="15.75" customHeight="1">
      <c r="A17" s="156" t="s">
        <v>206</v>
      </c>
      <c r="B17" s="122">
        <f t="shared" si="2"/>
        <v>0</v>
      </c>
      <c r="C17" s="123"/>
      <c r="D17" s="123"/>
      <c r="E17" s="123"/>
      <c r="F17" s="123"/>
      <c r="G17" s="168"/>
      <c r="H17" s="168"/>
      <c r="I17" s="168"/>
      <c r="J17" s="168"/>
      <c r="K17" s="124"/>
      <c r="L17" s="124"/>
      <c r="M17" s="124"/>
      <c r="N17" s="125"/>
      <c r="P17" s="167" t="s">
        <v>74</v>
      </c>
      <c r="Q17" s="114">
        <f>SUM(N4)</f>
        <v>0</v>
      </c>
    </row>
    <row r="18" spans="1:18" ht="15.75" customHeight="1">
      <c r="A18" s="156" t="s">
        <v>91</v>
      </c>
      <c r="B18" s="122">
        <f t="shared" si="2"/>
        <v>1</v>
      </c>
      <c r="C18" s="169"/>
      <c r="D18" s="170"/>
      <c r="E18" s="298">
        <v>1</v>
      </c>
      <c r="F18" s="170"/>
      <c r="G18" s="171"/>
      <c r="H18" s="171"/>
      <c r="I18" s="171"/>
      <c r="J18" s="171"/>
      <c r="K18" s="171"/>
      <c r="L18" s="171"/>
      <c r="M18" s="171"/>
      <c r="N18" s="172"/>
      <c r="Q18" s="114">
        <f>SUM(Q6:Q17)</f>
        <v>11</v>
      </c>
    </row>
    <row r="19" spans="1:18" ht="15.75" customHeight="1">
      <c r="A19" s="156" t="s">
        <v>93</v>
      </c>
      <c r="B19" s="122">
        <f t="shared" si="2"/>
        <v>0</v>
      </c>
      <c r="C19" s="169"/>
      <c r="D19" s="170"/>
      <c r="E19" s="170"/>
      <c r="F19" s="170"/>
      <c r="G19" s="171"/>
      <c r="H19" s="171"/>
      <c r="I19" s="171"/>
      <c r="J19" s="171"/>
      <c r="K19" s="171"/>
      <c r="L19" s="171"/>
      <c r="M19" s="171"/>
      <c r="N19" s="172"/>
    </row>
    <row r="20" spans="1:18" ht="15.75" customHeight="1">
      <c r="A20" s="162" t="s">
        <v>92</v>
      </c>
      <c r="B20" s="122">
        <f t="shared" si="2"/>
        <v>0</v>
      </c>
      <c r="C20" s="163"/>
      <c r="D20" s="164"/>
      <c r="E20" s="164"/>
      <c r="F20" s="164"/>
      <c r="G20" s="165"/>
      <c r="H20" s="165"/>
      <c r="I20" s="165"/>
      <c r="J20" s="165"/>
      <c r="K20" s="165"/>
      <c r="L20" s="165"/>
      <c r="M20" s="165"/>
      <c r="N20" s="166"/>
    </row>
    <row r="21" spans="1:18" ht="15.75" customHeight="1">
      <c r="A21" s="156" t="s">
        <v>198</v>
      </c>
      <c r="B21" s="122">
        <f t="shared" si="2"/>
        <v>1</v>
      </c>
      <c r="C21" s="132"/>
      <c r="D21" s="173"/>
      <c r="E21" s="173"/>
      <c r="F21" s="173"/>
      <c r="G21" s="174">
        <v>1</v>
      </c>
      <c r="H21" s="174"/>
      <c r="I21" s="174"/>
      <c r="J21" s="174"/>
      <c r="K21" s="174"/>
      <c r="L21" s="174"/>
      <c r="M21" s="174"/>
      <c r="N21" s="175"/>
    </row>
    <row r="22" spans="1:18" ht="15" customHeight="1" thickBot="1">
      <c r="A22" s="153" t="s">
        <v>194</v>
      </c>
      <c r="B22" s="122">
        <f t="shared" si="2"/>
        <v>0</v>
      </c>
      <c r="C22" s="132"/>
      <c r="D22" s="132"/>
      <c r="E22" s="132"/>
      <c r="F22" s="132"/>
      <c r="G22" s="133"/>
      <c r="H22" s="133"/>
      <c r="I22" s="133"/>
      <c r="J22" s="133"/>
      <c r="K22" s="133"/>
      <c r="L22" s="133"/>
      <c r="M22" s="133"/>
      <c r="N22" s="134"/>
    </row>
    <row r="23" spans="1:18" ht="15" customHeight="1" thickBot="1">
      <c r="A23" s="176" t="s">
        <v>58</v>
      </c>
      <c r="B23" s="177">
        <f t="shared" ref="B23" si="3">SUM(B24:B41)</f>
        <v>4</v>
      </c>
      <c r="C23" s="178">
        <f t="shared" ref="C23:N23" si="4">SUM(C24:C41)</f>
        <v>0</v>
      </c>
      <c r="D23" s="179">
        <f t="shared" si="4"/>
        <v>0</v>
      </c>
      <c r="E23" s="179">
        <f t="shared" si="4"/>
        <v>0</v>
      </c>
      <c r="F23" s="179">
        <f t="shared" si="4"/>
        <v>0</v>
      </c>
      <c r="G23" s="180">
        <f t="shared" si="4"/>
        <v>2</v>
      </c>
      <c r="H23" s="180">
        <f t="shared" si="4"/>
        <v>2</v>
      </c>
      <c r="I23" s="180">
        <f t="shared" si="4"/>
        <v>0</v>
      </c>
      <c r="J23" s="180">
        <f t="shared" si="4"/>
        <v>0</v>
      </c>
      <c r="K23" s="180">
        <f t="shared" si="4"/>
        <v>0</v>
      </c>
      <c r="L23" s="180">
        <f t="shared" si="4"/>
        <v>0</v>
      </c>
      <c r="M23" s="180">
        <f t="shared" si="4"/>
        <v>0</v>
      </c>
      <c r="N23" s="181">
        <f t="shared" si="4"/>
        <v>0</v>
      </c>
    </row>
    <row r="24" spans="1:18" ht="12.75" customHeight="1">
      <c r="A24" s="153" t="s">
        <v>195</v>
      </c>
      <c r="B24" s="122">
        <f t="shared" ref="B24:B41" si="5">SUM(C24,D24,E24,F24,G24,H24,I24,J24,K24,L24,M24,N24)</f>
        <v>0</v>
      </c>
      <c r="C24" s="132" t="s">
        <v>250</v>
      </c>
      <c r="D24" s="132"/>
      <c r="E24" s="132"/>
      <c r="F24" s="132"/>
      <c r="G24" s="133"/>
      <c r="H24" s="133"/>
      <c r="I24" s="133"/>
      <c r="J24" s="133"/>
      <c r="K24" s="133"/>
      <c r="L24" s="133"/>
      <c r="M24" s="133"/>
      <c r="N24" s="134"/>
      <c r="O24" s="114">
        <f>SUM(C23:N23)</f>
        <v>4</v>
      </c>
      <c r="Q24" s="182"/>
    </row>
    <row r="25" spans="1:18" ht="15" customHeight="1">
      <c r="A25" s="156" t="s">
        <v>213</v>
      </c>
      <c r="B25" s="122">
        <f t="shared" si="5"/>
        <v>0</v>
      </c>
      <c r="C25" s="183"/>
      <c r="D25" s="123"/>
      <c r="E25" s="123"/>
      <c r="F25" s="123"/>
      <c r="G25" s="124"/>
      <c r="H25" s="124"/>
      <c r="I25" s="124"/>
      <c r="J25" s="124"/>
      <c r="K25" s="124"/>
      <c r="L25" s="124"/>
      <c r="M25" s="124"/>
      <c r="N25" s="125"/>
    </row>
    <row r="26" spans="1:18" ht="15" customHeight="1">
      <c r="A26" s="156" t="s">
        <v>100</v>
      </c>
      <c r="B26" s="122">
        <f t="shared" si="5"/>
        <v>0</v>
      </c>
      <c r="C26" s="132"/>
      <c r="D26" s="132"/>
      <c r="E26" s="132"/>
      <c r="F26" s="132"/>
      <c r="G26" s="133"/>
      <c r="H26" s="133"/>
      <c r="I26" s="133"/>
      <c r="J26" s="133"/>
      <c r="K26" s="133"/>
      <c r="L26" s="133"/>
      <c r="M26" s="133"/>
      <c r="N26" s="134"/>
    </row>
    <row r="27" spans="1:18" ht="15" customHeight="1">
      <c r="A27" s="156" t="s">
        <v>207</v>
      </c>
      <c r="B27" s="122">
        <f t="shared" si="5"/>
        <v>0</v>
      </c>
      <c r="C27" s="123"/>
      <c r="D27" s="123"/>
      <c r="E27" s="123"/>
      <c r="F27" s="123"/>
      <c r="G27" s="124"/>
      <c r="H27" s="124"/>
      <c r="I27" s="124"/>
      <c r="J27" s="124"/>
      <c r="K27" s="124"/>
      <c r="L27" s="124"/>
      <c r="M27" s="124"/>
      <c r="N27" s="125"/>
    </row>
    <row r="28" spans="1:18" ht="15" customHeight="1">
      <c r="A28" s="156" t="s">
        <v>208</v>
      </c>
      <c r="B28" s="122">
        <f t="shared" si="5"/>
        <v>0</v>
      </c>
      <c r="C28" s="123"/>
      <c r="D28" s="123"/>
      <c r="E28" s="123"/>
      <c r="F28" s="123"/>
      <c r="G28" s="124"/>
      <c r="H28" s="124"/>
      <c r="I28" s="124"/>
      <c r="J28" s="124"/>
      <c r="K28" s="124"/>
      <c r="L28" s="124"/>
      <c r="M28" s="124"/>
      <c r="N28" s="125"/>
    </row>
    <row r="29" spans="1:18" ht="15" customHeight="1">
      <c r="A29" s="156" t="s">
        <v>96</v>
      </c>
      <c r="B29" s="122">
        <f t="shared" si="5"/>
        <v>0</v>
      </c>
      <c r="C29" s="157"/>
      <c r="D29" s="157"/>
      <c r="E29" s="157"/>
      <c r="F29" s="157"/>
      <c r="G29" s="158"/>
      <c r="H29" s="158"/>
      <c r="I29" s="158"/>
      <c r="J29" s="158"/>
      <c r="K29" s="158"/>
      <c r="L29" s="158"/>
      <c r="M29" s="158"/>
      <c r="N29" s="159"/>
    </row>
    <row r="30" spans="1:18" ht="22.5">
      <c r="A30" s="156" t="s">
        <v>209</v>
      </c>
      <c r="B30" s="122">
        <f t="shared" si="5"/>
        <v>2</v>
      </c>
      <c r="C30" s="184"/>
      <c r="D30" s="185"/>
      <c r="E30" s="185"/>
      <c r="F30" s="185"/>
      <c r="G30" s="103"/>
      <c r="H30" s="103">
        <v>2</v>
      </c>
      <c r="I30" s="103"/>
      <c r="J30" s="103"/>
      <c r="K30" s="103"/>
      <c r="L30" s="103"/>
      <c r="M30" s="103"/>
      <c r="N30" s="186"/>
    </row>
    <row r="31" spans="1:18" ht="15" customHeight="1">
      <c r="A31" s="156" t="s">
        <v>196</v>
      </c>
      <c r="B31" s="122">
        <f t="shared" si="5"/>
        <v>0</v>
      </c>
      <c r="C31" s="184"/>
      <c r="D31" s="184"/>
      <c r="E31" s="184"/>
      <c r="F31" s="184"/>
      <c r="G31" s="187"/>
      <c r="H31" s="187"/>
      <c r="I31" s="187"/>
      <c r="J31" s="187"/>
      <c r="K31" s="187"/>
      <c r="L31" s="187"/>
      <c r="M31" s="187"/>
      <c r="N31" s="188"/>
      <c r="R31" s="28"/>
    </row>
    <row r="32" spans="1:18" ht="15" customHeight="1">
      <c r="A32" s="189" t="s">
        <v>210</v>
      </c>
      <c r="B32" s="122">
        <f t="shared" si="5"/>
        <v>0</v>
      </c>
      <c r="C32" s="163"/>
      <c r="D32" s="164"/>
      <c r="E32" s="164"/>
      <c r="F32" s="164"/>
      <c r="G32" s="165"/>
      <c r="H32" s="165"/>
      <c r="I32" s="165"/>
      <c r="J32" s="165"/>
      <c r="K32" s="165"/>
      <c r="L32" s="165"/>
      <c r="M32" s="165"/>
      <c r="N32" s="166"/>
    </row>
    <row r="33" spans="1:27" ht="15" customHeight="1">
      <c r="A33" s="153" t="s">
        <v>105</v>
      </c>
      <c r="B33" s="122">
        <f t="shared" si="5"/>
        <v>0</v>
      </c>
      <c r="C33" s="190"/>
      <c r="D33" s="191"/>
      <c r="E33" s="191"/>
      <c r="F33" s="191"/>
      <c r="G33" s="192"/>
      <c r="H33" s="192"/>
      <c r="I33" s="192"/>
      <c r="J33" s="192"/>
      <c r="K33" s="192"/>
      <c r="L33" s="192"/>
      <c r="M33" s="192"/>
      <c r="N33" s="193"/>
    </row>
    <row r="34" spans="1:27" ht="15" customHeight="1">
      <c r="A34" s="156" t="s">
        <v>106</v>
      </c>
      <c r="B34" s="122">
        <f t="shared" si="5"/>
        <v>0</v>
      </c>
      <c r="C34" s="123"/>
      <c r="D34" s="123"/>
      <c r="E34" s="123"/>
      <c r="F34" s="123"/>
      <c r="G34" s="124"/>
      <c r="H34" s="124"/>
      <c r="I34" s="124"/>
      <c r="J34" s="124"/>
      <c r="K34" s="124"/>
      <c r="L34" s="124"/>
      <c r="M34" s="124"/>
      <c r="N34" s="125"/>
    </row>
    <row r="35" spans="1:27" ht="15" customHeight="1">
      <c r="A35" s="156" t="s">
        <v>107</v>
      </c>
      <c r="B35" s="122">
        <f t="shared" si="5"/>
        <v>0</v>
      </c>
      <c r="C35" s="195"/>
      <c r="D35" s="196"/>
      <c r="E35" s="196"/>
      <c r="F35" s="196"/>
      <c r="G35" s="197"/>
      <c r="H35" s="197"/>
      <c r="I35" s="197"/>
      <c r="J35" s="197"/>
      <c r="K35" s="197"/>
      <c r="L35" s="197"/>
      <c r="M35" s="197"/>
      <c r="N35" s="198"/>
      <c r="O35" s="88"/>
      <c r="Q35" s="88"/>
      <c r="R35" s="88"/>
      <c r="S35" s="194"/>
      <c r="T35" s="88"/>
      <c r="U35" s="88"/>
      <c r="V35" s="88"/>
      <c r="W35" s="88"/>
      <c r="X35" s="88"/>
      <c r="Y35" s="88"/>
      <c r="Z35" s="88"/>
      <c r="AA35" s="88"/>
    </row>
    <row r="36" spans="1:27" ht="15" customHeight="1">
      <c r="A36" s="156" t="s">
        <v>211</v>
      </c>
      <c r="B36" s="122">
        <f t="shared" si="5"/>
        <v>0</v>
      </c>
      <c r="C36" s="163"/>
      <c r="D36" s="164"/>
      <c r="E36" s="164"/>
      <c r="F36" s="164"/>
      <c r="G36" s="165"/>
      <c r="H36" s="165"/>
      <c r="I36" s="165"/>
      <c r="J36" s="165"/>
      <c r="K36" s="165"/>
      <c r="L36" s="165"/>
      <c r="M36" s="165"/>
      <c r="N36" s="166"/>
    </row>
    <row r="37" spans="1:27" ht="15" customHeight="1">
      <c r="A37" s="156" t="s">
        <v>109</v>
      </c>
      <c r="B37" s="122">
        <f t="shared" si="5"/>
        <v>2</v>
      </c>
      <c r="C37" s="123"/>
      <c r="D37" s="123"/>
      <c r="E37" s="123"/>
      <c r="F37" s="123"/>
      <c r="G37" s="124">
        <v>2</v>
      </c>
      <c r="H37" s="124"/>
      <c r="I37" s="124"/>
      <c r="J37" s="124"/>
      <c r="K37" s="124"/>
      <c r="L37" s="124"/>
      <c r="M37" s="124"/>
      <c r="N37" s="125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ht="15" customHeight="1">
      <c r="A38" s="156" t="s">
        <v>110</v>
      </c>
      <c r="B38" s="122">
        <f t="shared" si="5"/>
        <v>0</v>
      </c>
      <c r="C38" s="123"/>
      <c r="D38" s="123"/>
      <c r="E38" s="123"/>
      <c r="F38" s="123"/>
      <c r="G38" s="124"/>
      <c r="H38" s="124"/>
      <c r="I38" s="124"/>
      <c r="J38" s="124"/>
      <c r="K38" s="124"/>
      <c r="L38" s="124"/>
      <c r="M38" s="124"/>
      <c r="N38" s="125"/>
    </row>
    <row r="39" spans="1:27" ht="15" customHeight="1">
      <c r="A39" s="199" t="s">
        <v>187</v>
      </c>
      <c r="B39" s="122">
        <f t="shared" si="5"/>
        <v>0</v>
      </c>
      <c r="C39" s="123"/>
      <c r="D39" s="123"/>
      <c r="E39" s="123"/>
      <c r="F39" s="123"/>
      <c r="G39" s="124"/>
      <c r="H39" s="124"/>
      <c r="I39" s="124"/>
      <c r="J39" s="124"/>
      <c r="K39" s="124"/>
      <c r="L39" s="124"/>
      <c r="M39" s="124"/>
      <c r="N39" s="125"/>
    </row>
    <row r="40" spans="1:27" ht="15" customHeight="1">
      <c r="A40" s="156" t="s">
        <v>111</v>
      </c>
      <c r="B40" s="122">
        <f t="shared" si="5"/>
        <v>0</v>
      </c>
      <c r="C40" s="123"/>
      <c r="D40" s="123"/>
      <c r="E40" s="123"/>
      <c r="F40" s="123"/>
      <c r="G40" s="124"/>
      <c r="H40" s="124"/>
      <c r="I40" s="124"/>
      <c r="J40" s="124"/>
      <c r="K40" s="124"/>
      <c r="L40" s="124"/>
      <c r="M40" s="124"/>
      <c r="N40" s="125"/>
    </row>
    <row r="41" spans="1:27" ht="15" customHeight="1" thickBot="1">
      <c r="A41" s="200" t="s">
        <v>197</v>
      </c>
      <c r="B41" s="201">
        <f t="shared" si="5"/>
        <v>0</v>
      </c>
      <c r="C41" s="202"/>
      <c r="D41" s="203"/>
      <c r="E41" s="203"/>
      <c r="F41" s="203"/>
      <c r="G41" s="204"/>
      <c r="H41" s="204"/>
      <c r="I41" s="204"/>
      <c r="J41" s="204"/>
      <c r="K41" s="204"/>
      <c r="L41" s="204"/>
      <c r="M41" s="204"/>
      <c r="N41" s="205"/>
    </row>
    <row r="42" spans="1:27" ht="15" customHeight="1">
      <c r="H42" s="182" t="s">
        <v>214</v>
      </c>
    </row>
    <row r="43" spans="1:27">
      <c r="A43" s="32"/>
    </row>
    <row r="44" spans="1:27" ht="15.75" customHeight="1">
      <c r="A44" s="206"/>
    </row>
    <row r="45" spans="1:27" ht="9.75" customHeight="1">
      <c r="A45" s="207"/>
    </row>
    <row r="46" spans="1:27" ht="18" customHeight="1">
      <c r="A46" s="208"/>
    </row>
    <row r="47" spans="1:27" ht="15" customHeight="1"/>
    <row r="48" spans="1:27" ht="16.5" customHeight="1"/>
    <row r="49" ht="18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s="32" customFormat="1"/>
    <row r="59" s="32" customFormat="1"/>
    <row r="60" s="32" customFormat="1"/>
    <row r="61" s="32" customFormat="1"/>
    <row r="62" s="32" customFormat="1"/>
    <row r="63" s="32" customFormat="1"/>
    <row r="64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  <row r="626" s="32" customFormat="1"/>
    <row r="627" s="32" customFormat="1"/>
    <row r="628" s="32" customFormat="1"/>
    <row r="629" s="32" customFormat="1"/>
    <row r="630" s="32" customFormat="1"/>
    <row r="631" s="32" customFormat="1"/>
    <row r="632" s="32" customFormat="1"/>
    <row r="633" s="32" customFormat="1"/>
    <row r="634" s="32" customFormat="1"/>
    <row r="635" s="32" customFormat="1"/>
    <row r="636" s="32" customFormat="1"/>
    <row r="637" s="32" customFormat="1"/>
    <row r="638" s="32" customFormat="1"/>
    <row r="639" s="32" customFormat="1"/>
    <row r="640" s="32" customFormat="1"/>
    <row r="641" s="32" customFormat="1"/>
    <row r="642" s="32" customFormat="1"/>
    <row r="643" s="32" customFormat="1"/>
    <row r="644" s="32" customFormat="1"/>
    <row r="645" s="32" customFormat="1"/>
    <row r="646" s="32" customFormat="1"/>
    <row r="647" s="32" customFormat="1"/>
    <row r="648" s="32" customFormat="1"/>
    <row r="649" s="32" customFormat="1"/>
    <row r="650" s="32" customFormat="1"/>
    <row r="651" s="32" customFormat="1"/>
    <row r="652" s="32" customFormat="1"/>
    <row r="653" s="32" customFormat="1"/>
    <row r="654" s="32" customFormat="1"/>
    <row r="655" s="32" customFormat="1"/>
    <row r="656" s="32" customFormat="1"/>
    <row r="657" s="32" customFormat="1"/>
    <row r="658" s="32" customFormat="1"/>
    <row r="659" s="32" customFormat="1"/>
    <row r="660" s="32" customFormat="1"/>
    <row r="661" s="32" customFormat="1"/>
    <row r="662" s="32" customFormat="1"/>
    <row r="663" s="32" customFormat="1"/>
    <row r="664" s="32" customFormat="1"/>
    <row r="665" s="32" customFormat="1"/>
    <row r="666" s="32" customFormat="1"/>
    <row r="667" s="32" customFormat="1"/>
    <row r="668" s="32" customFormat="1"/>
    <row r="669" s="32" customFormat="1"/>
    <row r="670" s="32" customFormat="1"/>
    <row r="671" s="32" customFormat="1"/>
    <row r="672" s="32" customFormat="1"/>
    <row r="673" s="32" customFormat="1"/>
    <row r="674" s="32" customFormat="1"/>
    <row r="675" s="32" customFormat="1"/>
    <row r="676" s="32" customFormat="1"/>
    <row r="677" s="32" customFormat="1"/>
    <row r="678" s="32" customFormat="1"/>
    <row r="679" s="32" customFormat="1"/>
    <row r="680" s="32" customFormat="1"/>
    <row r="681" s="32" customFormat="1"/>
    <row r="682" s="32" customFormat="1"/>
    <row r="683" s="32" customFormat="1"/>
    <row r="684" s="32" customFormat="1"/>
    <row r="685" s="32" customFormat="1"/>
    <row r="686" s="32" customFormat="1"/>
    <row r="687" s="32" customFormat="1"/>
    <row r="688" s="32" customFormat="1"/>
    <row r="689" s="32" customFormat="1"/>
    <row r="690" s="32" customFormat="1"/>
    <row r="691" s="32" customFormat="1"/>
    <row r="692" s="32" customFormat="1"/>
    <row r="693" s="32" customFormat="1"/>
    <row r="694" s="32" customFormat="1"/>
    <row r="695" s="32" customFormat="1"/>
    <row r="696" s="32" customFormat="1"/>
    <row r="697" s="32" customFormat="1"/>
    <row r="698" s="32" customFormat="1"/>
    <row r="699" s="32" customFormat="1"/>
    <row r="700" s="32" customFormat="1"/>
    <row r="701" s="32" customFormat="1"/>
    <row r="702" s="32" customFormat="1"/>
    <row r="703" s="32" customFormat="1"/>
    <row r="704" s="32" customFormat="1"/>
    <row r="705" s="32" customFormat="1"/>
    <row r="706" s="32" customFormat="1"/>
    <row r="707" s="32" customFormat="1"/>
    <row r="708" s="32" customFormat="1"/>
    <row r="709" s="32" customFormat="1"/>
    <row r="710" s="32" customFormat="1"/>
    <row r="711" s="32" customFormat="1"/>
    <row r="712" s="32" customFormat="1"/>
    <row r="713" s="32" customFormat="1"/>
    <row r="714" s="32" customFormat="1"/>
    <row r="715" s="32" customFormat="1"/>
    <row r="716" s="32" customFormat="1"/>
    <row r="717" s="32" customFormat="1"/>
    <row r="718" s="32" customFormat="1"/>
    <row r="719" s="32" customFormat="1"/>
    <row r="720" s="32" customFormat="1"/>
    <row r="721" s="32" customFormat="1"/>
    <row r="722" s="32" customFormat="1"/>
    <row r="723" s="32" customFormat="1"/>
    <row r="724" s="32" customFormat="1"/>
    <row r="725" s="32" customFormat="1"/>
    <row r="726" s="32" customFormat="1"/>
    <row r="727" s="32" customFormat="1"/>
    <row r="728" s="32" customFormat="1"/>
    <row r="729" s="32" customFormat="1"/>
    <row r="730" s="32" customFormat="1"/>
    <row r="731" s="32" customFormat="1"/>
    <row r="732" s="32" customFormat="1"/>
    <row r="733" s="32" customFormat="1"/>
    <row r="734" s="32" customFormat="1"/>
    <row r="735" s="32" customFormat="1"/>
    <row r="736" s="32" customFormat="1"/>
    <row r="737" s="32" customFormat="1"/>
    <row r="738" s="32" customFormat="1"/>
    <row r="739" s="32" customFormat="1"/>
    <row r="740" s="32" customFormat="1"/>
    <row r="741" s="32" customFormat="1"/>
    <row r="742" s="32" customFormat="1"/>
    <row r="743" s="32" customFormat="1"/>
    <row r="744" s="32" customFormat="1"/>
    <row r="745" s="32" customFormat="1"/>
    <row r="746" s="32" customFormat="1"/>
    <row r="747" s="32" customFormat="1"/>
    <row r="748" s="32" customFormat="1"/>
    <row r="749" s="32" customFormat="1"/>
    <row r="750" s="32" customFormat="1"/>
    <row r="751" s="32" customFormat="1"/>
    <row r="752" s="32" customFormat="1"/>
    <row r="753" s="32" customFormat="1"/>
    <row r="754" s="32" customFormat="1"/>
    <row r="755" s="32" customFormat="1"/>
    <row r="756" s="32" customFormat="1"/>
    <row r="757" s="32" customFormat="1"/>
    <row r="758" s="32" customFormat="1"/>
    <row r="759" s="32" customFormat="1"/>
    <row r="760" s="32" customFormat="1"/>
    <row r="761" s="32" customFormat="1"/>
    <row r="762" s="32" customFormat="1"/>
    <row r="763" s="32" customFormat="1"/>
    <row r="764" s="32" customFormat="1"/>
    <row r="765" s="32" customFormat="1"/>
    <row r="766" s="32" customFormat="1"/>
    <row r="767" s="32" customFormat="1"/>
    <row r="768" s="32" customFormat="1"/>
    <row r="769" s="32" customFormat="1"/>
    <row r="770" s="32" customFormat="1"/>
    <row r="771" s="32" customFormat="1"/>
    <row r="772" s="32" customFormat="1"/>
    <row r="773" s="32" customFormat="1"/>
    <row r="774" s="32" customFormat="1"/>
    <row r="775" s="32" customFormat="1"/>
    <row r="776" s="32" customFormat="1"/>
    <row r="777" s="32" customFormat="1"/>
    <row r="778" s="32" customFormat="1"/>
    <row r="779" s="32" customFormat="1"/>
    <row r="780" s="32" customFormat="1"/>
    <row r="781" s="32" customFormat="1"/>
    <row r="782" s="32" customFormat="1"/>
    <row r="783" s="32" customFormat="1"/>
    <row r="784" s="32" customFormat="1"/>
    <row r="785" s="32" customFormat="1"/>
    <row r="786" s="32" customFormat="1"/>
    <row r="787" s="32" customFormat="1"/>
    <row r="788" s="32" customFormat="1"/>
    <row r="789" s="32" customFormat="1"/>
    <row r="790" s="32" customFormat="1"/>
    <row r="791" s="32" customFormat="1"/>
    <row r="792" s="32" customFormat="1"/>
    <row r="793" s="32" customFormat="1"/>
    <row r="794" s="32" customFormat="1"/>
    <row r="795" s="32" customFormat="1"/>
    <row r="796" s="32" customFormat="1"/>
    <row r="797" s="32" customFormat="1"/>
    <row r="798" s="32" customFormat="1"/>
    <row r="799" s="32" customFormat="1"/>
    <row r="800" s="32" customFormat="1"/>
    <row r="801" s="32" customFormat="1"/>
    <row r="802" s="32" customFormat="1"/>
    <row r="803" s="32" customFormat="1"/>
    <row r="804" s="32" customFormat="1"/>
    <row r="805" s="32" customFormat="1"/>
    <row r="806" s="32" customFormat="1"/>
    <row r="807" s="32" customFormat="1"/>
    <row r="808" s="32" customFormat="1"/>
    <row r="809" s="32" customFormat="1"/>
    <row r="810" s="32" customFormat="1"/>
    <row r="811" s="32" customFormat="1"/>
    <row r="812" s="32" customFormat="1"/>
    <row r="813" s="32" customFormat="1"/>
    <row r="814" s="32" customFormat="1"/>
    <row r="815" s="32" customFormat="1"/>
    <row r="816" s="32" customFormat="1"/>
    <row r="817" s="32" customFormat="1"/>
    <row r="818" s="32" customFormat="1"/>
    <row r="819" s="32" customFormat="1"/>
    <row r="820" s="32" customFormat="1"/>
    <row r="821" s="32" customFormat="1"/>
    <row r="822" s="32" customFormat="1"/>
    <row r="823" s="32" customFormat="1"/>
    <row r="824" s="32" customFormat="1"/>
    <row r="825" s="32" customFormat="1"/>
    <row r="826" s="32" customFormat="1"/>
    <row r="827" s="32" customFormat="1"/>
    <row r="828" s="32" customFormat="1"/>
    <row r="829" s="32" customFormat="1"/>
    <row r="830" s="32" customFormat="1"/>
    <row r="831" s="32" customFormat="1"/>
    <row r="832" s="32" customFormat="1"/>
    <row r="833" s="32" customFormat="1"/>
    <row r="834" s="32" customFormat="1"/>
    <row r="835" s="32" customFormat="1"/>
    <row r="836" s="32" customFormat="1"/>
    <row r="837" s="32" customFormat="1"/>
    <row r="838" s="32" customFormat="1"/>
    <row r="839" s="32" customFormat="1"/>
    <row r="840" s="32" customFormat="1"/>
    <row r="841" s="32" customFormat="1"/>
    <row r="842" s="32" customFormat="1"/>
    <row r="843" s="32" customFormat="1"/>
    <row r="844" s="32" customFormat="1"/>
    <row r="845" s="32" customFormat="1"/>
    <row r="846" s="32" customFormat="1"/>
    <row r="847" s="32" customFormat="1"/>
    <row r="848" s="32" customFormat="1"/>
    <row r="849" s="32" customFormat="1"/>
    <row r="850" s="32" customFormat="1"/>
    <row r="851" s="32" customFormat="1"/>
    <row r="852" s="32" customFormat="1"/>
    <row r="853" s="32" customFormat="1"/>
    <row r="854" s="32" customFormat="1"/>
    <row r="855" s="32" customFormat="1"/>
    <row r="856" s="32" customFormat="1"/>
    <row r="857" s="32" customFormat="1"/>
    <row r="858" s="32" customFormat="1"/>
    <row r="859" s="32" customFormat="1"/>
    <row r="860" s="32" customFormat="1"/>
    <row r="861" s="32" customFormat="1"/>
    <row r="862" s="32" customFormat="1"/>
    <row r="863" s="32" customFormat="1"/>
    <row r="864" s="32" customFormat="1"/>
    <row r="865" s="32" customFormat="1"/>
    <row r="866" s="32" customFormat="1"/>
    <row r="867" s="32" customFormat="1"/>
    <row r="868" s="32" customFormat="1"/>
    <row r="869" s="32" customFormat="1"/>
    <row r="870" s="32" customFormat="1"/>
    <row r="871" s="32" customFormat="1"/>
    <row r="872" s="32" customFormat="1"/>
    <row r="873" s="32" customFormat="1"/>
    <row r="874" s="32" customFormat="1"/>
    <row r="875" s="32" customFormat="1"/>
    <row r="876" s="32" customFormat="1"/>
    <row r="877" s="32" customFormat="1"/>
    <row r="878" s="32" customFormat="1"/>
    <row r="879" s="32" customFormat="1"/>
    <row r="880" s="32" customFormat="1"/>
    <row r="881" s="32" customFormat="1"/>
    <row r="882" s="32" customFormat="1"/>
    <row r="883" s="32" customFormat="1"/>
    <row r="884" s="32" customFormat="1"/>
    <row r="885" s="32" customFormat="1"/>
    <row r="886" s="32" customFormat="1"/>
    <row r="887" s="32" customFormat="1"/>
    <row r="888" s="32" customFormat="1"/>
    <row r="889" s="32" customFormat="1"/>
    <row r="890" s="32" customFormat="1"/>
    <row r="891" s="32" customFormat="1"/>
    <row r="892" s="32" customFormat="1"/>
    <row r="893" s="32" customFormat="1"/>
    <row r="894" s="32" customFormat="1"/>
    <row r="895" s="32" customFormat="1"/>
    <row r="896" s="32" customFormat="1"/>
    <row r="897" s="32" customFormat="1"/>
    <row r="898" s="32" customFormat="1"/>
    <row r="899" s="32" customFormat="1"/>
    <row r="900" s="32" customFormat="1"/>
    <row r="901" s="32" customFormat="1"/>
    <row r="902" s="32" customFormat="1"/>
    <row r="903" s="32" customFormat="1"/>
    <row r="904" s="32" customFormat="1"/>
    <row r="905" s="32" customFormat="1"/>
    <row r="906" s="32" customFormat="1"/>
    <row r="907" s="32" customFormat="1"/>
    <row r="908" s="32" customFormat="1"/>
    <row r="909" s="32" customFormat="1"/>
    <row r="910" s="32" customFormat="1"/>
    <row r="911" s="32" customFormat="1"/>
    <row r="912" s="32" customFormat="1"/>
    <row r="913" s="32" customFormat="1"/>
    <row r="914" s="32" customFormat="1"/>
    <row r="915" s="32" customFormat="1"/>
    <row r="916" s="32" customFormat="1"/>
    <row r="917" s="32" customFormat="1"/>
    <row r="918" s="32" customFormat="1"/>
    <row r="919" s="32" customFormat="1"/>
    <row r="920" s="32" customFormat="1"/>
    <row r="921" s="32" customFormat="1"/>
    <row r="922" s="32" customFormat="1"/>
    <row r="923" s="32" customFormat="1"/>
    <row r="924" s="32" customFormat="1"/>
    <row r="925" s="32" customFormat="1"/>
    <row r="926" s="32" customFormat="1"/>
    <row r="927" s="32" customFormat="1"/>
    <row r="928" s="32" customFormat="1"/>
    <row r="929" s="32" customFormat="1"/>
    <row r="930" s="32" customFormat="1"/>
    <row r="931" s="32" customFormat="1"/>
    <row r="932" s="32" customFormat="1"/>
    <row r="933" s="32" customFormat="1"/>
    <row r="934" s="32" customFormat="1"/>
    <row r="935" s="32" customFormat="1"/>
    <row r="936" s="32" customFormat="1"/>
    <row r="937" s="32" customFormat="1"/>
    <row r="938" s="32" customFormat="1"/>
    <row r="939" s="32" customFormat="1"/>
    <row r="940" s="32" customFormat="1"/>
    <row r="941" s="32" customFormat="1"/>
    <row r="942" s="32" customFormat="1"/>
    <row r="943" s="32" customFormat="1"/>
    <row r="944" s="32" customFormat="1"/>
    <row r="945" s="32" customFormat="1"/>
    <row r="946" s="32" customFormat="1"/>
    <row r="947" s="32" customFormat="1"/>
    <row r="948" s="32" customFormat="1"/>
    <row r="949" s="32" customFormat="1"/>
    <row r="950" s="32" customFormat="1"/>
    <row r="951" s="32" customFormat="1"/>
    <row r="952" s="32" customFormat="1"/>
    <row r="953" s="32" customFormat="1"/>
    <row r="954" s="32" customFormat="1"/>
    <row r="955" s="32" customFormat="1"/>
    <row r="956" s="32" customFormat="1"/>
    <row r="957" s="32" customFormat="1"/>
    <row r="958" s="32" customFormat="1"/>
    <row r="959" s="32" customFormat="1"/>
    <row r="960" s="32" customFormat="1"/>
    <row r="961" s="32" customFormat="1"/>
    <row r="962" s="32" customFormat="1"/>
    <row r="963" s="32" customFormat="1"/>
    <row r="964" s="32" customFormat="1"/>
    <row r="965" s="32" customFormat="1"/>
    <row r="966" s="32" customFormat="1"/>
    <row r="967" s="32" customFormat="1"/>
    <row r="968" s="32" customFormat="1"/>
    <row r="969" s="32" customFormat="1"/>
    <row r="970" s="32" customFormat="1"/>
    <row r="971" s="32" customFormat="1"/>
    <row r="972" s="32" customFormat="1"/>
    <row r="973" s="32" customFormat="1"/>
    <row r="974" s="32" customFormat="1"/>
    <row r="975" s="32" customFormat="1"/>
    <row r="976" s="32" customFormat="1"/>
    <row r="977" s="32" customFormat="1"/>
    <row r="978" s="32" customFormat="1"/>
    <row r="979" s="32" customFormat="1"/>
    <row r="980" s="32" customFormat="1"/>
    <row r="981" s="32" customFormat="1"/>
    <row r="982" s="32" customFormat="1"/>
    <row r="983" s="32" customFormat="1"/>
    <row r="984" s="32" customFormat="1"/>
    <row r="985" s="32" customFormat="1"/>
    <row r="986" s="32" customFormat="1"/>
    <row r="987" s="32" customFormat="1"/>
    <row r="988" s="32" customFormat="1"/>
    <row r="989" s="32" customFormat="1"/>
    <row r="990" s="32" customFormat="1"/>
    <row r="991" s="32" customFormat="1"/>
    <row r="992" s="32" customFormat="1"/>
    <row r="993" s="32" customFormat="1"/>
    <row r="994" s="32" customFormat="1"/>
    <row r="995" s="32" customFormat="1"/>
    <row r="996" s="32" customFormat="1"/>
    <row r="997" s="32" customFormat="1"/>
    <row r="998" s="32" customFormat="1"/>
    <row r="999" s="32" customFormat="1"/>
    <row r="1000" s="32" customFormat="1"/>
    <row r="1001" s="32" customFormat="1"/>
    <row r="1002" s="32" customFormat="1"/>
    <row r="1003" s="32" customFormat="1"/>
    <row r="1004" s="32" customFormat="1"/>
    <row r="1005" s="32" customFormat="1"/>
    <row r="1006" s="32" customFormat="1"/>
    <row r="1007" s="32" customFormat="1"/>
    <row r="1008" s="32" customFormat="1"/>
    <row r="1009" s="32" customFormat="1"/>
    <row r="1010" s="32" customFormat="1"/>
    <row r="1011" s="32" customFormat="1"/>
    <row r="1012" s="32" customFormat="1"/>
    <row r="1013" s="32" customFormat="1"/>
    <row r="1014" s="32" customFormat="1"/>
    <row r="1015" s="32" customFormat="1"/>
    <row r="1016" s="32" customFormat="1"/>
    <row r="1017" s="32" customFormat="1"/>
    <row r="1018" s="32" customFormat="1"/>
    <row r="1019" s="32" customFormat="1"/>
    <row r="1020" s="32" customFormat="1"/>
    <row r="1021" s="32" customFormat="1"/>
    <row r="1022" s="32" customFormat="1"/>
    <row r="1023" s="32" customFormat="1"/>
    <row r="1024" s="32" customFormat="1"/>
    <row r="1025" s="32" customFormat="1"/>
    <row r="1026" s="32" customFormat="1"/>
    <row r="1027" s="32" customFormat="1"/>
    <row r="1028" s="32" customFormat="1"/>
    <row r="1029" s="32" customFormat="1"/>
    <row r="1030" s="32" customFormat="1"/>
    <row r="1031" s="32" customFormat="1"/>
    <row r="1032" s="32" customFormat="1"/>
    <row r="1033" s="32" customFormat="1"/>
    <row r="1034" s="32" customFormat="1"/>
    <row r="1035" s="32" customFormat="1"/>
    <row r="1036" s="32" customFormat="1"/>
    <row r="1037" s="32" customFormat="1"/>
    <row r="1038" s="32" customFormat="1"/>
    <row r="1039" s="32" customFormat="1"/>
    <row r="1040" s="32" customFormat="1"/>
    <row r="1041" s="32" customFormat="1"/>
    <row r="1042" s="32" customFormat="1"/>
    <row r="1043" s="32" customFormat="1"/>
    <row r="1044" s="32" customFormat="1"/>
    <row r="1045" s="32" customFormat="1"/>
    <row r="1046" s="32" customFormat="1"/>
    <row r="1047" s="32" customFormat="1"/>
    <row r="1048" s="32" customFormat="1"/>
    <row r="1049" s="32" customFormat="1"/>
    <row r="1050" s="32" customFormat="1"/>
    <row r="1051" s="32" customFormat="1"/>
    <row r="1052" s="32" customFormat="1"/>
    <row r="1053" s="32" customFormat="1"/>
    <row r="1054" s="32" customFormat="1"/>
    <row r="1055" s="32" customFormat="1"/>
    <row r="1056" s="32" customFormat="1"/>
    <row r="1057" s="32" customFormat="1"/>
    <row r="1058" s="32" customFormat="1"/>
    <row r="1059" s="32" customFormat="1"/>
    <row r="1060" s="32" customFormat="1"/>
    <row r="1061" s="32" customFormat="1"/>
    <row r="1062" s="32" customFormat="1"/>
    <row r="1063" s="32" customFormat="1"/>
    <row r="1064" s="32" customFormat="1"/>
    <row r="1065" s="32" customFormat="1"/>
    <row r="1066" s="32" customFormat="1"/>
    <row r="1067" s="32" customFormat="1"/>
    <row r="1068" s="32" customFormat="1"/>
    <row r="1069" s="32" customFormat="1"/>
    <row r="1070" s="32" customFormat="1"/>
    <row r="1071" s="32" customFormat="1"/>
    <row r="1072" s="32" customFormat="1"/>
    <row r="1073" s="32" customFormat="1"/>
    <row r="1074" s="32" customFormat="1"/>
    <row r="1075" s="32" customFormat="1"/>
    <row r="1076" s="32" customFormat="1"/>
    <row r="1077" s="32" customFormat="1"/>
    <row r="1078" s="32" customFormat="1"/>
    <row r="1079" s="32" customFormat="1"/>
    <row r="1080" s="32" customFormat="1"/>
    <row r="1081" s="32" customFormat="1"/>
    <row r="1082" s="32" customFormat="1"/>
    <row r="1083" s="32" customFormat="1"/>
    <row r="1084" s="32" customFormat="1"/>
    <row r="1085" s="32" customFormat="1"/>
    <row r="1086" s="32" customFormat="1"/>
    <row r="1087" s="32" customFormat="1"/>
    <row r="1088" s="32" customFormat="1"/>
    <row r="1089" s="32" customFormat="1"/>
    <row r="1090" s="32" customFormat="1"/>
    <row r="1091" s="32" customFormat="1"/>
    <row r="1092" s="32" customFormat="1"/>
    <row r="1093" s="32" customFormat="1"/>
    <row r="1094" s="32" customFormat="1"/>
    <row r="1095" s="32" customFormat="1"/>
    <row r="1096" s="32" customFormat="1"/>
    <row r="1097" s="32" customFormat="1"/>
    <row r="1098" s="32" customFormat="1"/>
    <row r="1099" s="32" customFormat="1"/>
    <row r="1100" s="32" customFormat="1"/>
    <row r="1101" s="32" customFormat="1"/>
    <row r="1102" s="32" customFormat="1"/>
    <row r="1103" s="32" customFormat="1"/>
    <row r="1104" s="32" customFormat="1"/>
    <row r="1105" s="32" customFormat="1"/>
    <row r="1106" s="32" customFormat="1"/>
    <row r="1107" s="32" customFormat="1"/>
    <row r="1108" s="32" customFormat="1"/>
    <row r="1109" s="32" customFormat="1"/>
    <row r="1110" s="32" customFormat="1"/>
    <row r="1111" s="32" customFormat="1"/>
    <row r="1112" s="32" customFormat="1"/>
    <row r="1113" s="32" customFormat="1"/>
    <row r="1114" s="32" customFormat="1"/>
    <row r="1115" s="32" customFormat="1"/>
    <row r="1116" s="32" customFormat="1"/>
    <row r="1117" s="32" customFormat="1"/>
    <row r="1118" s="32" customFormat="1"/>
    <row r="1119" s="32" customFormat="1"/>
    <row r="1120" s="32" customFormat="1"/>
    <row r="1121" s="32" customFormat="1"/>
    <row r="1122" s="32" customFormat="1"/>
    <row r="1123" s="32" customFormat="1"/>
    <row r="1124" s="32" customFormat="1"/>
    <row r="1125" s="32" customFormat="1"/>
    <row r="1126" s="32" customFormat="1"/>
    <row r="1127" s="32" customFormat="1"/>
    <row r="1128" s="32" customFormat="1"/>
    <row r="1129" s="32" customFormat="1"/>
    <row r="1130" s="32" customFormat="1"/>
    <row r="1131" s="32" customFormat="1"/>
    <row r="1132" s="32" customFormat="1"/>
    <row r="1133" s="32" customFormat="1"/>
    <row r="1134" s="32" customFormat="1"/>
    <row r="1135" s="32" customFormat="1"/>
    <row r="1136" s="32" customFormat="1"/>
    <row r="1137" s="32" customFormat="1"/>
    <row r="1138" s="32" customFormat="1"/>
    <row r="1139" s="32" customFormat="1"/>
    <row r="1140" s="32" customFormat="1"/>
    <row r="1141" s="32" customFormat="1"/>
    <row r="1142" s="32" customFormat="1"/>
    <row r="1143" s="32" customFormat="1"/>
    <row r="1144" s="32" customFormat="1"/>
    <row r="1145" s="32" customFormat="1"/>
    <row r="1146" s="32" customFormat="1"/>
    <row r="1147" s="32" customFormat="1"/>
    <row r="1148" s="32" customFormat="1"/>
    <row r="1149" s="32" customFormat="1"/>
    <row r="1150" s="32" customFormat="1"/>
    <row r="1151" s="32" customFormat="1"/>
    <row r="1152" s="32" customFormat="1"/>
    <row r="1153" s="32" customFormat="1"/>
    <row r="1154" s="32" customFormat="1"/>
    <row r="1155" s="32" customFormat="1"/>
    <row r="1156" s="32" customFormat="1"/>
    <row r="1157" s="32" customFormat="1"/>
    <row r="1158" s="32" customFormat="1"/>
    <row r="1159" s="32" customFormat="1"/>
    <row r="1160" s="32" customFormat="1"/>
    <row r="1161" s="32" customFormat="1"/>
    <row r="1162" s="32" customFormat="1"/>
    <row r="1163" s="32" customFormat="1"/>
    <row r="1164" s="32" customFormat="1"/>
    <row r="1165" s="32" customFormat="1"/>
    <row r="1166" s="32" customFormat="1"/>
    <row r="1167" s="32" customFormat="1"/>
    <row r="1168" s="32" customFormat="1"/>
    <row r="1169" s="32" customFormat="1"/>
    <row r="1170" s="32" customFormat="1"/>
    <row r="1171" s="32" customFormat="1"/>
    <row r="1172" s="32" customFormat="1"/>
    <row r="1173" s="32" customFormat="1"/>
    <row r="1174" s="32" customFormat="1"/>
    <row r="1175" s="32" customFormat="1"/>
    <row r="1176" s="32" customFormat="1"/>
    <row r="1177" s="32" customFormat="1"/>
    <row r="1178" s="32" customFormat="1"/>
    <row r="1179" s="32" customFormat="1"/>
    <row r="1180" s="32" customFormat="1"/>
    <row r="1181" s="32" customFormat="1"/>
    <row r="1182" s="32" customFormat="1"/>
    <row r="1183" s="32" customFormat="1"/>
    <row r="1184" s="32" customFormat="1"/>
    <row r="1185" s="32" customFormat="1"/>
    <row r="1186" s="32" customFormat="1"/>
    <row r="1187" s="32" customFormat="1"/>
    <row r="1188" s="32" customFormat="1"/>
    <row r="1189" s="32" customFormat="1"/>
    <row r="1190" s="32" customFormat="1"/>
    <row r="1191" s="32" customFormat="1"/>
    <row r="1192" s="32" customFormat="1"/>
    <row r="1193" s="32" customFormat="1"/>
    <row r="1194" s="32" customFormat="1"/>
    <row r="1195" s="32" customFormat="1"/>
    <row r="1196" s="32" customFormat="1"/>
    <row r="1197" s="32" customFormat="1"/>
    <row r="1198" s="32" customFormat="1"/>
    <row r="1199" s="32" customFormat="1"/>
    <row r="1200" s="32" customFormat="1"/>
    <row r="1201" s="32" customFormat="1"/>
    <row r="1202" s="32" customFormat="1"/>
    <row r="1203" s="32" customFormat="1"/>
    <row r="1204" s="32" customFormat="1"/>
    <row r="1205" s="32" customFormat="1"/>
    <row r="1206" s="32" customFormat="1"/>
    <row r="1207" s="32" customFormat="1"/>
    <row r="1208" s="32" customFormat="1"/>
    <row r="1209" s="32" customFormat="1"/>
    <row r="1210" s="32" customFormat="1"/>
    <row r="1211" s="32" customFormat="1"/>
    <row r="1212" s="32" customFormat="1"/>
    <row r="1213" s="32" customFormat="1"/>
    <row r="1214" s="32" customFormat="1"/>
    <row r="1215" s="32" customFormat="1"/>
    <row r="1216" s="32" customFormat="1"/>
    <row r="1217" s="32" customFormat="1"/>
    <row r="1218" s="32" customFormat="1"/>
    <row r="1219" s="32" customFormat="1"/>
    <row r="1220" s="32" customFormat="1"/>
    <row r="1221" s="32" customFormat="1"/>
    <row r="1222" s="32" customFormat="1"/>
    <row r="1223" s="32" customFormat="1"/>
    <row r="1224" s="32" customFormat="1"/>
    <row r="1225" s="32" customFormat="1"/>
    <row r="1226" s="32" customFormat="1"/>
    <row r="1227" s="32" customFormat="1"/>
    <row r="1228" s="32" customFormat="1"/>
    <row r="1229" s="32" customFormat="1"/>
    <row r="1230" s="32" customFormat="1"/>
    <row r="1231" s="32" customFormat="1"/>
    <row r="1232" s="32" customFormat="1"/>
    <row r="1233" s="32" customFormat="1"/>
    <row r="1234" s="32" customFormat="1"/>
    <row r="1235" s="32" customFormat="1"/>
    <row r="1236" s="32" customFormat="1"/>
    <row r="1237" s="32" customFormat="1"/>
    <row r="1238" s="32" customFormat="1"/>
    <row r="1239" s="32" customFormat="1"/>
    <row r="1240" s="32" customFormat="1"/>
    <row r="1241" s="32" customFormat="1"/>
    <row r="1242" s="32" customFormat="1"/>
    <row r="1243" s="32" customFormat="1"/>
    <row r="1244" s="32" customFormat="1"/>
    <row r="1245" s="32" customFormat="1"/>
    <row r="1246" s="32" customFormat="1"/>
    <row r="1247" s="32" customFormat="1"/>
    <row r="1248" s="32" customFormat="1"/>
    <row r="1249" s="32" customFormat="1"/>
    <row r="1250" s="32" customFormat="1"/>
    <row r="1251" s="32" customFormat="1"/>
    <row r="1252" s="32" customFormat="1"/>
    <row r="1253" s="32" customFormat="1"/>
    <row r="1254" s="32" customFormat="1"/>
    <row r="1255" s="32" customFormat="1"/>
    <row r="1256" s="32" customFormat="1"/>
    <row r="1257" s="32" customFormat="1"/>
    <row r="1258" s="32" customFormat="1"/>
    <row r="1259" s="32" customFormat="1"/>
    <row r="1260" s="32" customFormat="1"/>
    <row r="1261" s="32" customFormat="1"/>
    <row r="1262" s="32" customFormat="1"/>
    <row r="1263" s="32" customFormat="1"/>
    <row r="1264" s="32" customFormat="1"/>
    <row r="1265" s="32" customFormat="1"/>
    <row r="1266" s="32" customFormat="1"/>
    <row r="1267" s="32" customFormat="1"/>
    <row r="1268" s="32" customFormat="1"/>
    <row r="1269" s="32" customFormat="1"/>
    <row r="1270" s="32" customFormat="1"/>
    <row r="1271" s="32" customFormat="1"/>
    <row r="1272" s="32" customFormat="1"/>
    <row r="1273" s="32" customFormat="1"/>
    <row r="1274" s="32" customFormat="1"/>
    <row r="1275" s="32" customFormat="1"/>
    <row r="1276" s="32" customFormat="1"/>
    <row r="1277" s="32" customFormat="1"/>
    <row r="1278" s="32" customFormat="1"/>
    <row r="1279" s="32" customFormat="1"/>
    <row r="1280" s="32" customFormat="1"/>
    <row r="1281" s="32" customFormat="1"/>
    <row r="1282" s="32" customFormat="1"/>
    <row r="1283" s="32" customFormat="1"/>
    <row r="1284" s="32" customFormat="1"/>
    <row r="1285" s="32" customFormat="1"/>
    <row r="1286" s="32" customFormat="1"/>
    <row r="1287" s="32" customFormat="1"/>
    <row r="1288" s="32" customFormat="1"/>
    <row r="1289" s="32" customFormat="1"/>
    <row r="1290" s="32" customFormat="1"/>
    <row r="1291" s="32" customFormat="1"/>
    <row r="1292" s="32" customFormat="1"/>
    <row r="1293" s="32" customFormat="1"/>
    <row r="1294" s="32" customFormat="1"/>
    <row r="1295" s="32" customFormat="1"/>
    <row r="1296" s="32" customFormat="1"/>
    <row r="1297" s="32" customFormat="1"/>
    <row r="1298" s="32" customFormat="1"/>
    <row r="1299" s="32" customFormat="1"/>
    <row r="1300" s="32" customFormat="1"/>
    <row r="1301" s="32" customFormat="1"/>
    <row r="1302" s="32" customFormat="1"/>
    <row r="1303" s="32" customFormat="1"/>
    <row r="1304" s="32" customFormat="1"/>
    <row r="1305" s="32" customFormat="1"/>
    <row r="1306" s="32" customFormat="1"/>
    <row r="1307" s="32" customFormat="1"/>
    <row r="1308" s="32" customFormat="1"/>
    <row r="1309" s="32" customFormat="1"/>
    <row r="1310" s="32" customFormat="1"/>
    <row r="1311" s="32" customFormat="1"/>
    <row r="1312" s="32" customFormat="1"/>
    <row r="1313" s="32" customFormat="1"/>
    <row r="1314" s="32" customFormat="1"/>
    <row r="1315" s="32" customFormat="1"/>
    <row r="1316" s="32" customFormat="1"/>
    <row r="1317" s="32" customFormat="1"/>
    <row r="1318" s="32" customFormat="1"/>
    <row r="1319" s="32" customFormat="1"/>
    <row r="1320" s="32" customFormat="1"/>
    <row r="1321" s="32" customFormat="1"/>
    <row r="1322" s="32" customFormat="1"/>
    <row r="1323" s="32" customFormat="1"/>
    <row r="1324" s="32" customFormat="1"/>
    <row r="1325" s="32" customFormat="1"/>
    <row r="1326" s="32" customFormat="1"/>
    <row r="1327" s="32" customFormat="1"/>
    <row r="1328" s="32" customFormat="1"/>
    <row r="1329" s="32" customFormat="1"/>
    <row r="1330" s="32" customFormat="1"/>
    <row r="1331" s="32" customFormat="1"/>
    <row r="1332" s="32" customFormat="1"/>
    <row r="1333" s="32" customFormat="1"/>
    <row r="1334" s="32" customFormat="1"/>
    <row r="1335" s="32" customFormat="1"/>
    <row r="1336" s="32" customFormat="1"/>
    <row r="1337" s="32" customFormat="1"/>
    <row r="1338" s="32" customFormat="1"/>
    <row r="1339" s="32" customFormat="1"/>
    <row r="1340" s="32" customFormat="1"/>
    <row r="1341" s="32" customFormat="1"/>
    <row r="1342" s="32" customFormat="1"/>
    <row r="1343" s="32" customFormat="1"/>
    <row r="1344" s="32" customFormat="1"/>
    <row r="1345" s="32" customFormat="1"/>
    <row r="1346" s="32" customFormat="1"/>
    <row r="1347" s="32" customFormat="1"/>
    <row r="1348" s="32" customFormat="1"/>
    <row r="1349" s="32" customFormat="1"/>
    <row r="1350" s="32" customFormat="1"/>
    <row r="1351" s="32" customFormat="1"/>
    <row r="1352" s="32" customFormat="1"/>
    <row r="1353" s="32" customFormat="1"/>
    <row r="1354" s="32" customFormat="1"/>
    <row r="1355" s="32" customFormat="1"/>
    <row r="1356" s="32" customFormat="1"/>
    <row r="1357" s="32" customFormat="1"/>
    <row r="1358" s="32" customFormat="1"/>
    <row r="1359" s="32" customFormat="1"/>
    <row r="1360" s="32" customFormat="1"/>
    <row r="1361" s="32" customFormat="1"/>
    <row r="1362" s="32" customFormat="1"/>
    <row r="1363" s="32" customFormat="1"/>
    <row r="1364" s="32" customFormat="1"/>
    <row r="1365" s="32" customFormat="1"/>
    <row r="1366" s="32" customFormat="1"/>
    <row r="1367" s="32" customFormat="1"/>
    <row r="1368" s="32" customFormat="1"/>
    <row r="1369" s="32" customFormat="1"/>
    <row r="1370" s="32" customFormat="1"/>
    <row r="1371" s="32" customFormat="1"/>
    <row r="1372" s="32" customFormat="1"/>
    <row r="1373" s="32" customFormat="1"/>
    <row r="1374" s="32" customFormat="1"/>
    <row r="1375" s="32" customFormat="1"/>
    <row r="1376" s="32" customFormat="1"/>
    <row r="1377" s="32" customFormat="1"/>
    <row r="1378" s="32" customFormat="1"/>
    <row r="1379" s="32" customFormat="1"/>
    <row r="1380" s="32" customFormat="1"/>
    <row r="1381" s="32" customFormat="1"/>
    <row r="1382" s="32" customFormat="1"/>
    <row r="1383" s="32" customFormat="1"/>
    <row r="1384" s="32" customFormat="1"/>
    <row r="1385" s="32" customFormat="1"/>
    <row r="1386" s="32" customFormat="1"/>
    <row r="1387" s="32" customFormat="1"/>
    <row r="1388" s="32" customFormat="1"/>
    <row r="1389" s="32" customFormat="1"/>
    <row r="1390" s="32" customFormat="1"/>
    <row r="1391" s="32" customFormat="1"/>
    <row r="1392" s="32" customFormat="1"/>
    <row r="1393" s="32" customFormat="1"/>
    <row r="1394" s="32" customFormat="1"/>
    <row r="1395" s="32" customFormat="1"/>
    <row r="1396" s="32" customFormat="1"/>
    <row r="1397" s="32" customFormat="1"/>
    <row r="1398" s="32" customFormat="1"/>
    <row r="1399" s="32" customFormat="1"/>
    <row r="1400" s="32" customFormat="1"/>
    <row r="1401" s="32" customFormat="1"/>
    <row r="1402" s="32" customFormat="1"/>
    <row r="1403" s="32" customFormat="1"/>
    <row r="1404" s="32" customFormat="1"/>
    <row r="1405" s="32" customFormat="1"/>
    <row r="1406" s="32" customFormat="1"/>
    <row r="1407" s="32" customFormat="1"/>
    <row r="1408" s="32" customFormat="1"/>
    <row r="1409" s="32" customFormat="1"/>
    <row r="1410" s="32" customFormat="1"/>
    <row r="1411" s="32" customFormat="1"/>
    <row r="1412" s="32" customFormat="1"/>
    <row r="1413" s="32" customFormat="1"/>
    <row r="1414" s="32" customFormat="1"/>
    <row r="1415" s="32" customFormat="1"/>
    <row r="1416" s="32" customFormat="1"/>
    <row r="1417" s="32" customFormat="1"/>
    <row r="1418" s="32" customFormat="1"/>
    <row r="1419" s="32" customFormat="1"/>
    <row r="1420" s="32" customFormat="1"/>
    <row r="1421" s="32" customFormat="1"/>
    <row r="1422" s="32" customFormat="1"/>
    <row r="1423" s="32" customFormat="1"/>
    <row r="1424" s="32" customFormat="1"/>
    <row r="1425" s="32" customFormat="1"/>
    <row r="1426" s="32" customFormat="1"/>
    <row r="1427" s="32" customFormat="1"/>
    <row r="1428" s="32" customFormat="1"/>
    <row r="1429" s="32" customFormat="1"/>
    <row r="1430" s="32" customFormat="1"/>
    <row r="1431" s="32" customFormat="1"/>
    <row r="1432" s="32" customFormat="1"/>
    <row r="1433" s="32" customFormat="1"/>
    <row r="1434" s="32" customFormat="1"/>
    <row r="1435" s="32" customFormat="1"/>
    <row r="1436" s="32" customFormat="1"/>
    <row r="1437" s="32" customFormat="1"/>
    <row r="1438" s="32" customFormat="1"/>
    <row r="1439" s="32" customFormat="1"/>
    <row r="1440" s="32" customFormat="1"/>
    <row r="1441" s="32" customFormat="1"/>
    <row r="1442" s="32" customFormat="1"/>
    <row r="1443" s="32" customFormat="1"/>
    <row r="1444" s="32" customFormat="1"/>
    <row r="1445" s="32" customFormat="1"/>
    <row r="1446" s="32" customFormat="1"/>
    <row r="1447" s="32" customFormat="1"/>
    <row r="1448" s="32" customFormat="1"/>
    <row r="1449" s="32" customFormat="1"/>
    <row r="1450" s="32" customFormat="1"/>
    <row r="1451" s="32" customFormat="1"/>
    <row r="1452" s="32" customFormat="1"/>
    <row r="1453" s="32" customFormat="1"/>
    <row r="1454" s="32" customFormat="1"/>
    <row r="1455" s="32" customFormat="1"/>
    <row r="1456" s="32" customFormat="1"/>
    <row r="1457" s="32" customFormat="1"/>
    <row r="1458" s="32" customFormat="1"/>
    <row r="1459" s="32" customFormat="1"/>
    <row r="1460" s="32" customFormat="1"/>
    <row r="1461" s="32" customFormat="1"/>
    <row r="1462" s="32" customFormat="1"/>
    <row r="1463" s="32" customFormat="1"/>
    <row r="1464" s="32" customFormat="1"/>
    <row r="1465" s="32" customFormat="1"/>
    <row r="1466" s="32" customFormat="1"/>
    <row r="1467" s="32" customFormat="1"/>
    <row r="1468" s="32" customFormat="1"/>
    <row r="1469" s="32" customFormat="1"/>
    <row r="1470" s="32" customFormat="1"/>
    <row r="1471" s="32" customFormat="1"/>
    <row r="1472" s="32" customFormat="1"/>
    <row r="1473" s="32" customFormat="1"/>
    <row r="1474" s="32" customFormat="1"/>
    <row r="1475" s="32" customFormat="1"/>
    <row r="1476" s="32" customFormat="1"/>
    <row r="1477" s="32" customFormat="1"/>
    <row r="1478" s="32" customFormat="1"/>
    <row r="1479" s="32" customFormat="1"/>
    <row r="1480" s="32" customFormat="1"/>
    <row r="1481" s="32" customFormat="1"/>
    <row r="1482" s="32" customFormat="1"/>
    <row r="1483" s="32" customFormat="1"/>
    <row r="1484" s="32" customFormat="1"/>
    <row r="1485" s="32" customFormat="1"/>
    <row r="1486" s="32" customFormat="1"/>
    <row r="1487" s="32" customFormat="1"/>
    <row r="1488" s="32" customFormat="1"/>
    <row r="1489" s="32" customFormat="1"/>
    <row r="1490" s="32" customFormat="1"/>
    <row r="1491" s="32" customFormat="1"/>
    <row r="1492" s="32" customFormat="1"/>
    <row r="1493" s="32" customFormat="1"/>
    <row r="1494" s="32" customFormat="1"/>
    <row r="1495" s="32" customFormat="1"/>
    <row r="1496" s="32" customFormat="1"/>
    <row r="1497" s="32" customFormat="1"/>
    <row r="1498" s="32" customFormat="1"/>
    <row r="1499" s="32" customFormat="1"/>
    <row r="1500" s="32" customFormat="1"/>
    <row r="1501" s="32" customFormat="1"/>
    <row r="1502" s="32" customFormat="1"/>
    <row r="1503" s="32" customFormat="1"/>
    <row r="1504" s="32" customFormat="1"/>
    <row r="1505" s="32" customFormat="1"/>
    <row r="1506" s="32" customFormat="1"/>
    <row r="1507" s="32" customFormat="1"/>
    <row r="1508" s="32" customFormat="1"/>
    <row r="1509" s="32" customFormat="1"/>
    <row r="1510" s="32" customFormat="1"/>
    <row r="1511" s="32" customFormat="1"/>
    <row r="1512" s="32" customFormat="1"/>
    <row r="1513" s="32" customFormat="1"/>
    <row r="1514" s="32" customFormat="1"/>
    <row r="1515" s="32" customFormat="1"/>
    <row r="1516" s="32" customFormat="1"/>
    <row r="1517" s="32" customFormat="1"/>
    <row r="1518" s="32" customFormat="1"/>
    <row r="1519" s="32" customFormat="1"/>
    <row r="1520" s="32" customFormat="1"/>
    <row r="1521" s="32" customFormat="1"/>
    <row r="1522" s="32" customFormat="1"/>
    <row r="1523" s="32" customFormat="1"/>
    <row r="1524" s="32" customFormat="1"/>
    <row r="1525" s="32" customFormat="1"/>
    <row r="1526" s="32" customFormat="1"/>
    <row r="1527" s="32" customFormat="1"/>
    <row r="1528" s="32" customFormat="1"/>
    <row r="1529" s="32" customFormat="1"/>
    <row r="1530" s="32" customFormat="1"/>
    <row r="1531" s="32" customFormat="1"/>
    <row r="1532" s="32" customFormat="1"/>
    <row r="1533" s="32" customFormat="1"/>
    <row r="1534" s="32" customFormat="1"/>
    <row r="1535" s="32" customFormat="1"/>
    <row r="1536" s="32" customFormat="1"/>
    <row r="1537" s="32" customFormat="1"/>
    <row r="1538" s="32" customFormat="1"/>
    <row r="1539" s="32" customFormat="1"/>
    <row r="1540" s="32" customFormat="1"/>
    <row r="1541" s="32" customFormat="1"/>
    <row r="1542" s="32" customFormat="1"/>
    <row r="1543" s="32" customFormat="1"/>
    <row r="1544" s="32" customFormat="1"/>
    <row r="1545" s="32" customFormat="1"/>
    <row r="1546" s="32" customFormat="1"/>
    <row r="1547" s="32" customFormat="1"/>
    <row r="1548" s="32" customFormat="1"/>
    <row r="1549" s="32" customFormat="1"/>
    <row r="1550" s="32" customFormat="1"/>
    <row r="1551" s="32" customFormat="1"/>
    <row r="1552" s="32" customFormat="1"/>
    <row r="1553" s="32" customFormat="1"/>
    <row r="1554" s="32" customFormat="1"/>
    <row r="1555" s="32" customFormat="1"/>
    <row r="1556" s="32" customFormat="1"/>
    <row r="1557" s="32" customFormat="1"/>
    <row r="1558" s="32" customFormat="1"/>
    <row r="1559" s="32" customFormat="1"/>
    <row r="1560" s="32" customFormat="1"/>
    <row r="1561" s="32" customFormat="1"/>
    <row r="1562" s="32" customFormat="1"/>
    <row r="1563" s="32" customFormat="1"/>
    <row r="1564" s="32" customFormat="1"/>
    <row r="1565" s="32" customFormat="1"/>
    <row r="1566" s="32" customFormat="1"/>
    <row r="1567" s="32" customFormat="1"/>
    <row r="1568" s="32" customFormat="1"/>
    <row r="1569" s="32" customFormat="1"/>
    <row r="1570" s="32" customFormat="1"/>
    <row r="1571" s="32" customFormat="1"/>
    <row r="1572" s="32" customFormat="1"/>
    <row r="1573" s="32" customFormat="1"/>
    <row r="1574" s="32" customFormat="1"/>
    <row r="1575" s="32" customFormat="1"/>
    <row r="1576" s="32" customFormat="1"/>
    <row r="1577" s="32" customFormat="1"/>
    <row r="1578" s="32" customFormat="1"/>
    <row r="1579" s="32" customFormat="1"/>
    <row r="1580" s="32" customFormat="1"/>
    <row r="1581" s="32" customFormat="1"/>
    <row r="1582" s="32" customFormat="1"/>
    <row r="1583" s="32" customFormat="1"/>
    <row r="1584" s="32" customFormat="1"/>
    <row r="1585" s="32" customFormat="1"/>
    <row r="1586" s="32" customFormat="1"/>
    <row r="1587" s="32" customFormat="1"/>
    <row r="1588" s="32" customFormat="1"/>
    <row r="1589" s="32" customFormat="1"/>
    <row r="1590" s="32" customFormat="1"/>
    <row r="1591" s="32" customFormat="1"/>
    <row r="1592" s="32" customFormat="1"/>
    <row r="1593" s="32" customFormat="1"/>
    <row r="1594" s="32" customFormat="1"/>
    <row r="1595" s="32" customFormat="1"/>
    <row r="1596" s="32" customFormat="1"/>
    <row r="1597" s="32" customFormat="1"/>
    <row r="1598" s="32" customFormat="1"/>
    <row r="1599" s="32" customFormat="1"/>
    <row r="1600" s="32" customFormat="1"/>
    <row r="1601" s="32" customFormat="1"/>
    <row r="1602" s="32" customFormat="1"/>
    <row r="1603" s="32" customFormat="1"/>
    <row r="1604" s="32" customFormat="1"/>
    <row r="1605" s="32" customFormat="1"/>
    <row r="1606" s="32" customFormat="1"/>
    <row r="1607" s="32" customFormat="1"/>
    <row r="1608" s="32" customFormat="1"/>
    <row r="1609" s="32" customFormat="1"/>
    <row r="1610" s="32" customFormat="1"/>
    <row r="1611" s="32" customFormat="1"/>
    <row r="1612" s="32" customFormat="1"/>
    <row r="1613" s="32" customFormat="1"/>
    <row r="1614" s="32" customFormat="1"/>
    <row r="1615" s="32" customFormat="1"/>
    <row r="1616" s="32" customFormat="1"/>
    <row r="1617" s="32" customFormat="1"/>
    <row r="1618" s="32" customFormat="1"/>
    <row r="1619" s="32" customFormat="1"/>
    <row r="1620" s="32" customFormat="1"/>
    <row r="1621" s="32" customFormat="1"/>
    <row r="1622" s="32" customFormat="1"/>
    <row r="1623" s="32" customFormat="1"/>
    <row r="1624" s="32" customFormat="1"/>
    <row r="1625" s="32" customFormat="1"/>
    <row r="1626" s="32" customFormat="1"/>
    <row r="1627" s="32" customFormat="1"/>
    <row r="1628" s="32" customFormat="1"/>
    <row r="1629" s="32" customFormat="1"/>
    <row r="1630" s="32" customFormat="1"/>
    <row r="1631" s="32" customFormat="1"/>
    <row r="1632" s="32" customFormat="1"/>
    <row r="1633" s="32" customFormat="1"/>
    <row r="1634" s="32" customFormat="1"/>
    <row r="1635" s="32" customFormat="1"/>
    <row r="1636" s="32" customFormat="1"/>
    <row r="1637" s="32" customFormat="1"/>
    <row r="1638" s="32" customFormat="1"/>
    <row r="1639" s="32" customFormat="1"/>
    <row r="1640" s="32" customFormat="1"/>
    <row r="1641" s="32" customFormat="1"/>
    <row r="1642" s="32" customFormat="1"/>
    <row r="1643" s="32" customFormat="1"/>
    <row r="1644" s="32" customFormat="1"/>
    <row r="1645" s="32" customFormat="1"/>
    <row r="1646" s="32" customFormat="1"/>
    <row r="1647" s="32" customFormat="1"/>
    <row r="1648" s="32" customFormat="1"/>
    <row r="1649" s="32" customFormat="1"/>
    <row r="1650" s="32" customFormat="1"/>
    <row r="1651" s="32" customFormat="1"/>
    <row r="1652" s="32" customFormat="1"/>
    <row r="1653" s="32" customFormat="1"/>
    <row r="1654" s="32" customFormat="1"/>
    <row r="1655" s="32" customFormat="1"/>
    <row r="1656" s="32" customFormat="1"/>
    <row r="1657" s="32" customFormat="1"/>
    <row r="1658" s="32" customFormat="1"/>
    <row r="1659" s="32" customFormat="1"/>
    <row r="1660" s="32" customFormat="1"/>
    <row r="1661" s="32" customFormat="1"/>
    <row r="1662" s="32" customFormat="1"/>
    <row r="1663" s="32" customFormat="1"/>
    <row r="1664" s="32" customFormat="1"/>
    <row r="1665" s="32" customFormat="1"/>
    <row r="1666" s="32" customFormat="1"/>
    <row r="1667" s="32" customFormat="1"/>
    <row r="1668" s="32" customFormat="1"/>
    <row r="1669" s="32" customFormat="1"/>
    <row r="1670" s="32" customFormat="1"/>
    <row r="1671" s="32" customFormat="1"/>
    <row r="1672" s="32" customFormat="1"/>
    <row r="1673" s="32" customFormat="1"/>
    <row r="1674" s="32" customFormat="1"/>
    <row r="1675" s="32" customFormat="1"/>
    <row r="1676" s="32" customFormat="1"/>
    <row r="1677" s="32" customFormat="1"/>
    <row r="1678" s="32" customFormat="1"/>
    <row r="1679" s="32" customFormat="1"/>
    <row r="1680" s="32" customFormat="1"/>
    <row r="1681" s="32" customFormat="1"/>
    <row r="1682" s="32" customFormat="1"/>
    <row r="1683" s="32" customFormat="1"/>
    <row r="1684" s="32" customFormat="1"/>
    <row r="1685" s="32" customFormat="1"/>
    <row r="1686" s="32" customFormat="1"/>
    <row r="1687" s="32" customFormat="1"/>
    <row r="1688" s="32" customFormat="1"/>
    <row r="1689" s="32" customFormat="1"/>
    <row r="1690" s="32" customFormat="1"/>
    <row r="1691" s="32" customFormat="1"/>
    <row r="1692" s="32" customFormat="1"/>
    <row r="1693" s="32" customFormat="1"/>
    <row r="1694" s="32" customFormat="1"/>
    <row r="1695" s="32" customFormat="1"/>
    <row r="1696" s="32" customFormat="1"/>
    <row r="1697" s="32" customFormat="1"/>
    <row r="1698" s="32" customFormat="1"/>
    <row r="1699" s="32" customFormat="1"/>
    <row r="1700" s="32" customFormat="1"/>
    <row r="1701" s="32" customFormat="1"/>
    <row r="1702" s="32" customFormat="1"/>
    <row r="1703" s="32" customFormat="1"/>
    <row r="1704" s="32" customFormat="1"/>
    <row r="1705" s="32" customFormat="1"/>
    <row r="1706" s="32" customFormat="1"/>
    <row r="1707" s="32" customFormat="1"/>
    <row r="1708" s="32" customFormat="1"/>
    <row r="1709" s="32" customFormat="1"/>
    <row r="1710" s="32" customFormat="1"/>
    <row r="1711" s="32" customFormat="1"/>
    <row r="1712" s="32" customFormat="1"/>
    <row r="1713" s="32" customFormat="1"/>
    <row r="1714" s="32" customFormat="1"/>
    <row r="1715" s="32" customFormat="1"/>
    <row r="1716" s="32" customFormat="1"/>
    <row r="1717" s="32" customFormat="1"/>
    <row r="1718" s="32" customFormat="1"/>
    <row r="1719" s="32" customFormat="1"/>
    <row r="1720" s="32" customFormat="1"/>
    <row r="1721" s="32" customFormat="1"/>
    <row r="1722" s="32" customFormat="1"/>
    <row r="1723" s="32" customFormat="1"/>
    <row r="1724" s="32" customFormat="1"/>
    <row r="1725" s="32" customFormat="1"/>
    <row r="1726" s="32" customFormat="1"/>
    <row r="1727" s="32" customFormat="1"/>
    <row r="1728" s="32" customFormat="1"/>
    <row r="1729" s="32" customFormat="1"/>
    <row r="1730" s="32" customFormat="1"/>
    <row r="1731" s="32" customFormat="1"/>
    <row r="1732" s="32" customFormat="1"/>
    <row r="1733" s="32" customFormat="1"/>
    <row r="1734" s="32" customFormat="1"/>
    <row r="1735" s="32" customFormat="1"/>
    <row r="1736" s="32" customFormat="1"/>
    <row r="1737" s="32" customFormat="1"/>
    <row r="1738" s="32" customFormat="1"/>
    <row r="1739" s="32" customFormat="1"/>
    <row r="1740" s="32" customFormat="1"/>
    <row r="1741" s="32" customFormat="1"/>
    <row r="1742" s="32" customFormat="1"/>
    <row r="1743" s="32" customFormat="1"/>
    <row r="1744" s="32" customFormat="1"/>
    <row r="1745" s="32" customFormat="1"/>
    <row r="1746" s="32" customFormat="1"/>
    <row r="1747" s="32" customFormat="1"/>
    <row r="1748" s="32" customFormat="1"/>
    <row r="1749" s="32" customFormat="1"/>
    <row r="1750" s="32" customFormat="1"/>
    <row r="1751" s="32" customFormat="1"/>
    <row r="1752" s="32" customFormat="1"/>
    <row r="1753" s="32" customFormat="1"/>
    <row r="1754" s="32" customFormat="1"/>
    <row r="1755" s="32" customFormat="1"/>
    <row r="1756" s="32" customFormat="1"/>
    <row r="1757" s="32" customFormat="1"/>
    <row r="1758" s="32" customFormat="1"/>
    <row r="1759" s="32" customFormat="1"/>
    <row r="1760" s="32" customFormat="1"/>
    <row r="1761" s="32" customFormat="1"/>
    <row r="1762" s="32" customFormat="1"/>
    <row r="1763" s="32" customFormat="1"/>
    <row r="1764" s="32" customFormat="1"/>
    <row r="1765" s="32" customFormat="1"/>
    <row r="1766" s="32" customFormat="1"/>
    <row r="1767" s="32" customFormat="1"/>
    <row r="1768" s="32" customFormat="1"/>
    <row r="1769" s="32" customFormat="1"/>
    <row r="1770" s="32" customFormat="1"/>
    <row r="1771" s="32" customFormat="1"/>
    <row r="1772" s="32" customFormat="1"/>
    <row r="1773" s="32" customFormat="1"/>
    <row r="1774" s="32" customFormat="1"/>
    <row r="1775" s="32" customFormat="1"/>
    <row r="1776" s="32" customFormat="1"/>
    <row r="1777" s="32" customFormat="1"/>
    <row r="1778" s="32" customFormat="1"/>
    <row r="1779" s="32" customFormat="1"/>
    <row r="1780" s="32" customFormat="1"/>
    <row r="1781" s="32" customFormat="1"/>
    <row r="1782" s="32" customFormat="1"/>
    <row r="1783" s="32" customFormat="1"/>
    <row r="1784" s="32" customFormat="1"/>
    <row r="1785" s="32" customFormat="1"/>
    <row r="1786" s="32" customFormat="1"/>
    <row r="1787" s="32" customFormat="1"/>
    <row r="1788" s="32" customFormat="1"/>
    <row r="1789" s="32" customFormat="1"/>
    <row r="1790" s="32" customFormat="1"/>
    <row r="1791" s="32" customFormat="1"/>
    <row r="1792" s="32" customFormat="1"/>
    <row r="1793" s="32" customFormat="1"/>
    <row r="1794" s="32" customFormat="1"/>
    <row r="1795" s="32" customFormat="1"/>
    <row r="1796" s="32" customFormat="1"/>
    <row r="1797" s="32" customFormat="1"/>
    <row r="1798" s="32" customFormat="1"/>
    <row r="1799" s="32" customFormat="1"/>
    <row r="1800" s="32" customFormat="1"/>
    <row r="1801" s="32" customFormat="1"/>
    <row r="1802" s="32" customFormat="1"/>
    <row r="1803" s="32" customFormat="1"/>
    <row r="1804" s="32" customFormat="1"/>
    <row r="1805" s="32" customFormat="1"/>
    <row r="1806" s="32" customFormat="1"/>
    <row r="1807" s="32" customFormat="1"/>
    <row r="1808" s="32" customFormat="1"/>
    <row r="1809" s="32" customFormat="1"/>
    <row r="1810" s="32" customFormat="1"/>
    <row r="1811" s="32" customFormat="1"/>
    <row r="1812" s="32" customFormat="1"/>
    <row r="1813" s="32" customFormat="1"/>
    <row r="1814" s="32" customFormat="1"/>
    <row r="1815" s="32" customFormat="1"/>
    <row r="1816" s="32" customFormat="1"/>
    <row r="1817" s="32" customFormat="1"/>
    <row r="1818" s="32" customFormat="1"/>
    <row r="1819" s="32" customFormat="1"/>
    <row r="1820" s="32" customFormat="1"/>
    <row r="1821" s="32" customFormat="1"/>
    <row r="1822" s="32" customFormat="1"/>
    <row r="1823" s="32" customFormat="1"/>
    <row r="1824" s="32" customFormat="1"/>
    <row r="1825" s="32" customFormat="1"/>
    <row r="1826" s="32" customFormat="1"/>
    <row r="1827" s="32" customFormat="1"/>
    <row r="1828" s="32" customFormat="1"/>
    <row r="1829" s="32" customFormat="1"/>
    <row r="1830" s="32" customFormat="1"/>
    <row r="1831" s="32" customFormat="1"/>
    <row r="1832" s="32" customFormat="1"/>
    <row r="1833" s="32" customFormat="1"/>
    <row r="1834" s="32" customFormat="1"/>
    <row r="1835" s="32" customFormat="1"/>
    <row r="1836" s="32" customFormat="1"/>
    <row r="1837" s="32" customFormat="1"/>
    <row r="1838" s="32" customFormat="1"/>
    <row r="1839" s="32" customFormat="1"/>
    <row r="1840" s="32" customFormat="1"/>
    <row r="1841" s="32" customFormat="1"/>
    <row r="1842" s="32" customFormat="1"/>
    <row r="1843" s="32" customFormat="1"/>
    <row r="1844" s="32" customFormat="1"/>
    <row r="1845" s="32" customFormat="1"/>
    <row r="1846" s="32" customFormat="1"/>
    <row r="1847" s="32" customFormat="1"/>
    <row r="1848" s="32" customFormat="1"/>
    <row r="1849" s="32" customFormat="1"/>
    <row r="1850" s="32" customFormat="1"/>
    <row r="1851" s="32" customFormat="1"/>
    <row r="1852" s="32" customFormat="1"/>
    <row r="1853" s="32" customFormat="1"/>
    <row r="1854" s="32" customFormat="1"/>
    <row r="1855" s="32" customFormat="1"/>
    <row r="1856" s="32" customFormat="1"/>
    <row r="1857" s="32" customFormat="1"/>
    <row r="1858" s="32" customFormat="1"/>
    <row r="1859" s="32" customFormat="1"/>
    <row r="1860" s="32" customFormat="1"/>
    <row r="1861" s="32" customFormat="1"/>
    <row r="1862" s="32" customFormat="1"/>
    <row r="1863" s="32" customFormat="1"/>
    <row r="1864" s="32" customFormat="1"/>
    <row r="1865" s="32" customFormat="1"/>
    <row r="1866" s="32" customFormat="1"/>
    <row r="1867" s="32" customFormat="1"/>
    <row r="1868" s="32" customFormat="1"/>
    <row r="1869" s="32" customFormat="1"/>
    <row r="1870" s="32" customFormat="1"/>
    <row r="1871" s="32" customFormat="1"/>
    <row r="1872" s="32" customFormat="1"/>
    <row r="1873" s="32" customFormat="1"/>
    <row r="1874" s="32" customFormat="1"/>
    <row r="1875" s="32" customFormat="1"/>
    <row r="1876" s="32" customFormat="1"/>
    <row r="1877" s="32" customFormat="1"/>
    <row r="1878" s="32" customFormat="1"/>
    <row r="1879" s="32" customFormat="1"/>
    <row r="1880" s="32" customFormat="1"/>
    <row r="1881" s="32" customFormat="1"/>
    <row r="1882" s="32" customFormat="1"/>
    <row r="1883" s="32" customFormat="1"/>
    <row r="1884" s="32" customFormat="1"/>
    <row r="1885" s="32" customFormat="1"/>
    <row r="1886" s="32" customFormat="1"/>
    <row r="1887" s="32" customFormat="1"/>
    <row r="1888" s="32" customFormat="1"/>
    <row r="1889" s="32" customFormat="1"/>
    <row r="1890" s="32" customFormat="1"/>
    <row r="1891" s="32" customFormat="1"/>
    <row r="1892" s="32" customFormat="1"/>
    <row r="1893" s="32" customFormat="1"/>
    <row r="1894" s="32" customFormat="1"/>
    <row r="1895" s="32" customFormat="1"/>
    <row r="1896" s="32" customFormat="1"/>
    <row r="1897" s="32" customFormat="1"/>
    <row r="1898" s="32" customFormat="1"/>
    <row r="1899" s="32" customFormat="1"/>
    <row r="1900" s="32" customFormat="1"/>
    <row r="1901" s="32" customFormat="1"/>
    <row r="1902" s="32" customFormat="1"/>
    <row r="1903" s="32" customFormat="1"/>
    <row r="1904" s="32" customFormat="1"/>
    <row r="1905" s="32" customFormat="1"/>
    <row r="1906" s="32" customFormat="1"/>
    <row r="1907" s="32" customFormat="1"/>
    <row r="1908" s="32" customFormat="1"/>
    <row r="1909" s="32" customFormat="1"/>
    <row r="1910" s="32" customFormat="1"/>
    <row r="1911" s="32" customFormat="1"/>
    <row r="1912" s="32" customFormat="1"/>
    <row r="1913" s="32" customFormat="1"/>
    <row r="1914" s="32" customFormat="1"/>
    <row r="1915" s="32" customFormat="1"/>
    <row r="1916" s="32" customFormat="1"/>
    <row r="1917" s="32" customFormat="1"/>
    <row r="1918" s="32" customFormat="1"/>
    <row r="1919" s="32" customFormat="1"/>
    <row r="1920" s="32" customFormat="1"/>
    <row r="1921" s="32" customFormat="1"/>
    <row r="1922" s="32" customFormat="1"/>
    <row r="1923" s="32" customFormat="1"/>
    <row r="1924" s="32" customFormat="1"/>
    <row r="1925" s="32" customFormat="1"/>
    <row r="1926" s="32" customFormat="1"/>
    <row r="1927" s="32" customFormat="1"/>
    <row r="1928" s="32" customFormat="1"/>
    <row r="1929" s="32" customFormat="1"/>
    <row r="1930" s="32" customFormat="1"/>
    <row r="1931" s="32" customFormat="1"/>
    <row r="1932" s="32" customFormat="1"/>
    <row r="1933" s="32" customFormat="1"/>
    <row r="1934" s="32" customFormat="1"/>
    <row r="1935" s="32" customFormat="1"/>
    <row r="1936" s="32" customFormat="1"/>
    <row r="1937" s="32" customFormat="1"/>
    <row r="1938" s="32" customFormat="1"/>
    <row r="1939" s="32" customFormat="1"/>
    <row r="1940" s="32" customFormat="1"/>
    <row r="1941" s="32" customFormat="1"/>
    <row r="1942" s="32" customFormat="1"/>
    <row r="1943" s="32" customFormat="1"/>
    <row r="1944" s="32" customFormat="1"/>
    <row r="1945" s="32" customFormat="1"/>
    <row r="1946" s="32" customFormat="1"/>
    <row r="1947" s="32" customFormat="1"/>
    <row r="1948" s="32" customFormat="1"/>
    <row r="1949" s="32" customFormat="1"/>
    <row r="1950" s="32" customFormat="1"/>
    <row r="1951" s="32" customFormat="1"/>
    <row r="1952" s="32" customFormat="1"/>
    <row r="1953" s="32" customFormat="1"/>
    <row r="1954" s="32" customFormat="1"/>
    <row r="1955" s="32" customFormat="1"/>
    <row r="1956" s="32" customFormat="1"/>
    <row r="1957" s="32" customFormat="1"/>
    <row r="1958" s="32" customFormat="1"/>
    <row r="1959" s="32" customFormat="1"/>
    <row r="1960" s="32" customFormat="1"/>
    <row r="1961" s="32" customFormat="1"/>
    <row r="1962" s="32" customFormat="1"/>
    <row r="1963" s="32" customFormat="1"/>
    <row r="1964" s="32" customFormat="1"/>
    <row r="1965" s="32" customFormat="1"/>
    <row r="1966" s="32" customFormat="1"/>
    <row r="1967" s="32" customFormat="1"/>
    <row r="1968" s="32" customFormat="1"/>
    <row r="1969" s="32" customFormat="1"/>
    <row r="1970" s="32" customFormat="1"/>
    <row r="1971" s="32" customFormat="1"/>
    <row r="1972" s="32" customFormat="1"/>
    <row r="1973" s="32" customFormat="1"/>
    <row r="1974" s="32" customFormat="1"/>
    <row r="1975" s="32" customFormat="1"/>
    <row r="1976" s="32" customFormat="1"/>
    <row r="1977" s="32" customFormat="1"/>
    <row r="1978" s="32" customFormat="1"/>
    <row r="1979" s="32" customFormat="1"/>
    <row r="1980" s="32" customFormat="1"/>
    <row r="1981" s="32" customFormat="1"/>
    <row r="1982" s="32" customFormat="1"/>
    <row r="1983" s="32" customFormat="1"/>
    <row r="1984" s="32" customFormat="1"/>
    <row r="1985" s="32" customFormat="1"/>
    <row r="1986" s="32" customFormat="1"/>
    <row r="1987" s="32" customFormat="1"/>
    <row r="1988" s="32" customFormat="1"/>
    <row r="1989" s="32" customFormat="1"/>
    <row r="1990" s="32" customFormat="1"/>
    <row r="1991" s="32" customFormat="1"/>
    <row r="1992" s="32" customFormat="1"/>
    <row r="1993" s="32" customFormat="1"/>
    <row r="1994" s="32" customFormat="1"/>
    <row r="1995" s="32" customFormat="1"/>
    <row r="1996" s="32" customFormat="1"/>
    <row r="1997" s="32" customFormat="1"/>
    <row r="1998" s="32" customFormat="1"/>
    <row r="1999" s="32" customFormat="1"/>
    <row r="2000" s="32" customFormat="1"/>
    <row r="2001" s="32" customFormat="1"/>
    <row r="2002" s="32" customFormat="1"/>
    <row r="2003" s="32" customFormat="1"/>
    <row r="2004" s="32" customFormat="1"/>
    <row r="2005" s="32" customFormat="1"/>
    <row r="2006" s="32" customFormat="1"/>
    <row r="2007" s="32" customFormat="1"/>
    <row r="2008" s="32" customFormat="1"/>
    <row r="2009" s="32" customFormat="1"/>
    <row r="2010" s="32" customFormat="1"/>
    <row r="2011" s="32" customFormat="1"/>
    <row r="2012" s="32" customFormat="1"/>
    <row r="2013" s="32" customFormat="1"/>
    <row r="2014" s="32" customFormat="1"/>
    <row r="2015" s="32" customFormat="1"/>
    <row r="2016" s="32" customFormat="1"/>
    <row r="2017" s="32" customFormat="1"/>
    <row r="2018" s="32" customFormat="1"/>
    <row r="2019" s="32" customFormat="1"/>
    <row r="2020" s="32" customFormat="1"/>
    <row r="2021" s="32" customFormat="1"/>
    <row r="2022" s="32" customFormat="1"/>
    <row r="2023" s="32" customFormat="1"/>
    <row r="2024" s="32" customFormat="1"/>
    <row r="2025" s="32" customFormat="1"/>
    <row r="2026" s="32" customFormat="1"/>
    <row r="2027" s="32" customFormat="1"/>
    <row r="2028" s="32" customFormat="1"/>
    <row r="2029" s="32" customFormat="1"/>
    <row r="2030" s="32" customFormat="1"/>
    <row r="2031" s="32" customFormat="1"/>
    <row r="2032" s="32" customFormat="1"/>
    <row r="2033" s="32" customFormat="1"/>
    <row r="2034" s="32" customFormat="1"/>
    <row r="2035" s="32" customFormat="1"/>
    <row r="2036" s="32" customFormat="1"/>
    <row r="2037" s="32" customFormat="1"/>
    <row r="2038" s="32" customFormat="1"/>
    <row r="2039" s="32" customFormat="1"/>
    <row r="2040" s="32" customFormat="1"/>
    <row r="2041" s="32" customFormat="1"/>
    <row r="2042" s="32" customFormat="1"/>
    <row r="2043" s="32" customFormat="1"/>
    <row r="2044" s="32" customFormat="1"/>
    <row r="2045" s="32" customFormat="1"/>
    <row r="2046" s="32" customFormat="1"/>
    <row r="2047" s="32" customFormat="1"/>
    <row r="2048" s="32" customFormat="1"/>
    <row r="2049" s="32" customFormat="1"/>
    <row r="2050" s="32" customFormat="1"/>
    <row r="2051" s="32" customFormat="1"/>
    <row r="2052" s="32" customFormat="1"/>
    <row r="2053" s="32" customFormat="1"/>
    <row r="2054" s="32" customFormat="1"/>
    <row r="2055" s="32" customFormat="1"/>
    <row r="2056" s="32" customFormat="1"/>
    <row r="2057" s="32" customFormat="1"/>
    <row r="2058" s="32" customFormat="1"/>
    <row r="2059" s="32" customFormat="1"/>
    <row r="2060" s="32" customFormat="1"/>
    <row r="2061" s="32" customFormat="1"/>
    <row r="2062" s="32" customFormat="1"/>
    <row r="2063" s="32" customFormat="1"/>
    <row r="2064" s="32" customFormat="1"/>
    <row r="2065" s="32" customFormat="1"/>
    <row r="2066" s="32" customFormat="1"/>
    <row r="2067" s="32" customFormat="1"/>
    <row r="2068" s="32" customFormat="1"/>
    <row r="2069" s="32" customFormat="1"/>
    <row r="2070" s="32" customFormat="1"/>
    <row r="2071" s="32" customFormat="1"/>
    <row r="2072" s="32" customFormat="1"/>
    <row r="2073" s="32" customFormat="1"/>
    <row r="2074" s="32" customFormat="1"/>
    <row r="2075" s="32" customFormat="1"/>
    <row r="2076" s="32" customFormat="1"/>
    <row r="2077" s="32" customFormat="1"/>
    <row r="2078" s="32" customFormat="1"/>
    <row r="2079" s="32" customFormat="1"/>
    <row r="2080" s="32" customFormat="1"/>
    <row r="2081" s="32" customFormat="1"/>
    <row r="2082" s="32" customFormat="1"/>
    <row r="2083" s="32" customFormat="1"/>
    <row r="2084" s="32" customFormat="1"/>
    <row r="2085" s="32" customFormat="1"/>
    <row r="2086" s="32" customFormat="1"/>
    <row r="2087" s="32" customFormat="1"/>
    <row r="2088" s="32" customFormat="1"/>
    <row r="2089" s="32" customFormat="1"/>
    <row r="2090" s="32" customFormat="1"/>
    <row r="2091" s="32" customFormat="1"/>
    <row r="2092" s="32" customFormat="1"/>
    <row r="2093" s="32" customFormat="1"/>
    <row r="2094" s="32" customFormat="1"/>
    <row r="2095" s="32" customFormat="1"/>
    <row r="2096" s="32" customFormat="1"/>
    <row r="2097" s="32" customFormat="1"/>
    <row r="2098" s="32" customFormat="1"/>
    <row r="2099" s="32" customFormat="1"/>
    <row r="2100" s="32" customFormat="1"/>
    <row r="2101" s="32" customFormat="1"/>
    <row r="2102" s="32" customFormat="1"/>
    <row r="2103" s="32" customFormat="1"/>
    <row r="2104" s="32" customFormat="1"/>
    <row r="2105" s="32" customFormat="1"/>
    <row r="2106" s="32" customFormat="1"/>
    <row r="2107" s="32" customFormat="1"/>
    <row r="2108" s="32" customFormat="1"/>
    <row r="2109" s="32" customFormat="1"/>
    <row r="2110" s="32" customFormat="1"/>
    <row r="2111" s="32" customFormat="1"/>
    <row r="2112" s="32" customFormat="1"/>
    <row r="2113" s="32" customFormat="1"/>
    <row r="2114" s="32" customFormat="1"/>
    <row r="2115" s="32" customFormat="1"/>
    <row r="2116" s="32" customFormat="1"/>
    <row r="2117" s="32" customFormat="1"/>
    <row r="2118" s="32" customFormat="1"/>
    <row r="2119" s="32" customFormat="1"/>
    <row r="2120" s="32" customFormat="1"/>
    <row r="2121" s="32" customFormat="1"/>
    <row r="2122" s="32" customFormat="1"/>
    <row r="2123" s="32" customFormat="1"/>
    <row r="2124" s="32" customFormat="1"/>
    <row r="2125" s="32" customFormat="1"/>
    <row r="2126" s="32" customFormat="1"/>
    <row r="2127" s="32" customFormat="1"/>
    <row r="2128" s="32" customFormat="1"/>
    <row r="2129" s="32" customFormat="1"/>
    <row r="2130" s="32" customFormat="1"/>
    <row r="2131" s="32" customFormat="1"/>
    <row r="2132" s="32" customFormat="1"/>
    <row r="2133" s="32" customFormat="1"/>
    <row r="2134" s="32" customFormat="1"/>
    <row r="2135" s="32" customFormat="1"/>
    <row r="2136" s="32" customFormat="1"/>
    <row r="2137" s="32" customFormat="1"/>
    <row r="2138" s="32" customFormat="1"/>
    <row r="2139" s="32" customFormat="1"/>
    <row r="2140" s="32" customFormat="1"/>
    <row r="2141" s="32" customFormat="1"/>
    <row r="2142" s="32" customFormat="1"/>
    <row r="2143" s="32" customFormat="1"/>
    <row r="2144" s="32" customFormat="1"/>
    <row r="2145" s="32" customFormat="1"/>
    <row r="2146" s="32" customFormat="1"/>
    <row r="2147" s="32" customFormat="1"/>
    <row r="2148" s="32" customFormat="1"/>
    <row r="2149" s="32" customFormat="1"/>
    <row r="2150" s="32" customFormat="1"/>
    <row r="2151" s="32" customFormat="1"/>
    <row r="2152" s="32" customFormat="1"/>
    <row r="2153" s="32" customFormat="1"/>
    <row r="2154" s="32" customFormat="1"/>
    <row r="2155" s="32" customFormat="1"/>
    <row r="2156" s="32" customFormat="1"/>
    <row r="2157" s="32" customFormat="1"/>
    <row r="2158" s="32" customFormat="1"/>
    <row r="2159" s="32" customFormat="1"/>
    <row r="2160" s="32" customFormat="1"/>
    <row r="2161" s="32" customFormat="1"/>
    <row r="2162" s="32" customFormat="1"/>
    <row r="2163" s="32" customFormat="1"/>
    <row r="2164" s="32" customFormat="1"/>
    <row r="2165" s="32" customFormat="1"/>
    <row r="2166" s="32" customFormat="1"/>
    <row r="2167" s="32" customFormat="1"/>
    <row r="2168" s="32" customFormat="1"/>
    <row r="2169" s="32" customFormat="1"/>
    <row r="2170" s="32" customFormat="1"/>
    <row r="2171" s="32" customFormat="1"/>
    <row r="2172" s="32" customFormat="1"/>
    <row r="2173" s="32" customFormat="1"/>
    <row r="2174" s="32" customFormat="1"/>
    <row r="2175" s="32" customFormat="1"/>
    <row r="2176" s="32" customFormat="1"/>
    <row r="2177" s="32" customFormat="1"/>
    <row r="2178" s="32" customFormat="1"/>
    <row r="2179" s="32" customFormat="1"/>
    <row r="2180" s="32" customFormat="1"/>
    <row r="2181" s="32" customFormat="1"/>
    <row r="2182" s="32" customFormat="1"/>
    <row r="2183" s="32" customFormat="1"/>
    <row r="2184" s="32" customFormat="1"/>
    <row r="2185" s="32" customFormat="1"/>
    <row r="2186" s="32" customFormat="1"/>
    <row r="2187" s="32" customFormat="1"/>
    <row r="2188" s="32" customFormat="1"/>
    <row r="2189" s="32" customFormat="1"/>
    <row r="2190" s="32" customFormat="1"/>
    <row r="2191" s="32" customFormat="1"/>
    <row r="2192" s="32" customFormat="1"/>
    <row r="2193" s="32" customFormat="1"/>
    <row r="2194" s="32" customFormat="1"/>
    <row r="2195" s="32" customFormat="1"/>
    <row r="2196" s="32" customFormat="1"/>
    <row r="2197" s="32" customFormat="1"/>
    <row r="2198" s="32" customFormat="1"/>
    <row r="2199" s="32" customFormat="1"/>
    <row r="2200" s="32" customFormat="1"/>
    <row r="2201" s="32" customFormat="1"/>
    <row r="2202" s="32" customFormat="1"/>
    <row r="2203" s="32" customFormat="1"/>
    <row r="2204" s="32" customFormat="1"/>
    <row r="2205" s="32" customFormat="1"/>
    <row r="2206" s="32" customFormat="1"/>
    <row r="2207" s="32" customFormat="1"/>
    <row r="2208" s="32" customFormat="1"/>
    <row r="2209" s="32" customFormat="1"/>
    <row r="2210" s="32" customFormat="1"/>
    <row r="2211" s="32" customFormat="1"/>
    <row r="2212" s="32" customFormat="1"/>
    <row r="2213" s="32" customFormat="1"/>
    <row r="2214" s="32" customFormat="1"/>
    <row r="2215" s="32" customFormat="1"/>
    <row r="2216" s="32" customFormat="1"/>
    <row r="2217" s="32" customFormat="1"/>
    <row r="2218" s="32" customFormat="1"/>
    <row r="2219" s="32" customFormat="1"/>
    <row r="2220" s="32" customFormat="1"/>
    <row r="2221" s="32" customFormat="1"/>
    <row r="2222" s="32" customFormat="1"/>
    <row r="2223" s="32" customFormat="1"/>
    <row r="2224" s="32" customFormat="1"/>
    <row r="2225" s="32" customFormat="1"/>
    <row r="2226" s="32" customFormat="1"/>
    <row r="2227" s="32" customFormat="1"/>
    <row r="2228" s="32" customFormat="1"/>
    <row r="2229" s="32" customFormat="1"/>
    <row r="2230" s="32" customFormat="1"/>
    <row r="2231" s="32" customFormat="1"/>
    <row r="2232" s="32" customFormat="1"/>
    <row r="2233" s="32" customFormat="1"/>
    <row r="2234" s="32" customFormat="1"/>
    <row r="2235" s="32" customFormat="1"/>
    <row r="2236" s="32" customFormat="1"/>
    <row r="2237" s="32" customFormat="1"/>
    <row r="2238" s="32" customFormat="1"/>
    <row r="2239" s="32" customFormat="1"/>
    <row r="2240" s="32" customFormat="1"/>
    <row r="2241" s="32" customFormat="1"/>
    <row r="2242" s="32" customFormat="1"/>
    <row r="2243" s="32" customFormat="1"/>
    <row r="2244" s="32" customFormat="1"/>
    <row r="2245" s="32" customFormat="1"/>
    <row r="2246" s="32" customFormat="1"/>
    <row r="2247" s="32" customFormat="1"/>
    <row r="2248" s="32" customFormat="1"/>
    <row r="2249" s="32" customFormat="1"/>
    <row r="2250" s="32" customFormat="1"/>
    <row r="2251" s="32" customFormat="1"/>
    <row r="2252" s="32" customFormat="1"/>
    <row r="2253" s="32" customFormat="1"/>
    <row r="2254" s="32" customFormat="1"/>
    <row r="2255" s="32" customFormat="1"/>
    <row r="2256" s="32" customFormat="1"/>
    <row r="2257" s="32" customFormat="1"/>
    <row r="2258" s="32" customFormat="1"/>
    <row r="2259" s="32" customFormat="1"/>
    <row r="2260" s="32" customFormat="1"/>
    <row r="2261" s="32" customFormat="1"/>
    <row r="2262" s="32" customFormat="1"/>
    <row r="2263" s="32" customFormat="1"/>
    <row r="2264" s="32" customFormat="1"/>
    <row r="2265" s="32" customFormat="1"/>
    <row r="2266" s="32" customFormat="1"/>
    <row r="2267" s="32" customFormat="1"/>
    <row r="2268" s="32" customFormat="1"/>
    <row r="2269" s="32" customFormat="1"/>
    <row r="2270" s="32" customFormat="1"/>
    <row r="2271" s="32" customFormat="1"/>
    <row r="2272" s="32" customFormat="1"/>
    <row r="2273" s="32" customFormat="1"/>
    <row r="2274" s="32" customFormat="1"/>
    <row r="2275" s="32" customFormat="1"/>
    <row r="2276" s="32" customFormat="1"/>
    <row r="2277" s="32" customFormat="1"/>
    <row r="2278" s="32" customFormat="1"/>
    <row r="2279" s="32" customFormat="1"/>
    <row r="2280" s="32" customFormat="1"/>
    <row r="2281" s="32" customFormat="1"/>
    <row r="2282" s="32" customFormat="1"/>
    <row r="2283" s="32" customFormat="1"/>
    <row r="2284" s="32" customFormat="1"/>
    <row r="2285" s="32" customFormat="1"/>
    <row r="2286" s="32" customFormat="1"/>
    <row r="2287" s="32" customFormat="1"/>
    <row r="2288" s="32" customFormat="1"/>
    <row r="2289" s="32" customFormat="1"/>
    <row r="2290" s="32" customFormat="1"/>
    <row r="2291" s="32" customFormat="1"/>
    <row r="2292" s="32" customFormat="1"/>
    <row r="2293" s="32" customFormat="1"/>
    <row r="2294" s="32" customFormat="1"/>
    <row r="2295" s="32" customFormat="1"/>
    <row r="2296" s="32" customFormat="1"/>
    <row r="2297" s="32" customFormat="1"/>
    <row r="2298" s="32" customFormat="1"/>
    <row r="2299" s="32" customFormat="1"/>
    <row r="2300" s="32" customFormat="1"/>
    <row r="2301" s="32" customFormat="1"/>
    <row r="2302" s="32" customFormat="1"/>
    <row r="2303" s="32" customFormat="1"/>
    <row r="2304" s="32" customFormat="1"/>
    <row r="2305" s="32" customFormat="1"/>
    <row r="2306" s="32" customFormat="1"/>
    <row r="2307" s="32" customFormat="1"/>
    <row r="2308" s="32" customFormat="1"/>
    <row r="2309" s="32" customFormat="1"/>
    <row r="2310" s="32" customFormat="1"/>
    <row r="2311" s="32" customFormat="1"/>
    <row r="2312" s="32" customFormat="1"/>
    <row r="2313" s="32" customFormat="1"/>
    <row r="2314" s="32" customFormat="1"/>
    <row r="2315" s="32" customFormat="1"/>
    <row r="2316" s="32" customFormat="1"/>
    <row r="2317" s="32" customFormat="1"/>
    <row r="2318" s="32" customFormat="1"/>
    <row r="2319" s="32" customFormat="1"/>
    <row r="2320" s="32" customFormat="1"/>
    <row r="2321" s="32" customFormat="1"/>
    <row r="2322" s="32" customFormat="1"/>
    <row r="2323" s="32" customFormat="1"/>
    <row r="2324" s="32" customFormat="1"/>
    <row r="2325" s="32" customFormat="1"/>
    <row r="2326" s="32" customFormat="1"/>
    <row r="2327" s="32" customFormat="1"/>
    <row r="2328" s="32" customFormat="1"/>
    <row r="2329" s="32" customFormat="1"/>
    <row r="2330" s="32" customFormat="1"/>
    <row r="2331" s="32" customFormat="1"/>
    <row r="2332" s="32" customFormat="1"/>
    <row r="2333" s="32" customFormat="1"/>
    <row r="2334" s="32" customFormat="1"/>
    <row r="2335" s="32" customFormat="1"/>
    <row r="2336" s="32" customFormat="1"/>
    <row r="2337" s="32" customFormat="1"/>
    <row r="2338" s="32" customFormat="1"/>
    <row r="2339" s="32" customFormat="1"/>
    <row r="2340" s="32" customFormat="1"/>
    <row r="2341" s="32" customFormat="1"/>
    <row r="2342" s="32" customFormat="1"/>
    <row r="2343" s="32" customFormat="1"/>
    <row r="2344" s="32" customFormat="1"/>
    <row r="2345" s="32" customFormat="1"/>
    <row r="2346" s="32" customFormat="1"/>
    <row r="2347" s="32" customFormat="1"/>
    <row r="2348" s="32" customFormat="1"/>
    <row r="2349" s="32" customFormat="1"/>
    <row r="2350" s="32" customFormat="1"/>
    <row r="2351" s="32" customFormat="1"/>
    <row r="2352" s="32" customFormat="1"/>
    <row r="2353" s="32" customFormat="1"/>
    <row r="2354" s="32" customFormat="1"/>
    <row r="2355" s="32" customFormat="1"/>
    <row r="2356" s="32" customFormat="1"/>
    <row r="2357" s="32" customFormat="1"/>
    <row r="2358" s="32" customFormat="1"/>
    <row r="2359" s="32" customFormat="1"/>
    <row r="2360" s="32" customFormat="1"/>
    <row r="2361" s="32" customFormat="1"/>
    <row r="2362" s="32" customFormat="1"/>
    <row r="2363" s="32" customFormat="1"/>
    <row r="2364" s="32" customFormat="1"/>
    <row r="2365" s="32" customFormat="1"/>
    <row r="2366" s="32" customFormat="1"/>
    <row r="2367" s="32" customFormat="1"/>
    <row r="2368" s="32" customFormat="1"/>
    <row r="2369" s="32" customFormat="1"/>
    <row r="2370" s="32" customFormat="1"/>
    <row r="2371" s="32" customFormat="1"/>
    <row r="2372" s="32" customFormat="1"/>
    <row r="2373" s="32" customFormat="1"/>
    <row r="2374" s="32" customFormat="1"/>
    <row r="2375" s="32" customFormat="1"/>
    <row r="2376" s="32" customFormat="1"/>
    <row r="2377" s="32" customFormat="1"/>
    <row r="2378" s="32" customFormat="1"/>
    <row r="2379" s="32" customFormat="1"/>
    <row r="2380" s="32" customFormat="1"/>
    <row r="2381" s="32" customFormat="1"/>
    <row r="2382" s="32" customFormat="1"/>
    <row r="2383" s="32" customFormat="1"/>
    <row r="2384" s="32" customFormat="1"/>
    <row r="2385" s="32" customFormat="1"/>
    <row r="2386" s="32" customFormat="1"/>
    <row r="2387" s="32" customFormat="1"/>
    <row r="2388" s="32" customFormat="1"/>
    <row r="2389" s="32" customFormat="1"/>
    <row r="2390" s="32" customFormat="1"/>
    <row r="2391" s="32" customFormat="1"/>
    <row r="2392" s="32" customFormat="1"/>
    <row r="2393" s="32" customFormat="1"/>
    <row r="2394" s="32" customFormat="1"/>
    <row r="2395" s="32" customFormat="1"/>
    <row r="2396" s="32" customFormat="1"/>
    <row r="2397" s="32" customFormat="1"/>
    <row r="2398" s="32" customFormat="1"/>
    <row r="2399" s="32" customFormat="1"/>
    <row r="2400" s="32" customFormat="1"/>
    <row r="2401" s="32" customFormat="1"/>
    <row r="2402" s="32" customFormat="1"/>
    <row r="2403" s="32" customFormat="1"/>
    <row r="2404" s="32" customFormat="1"/>
    <row r="2405" s="32" customFormat="1"/>
    <row r="2406" s="32" customFormat="1"/>
    <row r="2407" s="32" customFormat="1"/>
    <row r="2408" s="32" customFormat="1"/>
    <row r="2409" s="32" customFormat="1"/>
    <row r="2410" s="32" customFormat="1"/>
    <row r="2411" s="32" customFormat="1"/>
    <row r="2412" s="32" customFormat="1"/>
    <row r="2413" s="32" customFormat="1"/>
    <row r="2414" s="32" customFormat="1"/>
    <row r="2415" s="32" customFormat="1"/>
    <row r="2416" s="32" customFormat="1"/>
    <row r="2417" s="32" customFormat="1"/>
    <row r="2418" s="32" customFormat="1"/>
    <row r="2419" s="32" customFormat="1"/>
    <row r="2420" s="32" customFormat="1"/>
    <row r="2421" s="32" customFormat="1"/>
    <row r="2422" s="32" customFormat="1"/>
    <row r="2423" s="32" customFormat="1"/>
    <row r="2424" s="32" customFormat="1"/>
    <row r="2425" s="32" customFormat="1"/>
    <row r="2426" s="32" customFormat="1"/>
    <row r="2427" s="32" customFormat="1"/>
    <row r="2428" s="32" customFormat="1"/>
    <row r="2429" s="32" customFormat="1"/>
    <row r="2430" s="32" customFormat="1"/>
    <row r="2431" s="32" customFormat="1"/>
    <row r="2432" s="32" customFormat="1"/>
    <row r="2433" s="32" customFormat="1"/>
    <row r="2434" s="32" customFormat="1"/>
    <row r="2435" s="32" customFormat="1"/>
    <row r="2436" s="32" customFormat="1"/>
    <row r="2437" s="32" customFormat="1"/>
    <row r="2438" s="32" customFormat="1"/>
    <row r="2439" s="32" customFormat="1"/>
    <row r="2440" s="32" customFormat="1"/>
    <row r="2441" s="32" customFormat="1"/>
    <row r="2442" s="32" customFormat="1"/>
    <row r="2443" s="32" customFormat="1"/>
    <row r="2444" s="32" customFormat="1"/>
    <row r="2445" s="32" customFormat="1"/>
    <row r="2446" s="32" customFormat="1"/>
    <row r="2447" s="32" customFormat="1"/>
    <row r="2448" s="32" customFormat="1"/>
    <row r="2449" s="32" customFormat="1"/>
    <row r="2450" s="32" customFormat="1"/>
    <row r="2451" s="32" customFormat="1"/>
    <row r="2452" s="32" customFormat="1"/>
    <row r="2453" s="32" customFormat="1"/>
    <row r="2454" s="32" customFormat="1"/>
    <row r="2455" s="32" customFormat="1"/>
    <row r="2456" s="32" customFormat="1"/>
    <row r="2457" s="32" customFormat="1"/>
    <row r="2458" s="32" customFormat="1"/>
    <row r="2459" s="32" customFormat="1"/>
    <row r="2460" s="32" customFormat="1"/>
    <row r="2461" s="32" customFormat="1"/>
    <row r="2462" s="32" customFormat="1"/>
    <row r="2463" s="32" customFormat="1"/>
    <row r="2464" s="32" customFormat="1"/>
    <row r="2465" s="32" customFormat="1"/>
    <row r="2466" s="32" customFormat="1"/>
    <row r="2467" s="32" customFormat="1"/>
    <row r="2468" s="32" customFormat="1"/>
    <row r="2469" s="32" customFormat="1"/>
    <row r="2470" s="32" customFormat="1"/>
    <row r="2471" s="32" customFormat="1"/>
    <row r="2472" s="32" customFormat="1"/>
    <row r="2473" s="32" customFormat="1"/>
    <row r="2474" s="32" customFormat="1"/>
    <row r="2475" s="32" customFormat="1"/>
    <row r="2476" s="32" customFormat="1"/>
    <row r="2477" s="32" customFormat="1"/>
    <row r="2478" s="32" customFormat="1"/>
    <row r="2479" s="32" customFormat="1"/>
    <row r="2480" s="32" customFormat="1"/>
    <row r="2481" s="32" customFormat="1"/>
    <row r="2482" s="32" customFormat="1"/>
    <row r="2483" s="32" customFormat="1"/>
    <row r="2484" s="32" customFormat="1"/>
    <row r="2485" s="32" customFormat="1"/>
    <row r="2486" s="32" customFormat="1"/>
    <row r="2487" s="32" customFormat="1"/>
    <row r="2488" s="32" customFormat="1"/>
    <row r="2489" s="32" customFormat="1"/>
    <row r="2490" s="32" customFormat="1"/>
    <row r="2491" s="32" customFormat="1"/>
    <row r="2492" s="32" customFormat="1"/>
    <row r="2493" s="32" customFormat="1"/>
    <row r="2494" s="32" customFormat="1"/>
    <row r="2495" s="32" customFormat="1"/>
    <row r="2496" s="32" customFormat="1"/>
    <row r="2497" s="32" customFormat="1"/>
    <row r="2498" s="32" customFormat="1"/>
    <row r="2499" s="32" customFormat="1"/>
    <row r="2500" s="32" customFormat="1"/>
    <row r="2501" s="32" customFormat="1"/>
    <row r="2502" s="32" customFormat="1"/>
    <row r="2503" s="32" customFormat="1"/>
    <row r="2504" s="32" customFormat="1"/>
    <row r="2505" s="32" customFormat="1"/>
    <row r="2506" s="32" customFormat="1"/>
    <row r="2507" s="32" customFormat="1"/>
    <row r="2508" s="32" customFormat="1"/>
    <row r="2509" s="32" customFormat="1"/>
    <row r="2510" s="32" customFormat="1"/>
    <row r="2511" s="32" customFormat="1"/>
    <row r="2512" s="32" customFormat="1"/>
    <row r="2513" s="32" customFormat="1"/>
    <row r="2514" s="32" customFormat="1"/>
    <row r="2515" s="32" customFormat="1"/>
    <row r="2516" s="32" customFormat="1"/>
    <row r="2517" s="32" customFormat="1"/>
    <row r="2518" s="32" customFormat="1"/>
    <row r="2519" s="32" customFormat="1"/>
    <row r="2520" s="32" customFormat="1"/>
    <row r="2521" s="32" customFormat="1"/>
    <row r="2522" s="32" customFormat="1"/>
    <row r="2523" s="32" customFormat="1"/>
    <row r="2524" s="32" customFormat="1"/>
    <row r="2525" s="32" customFormat="1"/>
    <row r="2526" s="32" customFormat="1"/>
    <row r="2527" s="32" customFormat="1"/>
    <row r="2528" s="32" customFormat="1"/>
    <row r="2529" s="32" customFormat="1"/>
    <row r="2530" s="32" customFormat="1"/>
    <row r="2531" s="32" customFormat="1"/>
    <row r="2532" s="32" customFormat="1"/>
    <row r="2533" s="32" customFormat="1"/>
    <row r="2534" s="32" customFormat="1"/>
    <row r="2535" s="32" customFormat="1"/>
    <row r="2536" s="32" customFormat="1"/>
    <row r="2537" s="32" customFormat="1"/>
    <row r="2538" s="32" customFormat="1"/>
    <row r="2539" s="32" customFormat="1"/>
    <row r="2540" s="32" customFormat="1"/>
    <row r="2541" s="32" customFormat="1"/>
    <row r="2542" s="32" customFormat="1"/>
    <row r="2543" s="32" customFormat="1"/>
    <row r="2544" s="32" customFormat="1"/>
    <row r="2545" s="32" customFormat="1"/>
    <row r="2546" s="32" customFormat="1"/>
    <row r="2547" s="32" customFormat="1"/>
    <row r="2548" s="32" customFormat="1"/>
    <row r="2549" s="32" customFormat="1"/>
    <row r="2550" s="32" customFormat="1"/>
    <row r="2551" s="32" customFormat="1"/>
    <row r="2552" s="32" customFormat="1"/>
    <row r="2553" s="32" customFormat="1"/>
    <row r="2554" s="32" customFormat="1"/>
    <row r="2555" s="32" customFormat="1"/>
    <row r="2556" s="32" customFormat="1"/>
    <row r="2557" s="32" customFormat="1"/>
    <row r="2558" s="32" customFormat="1"/>
    <row r="2559" s="32" customFormat="1"/>
    <row r="2560" s="32" customFormat="1"/>
    <row r="2561" s="32" customFormat="1"/>
    <row r="2562" s="32" customFormat="1"/>
    <row r="2563" s="32" customFormat="1"/>
    <row r="2564" s="32" customFormat="1"/>
    <row r="2565" s="32" customFormat="1"/>
    <row r="2566" s="32" customFormat="1"/>
    <row r="2567" s="32" customFormat="1"/>
    <row r="2568" s="32" customFormat="1"/>
    <row r="2569" s="32" customFormat="1"/>
    <row r="2570" s="32" customFormat="1"/>
    <row r="2571" s="32" customFormat="1"/>
    <row r="2572" s="32" customFormat="1"/>
    <row r="2573" s="32" customFormat="1"/>
    <row r="2574" s="32" customFormat="1"/>
    <row r="2575" s="32" customFormat="1"/>
    <row r="2576" s="32" customFormat="1"/>
    <row r="2577" s="32" customFormat="1"/>
    <row r="2578" s="32" customFormat="1"/>
    <row r="2579" s="32" customFormat="1"/>
    <row r="2580" s="32" customFormat="1"/>
    <row r="2581" s="32" customFormat="1"/>
    <row r="2582" s="32" customFormat="1"/>
    <row r="2583" s="32" customFormat="1"/>
    <row r="2584" s="32" customFormat="1"/>
    <row r="2585" s="32" customFormat="1"/>
    <row r="2586" s="32" customFormat="1"/>
    <row r="2587" s="32" customFormat="1"/>
    <row r="2588" s="32" customFormat="1"/>
    <row r="2589" s="32" customFormat="1"/>
    <row r="2590" s="32" customFormat="1"/>
    <row r="2591" s="32" customFormat="1"/>
    <row r="2592" s="32" customFormat="1"/>
    <row r="2593" s="32" customFormat="1"/>
    <row r="2594" s="32" customFormat="1"/>
    <row r="2595" s="32" customFormat="1"/>
    <row r="2596" s="32" customFormat="1"/>
    <row r="2597" s="32" customFormat="1"/>
    <row r="2598" s="32" customFormat="1"/>
    <row r="2599" s="32" customFormat="1"/>
    <row r="2600" s="32" customFormat="1"/>
    <row r="2601" s="32" customFormat="1"/>
    <row r="2602" s="32" customFormat="1"/>
    <row r="2603" s="32" customFormat="1"/>
    <row r="2604" s="32" customFormat="1"/>
    <row r="2605" s="32" customFormat="1"/>
    <row r="2606" s="32" customFormat="1"/>
    <row r="2607" s="32" customFormat="1"/>
    <row r="2608" s="32" customFormat="1"/>
    <row r="2609" s="32" customFormat="1"/>
    <row r="2610" s="32" customFormat="1"/>
    <row r="2611" s="32" customFormat="1"/>
    <row r="2612" s="32" customFormat="1"/>
    <row r="2613" s="32" customFormat="1"/>
    <row r="2614" s="32" customFormat="1"/>
    <row r="2615" s="32" customFormat="1"/>
    <row r="2616" s="32" customFormat="1"/>
    <row r="2617" s="32" customFormat="1"/>
    <row r="2618" s="32" customFormat="1"/>
    <row r="2619" s="32" customFormat="1"/>
    <row r="2620" s="32" customFormat="1"/>
    <row r="2621" s="32" customFormat="1"/>
    <row r="2622" s="32" customFormat="1"/>
    <row r="2623" s="32" customFormat="1"/>
    <row r="2624" s="32" customFormat="1"/>
    <row r="2625" s="32" customFormat="1"/>
    <row r="2626" s="32" customFormat="1"/>
    <row r="2627" s="32" customFormat="1"/>
    <row r="2628" s="32" customFormat="1"/>
    <row r="2629" s="32" customFormat="1"/>
    <row r="2630" s="32" customFormat="1"/>
    <row r="2631" s="32" customFormat="1"/>
    <row r="2632" s="32" customFormat="1"/>
    <row r="2633" s="32" customFormat="1"/>
    <row r="2634" s="32" customFormat="1"/>
    <row r="2635" s="32" customFormat="1"/>
    <row r="2636" s="32" customFormat="1"/>
    <row r="2637" s="32" customFormat="1"/>
    <row r="2638" s="32" customFormat="1"/>
    <row r="2639" s="32" customFormat="1"/>
    <row r="2640" s="32" customFormat="1"/>
    <row r="2641" s="32" customFormat="1"/>
    <row r="2642" s="32" customFormat="1"/>
    <row r="2643" s="32" customFormat="1"/>
    <row r="2644" s="32" customFormat="1"/>
    <row r="2645" s="32" customFormat="1"/>
    <row r="2646" s="32" customFormat="1"/>
    <row r="2647" s="32" customFormat="1"/>
    <row r="2648" s="32" customFormat="1"/>
    <row r="2649" s="32" customFormat="1"/>
    <row r="2650" s="32" customFormat="1"/>
    <row r="2651" s="32" customFormat="1"/>
    <row r="2652" s="32" customFormat="1"/>
    <row r="2653" s="32" customFormat="1"/>
    <row r="2654" s="32" customFormat="1"/>
    <row r="2655" s="32" customFormat="1"/>
    <row r="2656" s="32" customFormat="1"/>
    <row r="2657" s="32" customFormat="1"/>
    <row r="2658" s="32" customFormat="1"/>
    <row r="2659" s="32" customFormat="1"/>
    <row r="2660" s="32" customFormat="1"/>
    <row r="2661" s="32" customFormat="1"/>
    <row r="2662" s="32" customFormat="1"/>
    <row r="2663" s="32" customFormat="1"/>
    <row r="2664" s="32" customFormat="1"/>
    <row r="2665" s="32" customFormat="1"/>
    <row r="2666" s="32" customFormat="1"/>
    <row r="2667" s="32" customFormat="1"/>
    <row r="2668" s="32" customFormat="1"/>
    <row r="2669" s="32" customFormat="1"/>
    <row r="2670" s="32" customFormat="1"/>
    <row r="2671" s="32" customFormat="1"/>
    <row r="2672" s="32" customFormat="1"/>
    <row r="2673" s="32" customFormat="1"/>
    <row r="2674" s="32" customFormat="1"/>
    <row r="2675" s="32" customFormat="1"/>
    <row r="2676" s="32" customFormat="1"/>
    <row r="2677" s="32" customFormat="1"/>
    <row r="2678" s="32" customFormat="1"/>
    <row r="2679" s="32" customFormat="1"/>
    <row r="2680" s="32" customFormat="1"/>
    <row r="2681" s="32" customFormat="1"/>
    <row r="2682" s="32" customFormat="1"/>
    <row r="2683" s="32" customFormat="1"/>
    <row r="2684" s="32" customFormat="1"/>
    <row r="2685" s="32" customFormat="1"/>
    <row r="2686" s="32" customFormat="1"/>
    <row r="2687" s="32" customFormat="1"/>
    <row r="2688" s="32" customFormat="1"/>
    <row r="2689" s="32" customFormat="1"/>
    <row r="2690" s="32" customFormat="1"/>
    <row r="2691" s="32" customFormat="1"/>
    <row r="2692" s="32" customFormat="1"/>
    <row r="2693" s="32" customFormat="1"/>
    <row r="2694" s="32" customFormat="1"/>
    <row r="2695" s="32" customFormat="1"/>
    <row r="2696" s="32" customFormat="1"/>
    <row r="2697" s="32" customFormat="1"/>
    <row r="2698" s="32" customFormat="1"/>
    <row r="2699" s="32" customFormat="1"/>
    <row r="2700" s="32" customFormat="1"/>
    <row r="2701" s="32" customFormat="1"/>
    <row r="2702" s="32" customFormat="1"/>
    <row r="2703" s="32" customFormat="1"/>
    <row r="2704" s="32" customFormat="1"/>
    <row r="2705" s="32" customFormat="1"/>
    <row r="2706" s="32" customFormat="1"/>
    <row r="2707" s="32" customFormat="1"/>
    <row r="2708" s="32" customFormat="1"/>
    <row r="2709" s="32" customFormat="1"/>
    <row r="2710" s="32" customFormat="1"/>
    <row r="2711" s="32" customFormat="1"/>
    <row r="2712" s="32" customFormat="1"/>
    <row r="2713" s="32" customFormat="1"/>
    <row r="2714" s="32" customFormat="1"/>
    <row r="2715" s="32" customFormat="1"/>
    <row r="2716" s="32" customFormat="1"/>
    <row r="2717" s="32" customFormat="1"/>
    <row r="2718" s="32" customFormat="1"/>
    <row r="2719" s="32" customFormat="1"/>
    <row r="2720" s="32" customFormat="1"/>
    <row r="2721" s="32" customFormat="1"/>
    <row r="2722" s="32" customFormat="1"/>
    <row r="2723" s="32" customFormat="1"/>
    <row r="2724" s="32" customFormat="1"/>
    <row r="2725" s="32" customFormat="1"/>
    <row r="2726" s="32" customFormat="1"/>
    <row r="2727" s="32" customFormat="1"/>
    <row r="2728" s="32" customFormat="1"/>
    <row r="2729" s="32" customFormat="1"/>
    <row r="2730" s="32" customFormat="1"/>
    <row r="2731" s="32" customFormat="1"/>
    <row r="2732" s="32" customFormat="1"/>
    <row r="2733" s="32" customFormat="1"/>
    <row r="2734" s="32" customFormat="1"/>
    <row r="2735" s="32" customFormat="1"/>
    <row r="2736" s="32" customFormat="1"/>
    <row r="2737" s="32" customFormat="1"/>
    <row r="2738" s="32" customFormat="1"/>
    <row r="2739" s="32" customFormat="1"/>
    <row r="2740" s="32" customFormat="1"/>
    <row r="2741" s="32" customFormat="1"/>
    <row r="2742" s="32" customFormat="1"/>
    <row r="2743" s="32" customFormat="1"/>
    <row r="2744" s="32" customFormat="1"/>
    <row r="2745" s="32" customFormat="1"/>
    <row r="2746" s="32" customFormat="1"/>
    <row r="2747" s="32" customFormat="1"/>
    <row r="2748" s="32" customFormat="1"/>
    <row r="2749" s="32" customFormat="1"/>
    <row r="2750" s="32" customFormat="1"/>
    <row r="2751" s="32" customFormat="1"/>
    <row r="2752" s="32" customFormat="1"/>
    <row r="2753" s="32" customFormat="1"/>
    <row r="2754" s="32" customFormat="1"/>
    <row r="2755" s="32" customFormat="1"/>
    <row r="2756" s="32" customFormat="1"/>
    <row r="2757" s="32" customFormat="1"/>
    <row r="2758" s="32" customFormat="1"/>
    <row r="2759" s="32" customFormat="1"/>
    <row r="2760" s="32" customFormat="1"/>
    <row r="2761" s="32" customFormat="1"/>
    <row r="2762" s="32" customFormat="1"/>
    <row r="2763" s="32" customFormat="1"/>
    <row r="2764" s="32" customFormat="1"/>
    <row r="2765" s="32" customFormat="1"/>
    <row r="2766" s="32" customFormat="1"/>
    <row r="2767" s="32" customFormat="1"/>
    <row r="2768" s="32" customFormat="1"/>
    <row r="2769" s="32" customFormat="1"/>
    <row r="2770" s="32" customFormat="1"/>
    <row r="2771" s="32" customFormat="1"/>
    <row r="2772" s="32" customFormat="1"/>
    <row r="2773" s="32" customFormat="1"/>
    <row r="2774" s="32" customFormat="1"/>
    <row r="2775" s="32" customFormat="1"/>
    <row r="2776" s="32" customFormat="1"/>
    <row r="2777" s="32" customFormat="1"/>
    <row r="2778" s="32" customFormat="1"/>
    <row r="2779" s="32" customFormat="1"/>
    <row r="2780" s="32" customFormat="1"/>
    <row r="2781" s="32" customFormat="1"/>
    <row r="2782" s="32" customFormat="1"/>
    <row r="2783" s="32" customFormat="1"/>
    <row r="2784" s="32" customFormat="1"/>
    <row r="2785" s="32" customFormat="1"/>
    <row r="2786" s="32" customFormat="1"/>
    <row r="2787" s="32" customFormat="1"/>
    <row r="2788" s="32" customFormat="1"/>
    <row r="2789" s="32" customFormat="1"/>
    <row r="2790" s="32" customFormat="1"/>
    <row r="2791" s="32" customFormat="1"/>
    <row r="2792" s="32" customFormat="1"/>
    <row r="2793" s="32" customFormat="1"/>
    <row r="2794" s="32" customFormat="1"/>
    <row r="2795" s="32" customFormat="1"/>
    <row r="2796" s="32" customFormat="1"/>
    <row r="2797" s="32" customFormat="1"/>
    <row r="2798" s="32" customFormat="1"/>
    <row r="2799" s="32" customFormat="1"/>
    <row r="2800" s="32" customFormat="1"/>
    <row r="2801" s="32" customFormat="1"/>
    <row r="2802" s="32" customFormat="1"/>
    <row r="2803" s="32" customFormat="1"/>
    <row r="2804" s="32" customFormat="1"/>
    <row r="2805" s="32" customFormat="1"/>
    <row r="2806" s="32" customFormat="1"/>
    <row r="2807" s="32" customFormat="1"/>
    <row r="2808" s="32" customFormat="1"/>
    <row r="2809" s="32" customFormat="1"/>
    <row r="2810" s="32" customFormat="1"/>
    <row r="2811" s="32" customFormat="1"/>
    <row r="2812" s="32" customFormat="1"/>
    <row r="2813" s="32" customFormat="1"/>
    <row r="2814" s="32" customFormat="1"/>
    <row r="2815" s="32" customFormat="1"/>
    <row r="2816" s="32" customFormat="1"/>
    <row r="2817" s="32" customFormat="1"/>
    <row r="2818" s="32" customFormat="1"/>
    <row r="2819" s="32" customFormat="1"/>
    <row r="2820" s="32" customFormat="1"/>
    <row r="2821" s="32" customFormat="1"/>
    <row r="2822" s="32" customFormat="1"/>
    <row r="2823" s="32" customFormat="1"/>
    <row r="2824" s="32" customFormat="1"/>
    <row r="2825" s="32" customFormat="1"/>
    <row r="2826" s="32" customFormat="1"/>
    <row r="2827" s="32" customFormat="1"/>
    <row r="2828" s="32" customFormat="1"/>
    <row r="2829" s="32" customFormat="1"/>
    <row r="2830" s="32" customFormat="1"/>
    <row r="2831" s="32" customFormat="1"/>
    <row r="2832" s="32" customFormat="1"/>
    <row r="2833" s="32" customFormat="1"/>
    <row r="2834" s="32" customFormat="1"/>
    <row r="2835" s="32" customFormat="1"/>
    <row r="2836" s="32" customFormat="1"/>
    <row r="2837" s="32" customFormat="1"/>
    <row r="2838" s="32" customFormat="1"/>
    <row r="2839" s="32" customFormat="1"/>
    <row r="2840" s="32" customFormat="1"/>
    <row r="2841" s="32" customFormat="1"/>
    <row r="2842" s="32" customFormat="1"/>
    <row r="2843" s="32" customFormat="1"/>
    <row r="2844" s="32" customFormat="1"/>
    <row r="2845" s="32" customFormat="1"/>
    <row r="2846" s="32" customFormat="1"/>
    <row r="2847" s="32" customFormat="1"/>
    <row r="2848" s="32" customFormat="1"/>
    <row r="2849" s="32" customFormat="1"/>
    <row r="2850" s="32" customFormat="1"/>
    <row r="2851" s="32" customFormat="1"/>
    <row r="2852" s="32" customFormat="1"/>
    <row r="2853" s="32" customFormat="1"/>
    <row r="2854" s="32" customFormat="1"/>
    <row r="2855" s="32" customFormat="1"/>
    <row r="2856" s="32" customFormat="1"/>
    <row r="2857" s="32" customFormat="1"/>
    <row r="2858" s="32" customFormat="1"/>
    <row r="2859" s="32" customFormat="1"/>
    <row r="2860" s="32" customFormat="1"/>
    <row r="2861" s="32" customFormat="1"/>
    <row r="2862" s="32" customFormat="1"/>
    <row r="2863" s="32" customFormat="1"/>
    <row r="2864" s="32" customFormat="1"/>
    <row r="2865" s="32" customFormat="1"/>
    <row r="2866" s="32" customFormat="1"/>
    <row r="2867" s="32" customFormat="1"/>
    <row r="2868" s="32" customFormat="1"/>
    <row r="2869" s="32" customFormat="1"/>
    <row r="2870" s="32" customFormat="1"/>
    <row r="2871" s="32" customFormat="1"/>
    <row r="2872" s="32" customFormat="1"/>
    <row r="2873" s="32" customFormat="1"/>
    <row r="2874" s="32" customFormat="1"/>
    <row r="2875" s="32" customFormat="1"/>
    <row r="2876" s="32" customFormat="1"/>
    <row r="2877" s="32" customFormat="1"/>
    <row r="2878" s="32" customFormat="1"/>
    <row r="2879" s="32" customFormat="1"/>
    <row r="2880" s="32" customFormat="1"/>
    <row r="2881" s="32" customFormat="1"/>
    <row r="2882" s="32" customFormat="1"/>
    <row r="2883" s="32" customFormat="1"/>
    <row r="2884" s="32" customFormat="1"/>
    <row r="2885" s="32" customFormat="1"/>
    <row r="2886" s="32" customFormat="1"/>
    <row r="2887" s="32" customFormat="1"/>
    <row r="2888" s="32" customFormat="1"/>
    <row r="2889" s="32" customFormat="1"/>
    <row r="2890" s="32" customFormat="1"/>
    <row r="2891" s="32" customFormat="1"/>
    <row r="2892" s="32" customFormat="1"/>
    <row r="2893" s="32" customFormat="1"/>
    <row r="2894" s="32" customFormat="1"/>
    <row r="2895" s="32" customFormat="1"/>
    <row r="2896" s="32" customFormat="1"/>
    <row r="2897" s="32" customFormat="1"/>
    <row r="2898" s="32" customFormat="1"/>
    <row r="2899" s="32" customFormat="1"/>
    <row r="2900" s="32" customFormat="1"/>
    <row r="2901" s="32" customFormat="1"/>
    <row r="2902" s="32" customFormat="1"/>
    <row r="2903" s="32" customFormat="1"/>
    <row r="2904" s="32" customFormat="1"/>
    <row r="2905" s="32" customFormat="1"/>
    <row r="2906" s="32" customFormat="1"/>
    <row r="2907" s="32" customFormat="1"/>
    <row r="2908" s="32" customFormat="1"/>
    <row r="2909" s="32" customFormat="1"/>
    <row r="2910" s="32" customFormat="1"/>
    <row r="2911" s="32" customFormat="1"/>
    <row r="2912" s="32" customFormat="1"/>
    <row r="2913" s="32" customFormat="1"/>
    <row r="2914" s="32" customFormat="1"/>
    <row r="2915" s="32" customFormat="1"/>
    <row r="2916" s="32" customFormat="1"/>
    <row r="2917" s="32" customFormat="1"/>
    <row r="2918" s="32" customFormat="1"/>
    <row r="2919" s="32" customFormat="1"/>
    <row r="2920" s="32" customFormat="1"/>
    <row r="2921" s="32" customFormat="1"/>
    <row r="2922" s="32" customFormat="1"/>
    <row r="2923" s="32" customFormat="1"/>
    <row r="2924" s="32" customFormat="1"/>
    <row r="2925" s="32" customFormat="1"/>
    <row r="2926" s="32" customFormat="1"/>
    <row r="2927" s="32" customFormat="1"/>
    <row r="2928" s="32" customFormat="1"/>
    <row r="2929" s="32" customFormat="1"/>
    <row r="2930" s="32" customFormat="1"/>
    <row r="2931" s="32" customFormat="1"/>
    <row r="2932" s="32" customFormat="1"/>
    <row r="2933" s="32" customFormat="1"/>
    <row r="2934" s="32" customFormat="1"/>
    <row r="2935" s="32" customFormat="1"/>
    <row r="2936" s="32" customFormat="1"/>
    <row r="2937" s="32" customFormat="1"/>
    <row r="2938" s="32" customFormat="1"/>
    <row r="2939" s="32" customFormat="1"/>
    <row r="2940" s="32" customFormat="1"/>
    <row r="2941" s="32" customFormat="1"/>
    <row r="2942" s="32" customFormat="1"/>
    <row r="2943" s="32" customFormat="1"/>
    <row r="2944" s="32" customFormat="1"/>
    <row r="2945" s="32" customFormat="1"/>
    <row r="2946" s="32" customFormat="1"/>
    <row r="2947" s="32" customFormat="1"/>
    <row r="2948" s="32" customFormat="1"/>
    <row r="2949" s="32" customFormat="1"/>
    <row r="2950" s="32" customFormat="1"/>
    <row r="2951" s="32" customFormat="1"/>
    <row r="2952" s="32" customFormat="1"/>
    <row r="2953" s="32" customFormat="1"/>
    <row r="2954" s="32" customFormat="1"/>
    <row r="2955" s="32" customFormat="1"/>
    <row r="2956" s="32" customFormat="1"/>
    <row r="2957" s="32" customFormat="1"/>
    <row r="2958" s="32" customFormat="1"/>
    <row r="2959" s="32" customFormat="1"/>
    <row r="2960" s="32" customFormat="1"/>
    <row r="2961" s="32" customFormat="1"/>
    <row r="2962" s="32" customFormat="1"/>
    <row r="2963" s="32" customFormat="1"/>
    <row r="2964" s="32" customFormat="1"/>
    <row r="2965" s="32" customFormat="1"/>
    <row r="2966" s="32" customFormat="1"/>
    <row r="2967" s="32" customFormat="1"/>
    <row r="2968" s="32" customFormat="1"/>
    <row r="2969" s="32" customFormat="1"/>
    <row r="2970" s="32" customFormat="1"/>
    <row r="2971" s="32" customFormat="1"/>
    <row r="2972" s="32" customFormat="1"/>
    <row r="2973" s="32" customFormat="1"/>
    <row r="2974" s="32" customFormat="1"/>
    <row r="2975" s="32" customFormat="1"/>
    <row r="2976" s="32" customFormat="1"/>
    <row r="2977" s="32" customFormat="1"/>
    <row r="2978" s="32" customFormat="1"/>
    <row r="2979" s="32" customFormat="1"/>
    <row r="2980" s="32" customFormat="1"/>
    <row r="2981" s="32" customFormat="1"/>
    <row r="2982" s="32" customFormat="1"/>
    <row r="2983" s="32" customFormat="1"/>
    <row r="2984" s="32" customFormat="1"/>
    <row r="2985" s="32" customFormat="1"/>
    <row r="2986" s="32" customFormat="1"/>
    <row r="2987" s="32" customFormat="1"/>
    <row r="2988" s="32" customFormat="1"/>
    <row r="2989" s="32" customFormat="1"/>
    <row r="2990" s="32" customFormat="1"/>
    <row r="2991" s="32" customFormat="1"/>
    <row r="2992" s="32" customFormat="1"/>
    <row r="2993" s="32" customFormat="1"/>
    <row r="2994" s="32" customFormat="1"/>
    <row r="2995" s="32" customFormat="1"/>
    <row r="2996" s="32" customFormat="1"/>
    <row r="2997" s="32" customFormat="1"/>
    <row r="2998" s="32" customFormat="1"/>
    <row r="2999" s="32" customFormat="1"/>
    <row r="3000" s="32" customFormat="1"/>
    <row r="3001" s="32" customFormat="1"/>
    <row r="3002" s="32" customFormat="1"/>
    <row r="3003" s="32" customFormat="1"/>
    <row r="3004" s="32" customFormat="1"/>
    <row r="3005" s="32" customFormat="1"/>
    <row r="3006" s="32" customFormat="1"/>
    <row r="3007" s="32" customFormat="1"/>
    <row r="3008" s="32" customFormat="1"/>
    <row r="3009" s="32" customFormat="1"/>
    <row r="3010" s="32" customFormat="1"/>
    <row r="3011" s="32" customFormat="1"/>
    <row r="3012" s="32" customFormat="1"/>
    <row r="3013" s="32" customFormat="1"/>
    <row r="3014" s="32" customFormat="1"/>
    <row r="3015" s="32" customFormat="1"/>
    <row r="3016" s="32" customFormat="1"/>
    <row r="3017" s="32" customFormat="1"/>
    <row r="3018" s="32" customFormat="1"/>
    <row r="3019" s="32" customFormat="1"/>
    <row r="3020" s="32" customFormat="1"/>
    <row r="3021" s="32" customFormat="1"/>
    <row r="3022" s="32" customFormat="1"/>
    <row r="3023" s="32" customFormat="1"/>
    <row r="3024" s="32" customFormat="1"/>
    <row r="3025" s="32" customFormat="1"/>
    <row r="3026" s="32" customFormat="1"/>
    <row r="3027" s="32" customFormat="1"/>
    <row r="3028" s="32" customFormat="1"/>
    <row r="3029" s="32" customFormat="1"/>
    <row r="3030" s="32" customFormat="1"/>
    <row r="3031" s="32" customFormat="1"/>
    <row r="3032" s="32" customFormat="1"/>
    <row r="3033" s="32" customFormat="1"/>
    <row r="3034" s="32" customFormat="1"/>
    <row r="3035" s="32" customFormat="1"/>
    <row r="3036" s="32" customFormat="1"/>
    <row r="3037" s="32" customFormat="1"/>
    <row r="3038" s="32" customFormat="1"/>
    <row r="3039" s="32" customFormat="1"/>
    <row r="3040" s="32" customFormat="1"/>
    <row r="3041" s="32" customFormat="1"/>
    <row r="3042" s="32" customFormat="1"/>
    <row r="3043" s="32" customFormat="1"/>
    <row r="3044" s="32" customFormat="1"/>
    <row r="3045" s="32" customFormat="1"/>
    <row r="3046" s="32" customFormat="1"/>
    <row r="3047" s="32" customFormat="1"/>
    <row r="3048" s="32" customFormat="1"/>
    <row r="3049" s="32" customFormat="1"/>
    <row r="3050" s="32" customFormat="1"/>
    <row r="3051" s="32" customFormat="1"/>
    <row r="3052" s="32" customFormat="1"/>
    <row r="3053" s="32" customFormat="1"/>
    <row r="3054" s="32" customFormat="1"/>
    <row r="3055" s="32" customFormat="1"/>
    <row r="3056" s="32" customFormat="1"/>
    <row r="3057" s="32" customFormat="1"/>
    <row r="3058" s="32" customFormat="1"/>
    <row r="3059" s="32" customFormat="1"/>
    <row r="3060" s="32" customFormat="1"/>
    <row r="3061" s="32" customFormat="1"/>
    <row r="3062" s="32" customFormat="1"/>
    <row r="3063" s="32" customFormat="1"/>
    <row r="3064" s="32" customFormat="1"/>
    <row r="3065" s="32" customFormat="1"/>
    <row r="3066" s="32" customFormat="1"/>
    <row r="3067" s="32" customFormat="1"/>
    <row r="3068" s="32" customFormat="1"/>
    <row r="3069" s="32" customFormat="1"/>
    <row r="3070" s="32" customFormat="1"/>
    <row r="3071" s="32" customFormat="1"/>
    <row r="3072" s="32" customFormat="1"/>
    <row r="3073" s="32" customFormat="1"/>
    <row r="3074" s="32" customFormat="1"/>
    <row r="3075" s="32" customFormat="1"/>
    <row r="3076" s="32" customFormat="1"/>
    <row r="3077" s="32" customFormat="1"/>
    <row r="3078" s="32" customFormat="1"/>
    <row r="3079" s="32" customFormat="1"/>
    <row r="3080" s="32" customFormat="1"/>
    <row r="3081" s="32" customFormat="1"/>
    <row r="3082" s="32" customFormat="1"/>
    <row r="3083" s="32" customFormat="1"/>
    <row r="3084" s="32" customFormat="1"/>
    <row r="3085" s="32" customFormat="1"/>
    <row r="3086" s="32" customFormat="1"/>
    <row r="3087" s="32" customFormat="1"/>
    <row r="3088" s="32" customFormat="1"/>
    <row r="3089" s="32" customFormat="1"/>
    <row r="3090" s="32" customFormat="1"/>
    <row r="3091" s="32" customFormat="1"/>
    <row r="3092" s="32" customFormat="1"/>
    <row r="3093" s="32" customFormat="1"/>
    <row r="3094" s="32" customFormat="1"/>
    <row r="3095" s="32" customFormat="1"/>
    <row r="3096" s="32" customFormat="1"/>
    <row r="3097" s="32" customFormat="1"/>
    <row r="3098" s="32" customFormat="1"/>
    <row r="3099" s="32" customFormat="1"/>
    <row r="3100" s="32" customFormat="1"/>
    <row r="3101" s="32" customFormat="1"/>
  </sheetData>
  <printOptions horizontalCentered="1"/>
  <pageMargins left="0.25" right="0.27" top="0.42" bottom="0.4" header="0.25" footer="0.24"/>
  <pageSetup scale="79" orientation="portrait" r:id="rId1"/>
  <headerFooter>
    <oddHeader>&amp;C&amp;"-,Bold"DEPARTAMENTO DE CORRECCION Y REHABILITACION</oddHeader>
    <oddFooter>&amp;R&amp;8OFICINA DE DESARROLLO PROGRAMATICO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56"/>
  <sheetViews>
    <sheetView topLeftCell="A7" workbookViewId="0">
      <selection activeCell="Q36" sqref="Q36"/>
    </sheetView>
  </sheetViews>
  <sheetFormatPr defaultRowHeight="15"/>
  <cols>
    <col min="1" max="1" width="33.140625" customWidth="1"/>
    <col min="2" max="2" width="6.28515625" customWidth="1"/>
    <col min="3" max="10" width="5.42578125" customWidth="1"/>
    <col min="11" max="26" width="6" customWidth="1"/>
    <col min="28" max="62" width="9.140625" style="32"/>
  </cols>
  <sheetData>
    <row r="1" spans="1:27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 t="s">
        <v>60</v>
      </c>
    </row>
    <row r="2" spans="1:27">
      <c r="A2" s="30" t="s">
        <v>248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 t="s">
        <v>61</v>
      </c>
    </row>
    <row r="3" spans="1:27" ht="15.75" thickBot="1">
      <c r="A3" s="33"/>
      <c r="B3" s="33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  <c r="U3" s="35"/>
      <c r="V3" s="35"/>
      <c r="W3" s="35"/>
      <c r="X3" s="35"/>
      <c r="Y3" s="35"/>
      <c r="Z3" s="35"/>
    </row>
    <row r="4" spans="1:27" ht="22.5">
      <c r="A4" s="37" t="s">
        <v>62</v>
      </c>
      <c r="B4" s="38" t="s">
        <v>11</v>
      </c>
      <c r="C4" s="39" t="s">
        <v>63</v>
      </c>
      <c r="D4" s="39"/>
      <c r="E4" s="39" t="s">
        <v>64</v>
      </c>
      <c r="F4" s="39"/>
      <c r="G4" s="39" t="s">
        <v>65</v>
      </c>
      <c r="H4" s="39"/>
      <c r="I4" s="39" t="s">
        <v>66</v>
      </c>
      <c r="J4" s="39"/>
      <c r="K4" s="39" t="s">
        <v>67</v>
      </c>
      <c r="L4" s="39"/>
      <c r="M4" s="39" t="s">
        <v>68</v>
      </c>
      <c r="N4" s="39"/>
      <c r="O4" s="39" t="s">
        <v>69</v>
      </c>
      <c r="P4" s="39"/>
      <c r="Q4" s="39" t="s">
        <v>70</v>
      </c>
      <c r="R4" s="39"/>
      <c r="S4" s="39" t="s">
        <v>71</v>
      </c>
      <c r="T4" s="39"/>
      <c r="U4" s="39" t="s">
        <v>72</v>
      </c>
      <c r="V4" s="39"/>
      <c r="W4" s="39" t="s">
        <v>73</v>
      </c>
      <c r="X4" s="39"/>
      <c r="Y4" s="39" t="s">
        <v>74</v>
      </c>
      <c r="Z4" s="40"/>
    </row>
    <row r="5" spans="1:27" ht="15.75" thickBot="1">
      <c r="A5" s="41"/>
      <c r="B5" s="42"/>
      <c r="C5" s="43" t="s">
        <v>75</v>
      </c>
      <c r="D5" s="43" t="s">
        <v>76</v>
      </c>
      <c r="E5" s="43" t="s">
        <v>75</v>
      </c>
      <c r="F5" s="43" t="s">
        <v>76</v>
      </c>
      <c r="G5" s="43" t="s">
        <v>75</v>
      </c>
      <c r="H5" s="43" t="s">
        <v>76</v>
      </c>
      <c r="I5" s="43" t="s">
        <v>75</v>
      </c>
      <c r="J5" s="43" t="s">
        <v>76</v>
      </c>
      <c r="K5" s="43" t="s">
        <v>75</v>
      </c>
      <c r="L5" s="43" t="s">
        <v>76</v>
      </c>
      <c r="M5" s="43" t="s">
        <v>75</v>
      </c>
      <c r="N5" s="43" t="s">
        <v>76</v>
      </c>
      <c r="O5" s="43" t="s">
        <v>75</v>
      </c>
      <c r="P5" s="43" t="s">
        <v>76</v>
      </c>
      <c r="Q5" s="43" t="s">
        <v>75</v>
      </c>
      <c r="R5" s="43" t="s">
        <v>76</v>
      </c>
      <c r="S5" s="43" t="s">
        <v>75</v>
      </c>
      <c r="T5" s="43" t="s">
        <v>76</v>
      </c>
      <c r="U5" s="43" t="s">
        <v>75</v>
      </c>
      <c r="V5" s="43" t="s">
        <v>76</v>
      </c>
      <c r="W5" s="43" t="s">
        <v>75</v>
      </c>
      <c r="X5" s="43" t="s">
        <v>76</v>
      </c>
      <c r="Y5" s="44" t="s">
        <v>75</v>
      </c>
      <c r="Z5" s="45" t="s">
        <v>76</v>
      </c>
      <c r="AA5" s="46"/>
    </row>
    <row r="6" spans="1:27" ht="15.75" thickBot="1">
      <c r="A6" s="47" t="s">
        <v>77</v>
      </c>
      <c r="B6" s="48">
        <f>SUM(B7,B25)</f>
        <v>24</v>
      </c>
      <c r="C6" s="48">
        <f>SUM(C7,C25)</f>
        <v>3</v>
      </c>
      <c r="D6" s="48"/>
      <c r="E6" s="48">
        <f>SUM(E7,E25)</f>
        <v>2</v>
      </c>
      <c r="F6" s="48"/>
      <c r="G6" s="48">
        <f>SUM(G7,G25)</f>
        <v>5</v>
      </c>
      <c r="H6" s="48"/>
      <c r="I6" s="48">
        <f>SUM(I7,I25)</f>
        <v>3</v>
      </c>
      <c r="J6" s="48"/>
      <c r="K6" s="48">
        <f>SUM(K7,K25)</f>
        <v>3</v>
      </c>
      <c r="L6" s="48"/>
      <c r="M6" s="48">
        <f>SUM(M7,M25)</f>
        <v>4</v>
      </c>
      <c r="N6" s="48"/>
      <c r="O6" s="48">
        <f>SUM(O7,O25)</f>
        <v>1</v>
      </c>
      <c r="P6" s="48"/>
      <c r="Q6" s="48">
        <f>SUM(Q7,Q25)</f>
        <v>3</v>
      </c>
      <c r="R6" s="48"/>
      <c r="S6" s="48">
        <f>SUM(S7,S25)</f>
        <v>0</v>
      </c>
      <c r="T6" s="48"/>
      <c r="U6" s="48">
        <f>SUM(U7,U25)</f>
        <v>0</v>
      </c>
      <c r="V6" s="48"/>
      <c r="W6" s="48">
        <f>SUM(W7,W25)</f>
        <v>0</v>
      </c>
      <c r="X6" s="48"/>
      <c r="Y6" s="48">
        <f>SUM(Y7,Y25)</f>
        <v>0</v>
      </c>
      <c r="Z6" s="49"/>
      <c r="AA6" s="50">
        <f>SUM(C6:Z6)</f>
        <v>24</v>
      </c>
    </row>
    <row r="7" spans="1:27" ht="15.75" thickBot="1">
      <c r="A7" s="51" t="s">
        <v>78</v>
      </c>
      <c r="B7" s="52">
        <f>SUM(B8:B24)</f>
        <v>12</v>
      </c>
      <c r="C7" s="52">
        <f>SUM(C8:C24)</f>
        <v>1</v>
      </c>
      <c r="D7" s="52"/>
      <c r="E7" s="52">
        <f>SUM(E8:E24)</f>
        <v>1</v>
      </c>
      <c r="F7" s="52"/>
      <c r="G7" s="52">
        <f>SUM(G8:G24)</f>
        <v>5</v>
      </c>
      <c r="H7" s="52"/>
      <c r="I7" s="52">
        <f>SUM(I8:I24)</f>
        <v>2</v>
      </c>
      <c r="J7" s="52"/>
      <c r="K7" s="52">
        <f>SUM(K8:K24)</f>
        <v>1</v>
      </c>
      <c r="L7" s="52"/>
      <c r="M7" s="52">
        <f>SUM(M8:M24)</f>
        <v>1</v>
      </c>
      <c r="N7" s="52"/>
      <c r="O7" s="52">
        <f>SUM(O8:O24)</f>
        <v>0</v>
      </c>
      <c r="P7" s="52"/>
      <c r="Q7" s="52">
        <f>SUM(Q8:Q24)</f>
        <v>1</v>
      </c>
      <c r="R7" s="52"/>
      <c r="S7" s="52">
        <f>SUM(S8:S24)</f>
        <v>0</v>
      </c>
      <c r="T7" s="52"/>
      <c r="U7" s="52">
        <f>SUM(U8:U24)</f>
        <v>0</v>
      </c>
      <c r="V7" s="52"/>
      <c r="W7" s="52">
        <f>SUM(W8:W24)</f>
        <v>0</v>
      </c>
      <c r="X7" s="52"/>
      <c r="Y7" s="52">
        <f>SUM(Y8:Y24)</f>
        <v>0</v>
      </c>
      <c r="Z7" s="53"/>
      <c r="AA7" s="54">
        <f>SUM(C7:Z7)</f>
        <v>12</v>
      </c>
    </row>
    <row r="8" spans="1:27">
      <c r="A8" s="55" t="s">
        <v>79</v>
      </c>
      <c r="B8" s="56">
        <f t="shared" ref="B8:B24" si="0">SUM(C8:Z8)</f>
        <v>1</v>
      </c>
      <c r="C8" s="57"/>
      <c r="D8" s="57"/>
      <c r="E8" s="57"/>
      <c r="F8" s="57"/>
      <c r="G8" s="57"/>
      <c r="H8" s="57"/>
      <c r="I8" s="57">
        <v>1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59"/>
    </row>
    <row r="9" spans="1:27">
      <c r="A9" s="55" t="s">
        <v>80</v>
      </c>
      <c r="B9" s="56">
        <f t="shared" si="0"/>
        <v>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  <c r="AA9" s="59"/>
    </row>
    <row r="10" spans="1:27">
      <c r="A10" s="55" t="s">
        <v>81</v>
      </c>
      <c r="B10" s="60">
        <f t="shared" si="0"/>
        <v>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1"/>
      <c r="V10" s="61"/>
      <c r="W10" s="61"/>
      <c r="X10" s="61"/>
      <c r="Y10" s="61"/>
      <c r="Z10" s="63"/>
    </row>
    <row r="11" spans="1:27">
      <c r="A11" s="64" t="s">
        <v>82</v>
      </c>
      <c r="B11" s="65">
        <f t="shared" si="0"/>
        <v>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7"/>
    </row>
    <row r="12" spans="1:27">
      <c r="A12" s="209" t="s">
        <v>83</v>
      </c>
      <c r="B12" s="56">
        <f t="shared" si="0"/>
        <v>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8"/>
      <c r="AA12" s="59"/>
    </row>
    <row r="13" spans="1:27">
      <c r="A13" s="210" t="s">
        <v>84</v>
      </c>
      <c r="B13" s="56">
        <f t="shared" si="0"/>
        <v>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8"/>
    </row>
    <row r="14" spans="1:27">
      <c r="A14" s="211" t="s">
        <v>85</v>
      </c>
      <c r="B14" s="60">
        <f t="shared" si="0"/>
        <v>2</v>
      </c>
      <c r="C14" s="286">
        <v>1</v>
      </c>
      <c r="D14" s="286" t="s">
        <v>266</v>
      </c>
      <c r="E14" s="286"/>
      <c r="F14" s="286"/>
      <c r="G14" s="287"/>
      <c r="H14" s="61"/>
      <c r="I14" s="61"/>
      <c r="J14" s="61"/>
      <c r="K14" s="61"/>
      <c r="L14" s="61"/>
      <c r="M14" s="61">
        <v>1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57"/>
      <c r="Y14" s="61"/>
      <c r="Z14" s="63"/>
      <c r="AA14" s="68"/>
    </row>
    <row r="15" spans="1:27">
      <c r="A15" s="69" t="s">
        <v>240</v>
      </c>
      <c r="B15" s="60">
        <f t="shared" si="0"/>
        <v>2</v>
      </c>
      <c r="C15" s="286"/>
      <c r="D15" s="286"/>
      <c r="E15" s="286"/>
      <c r="F15" s="286"/>
      <c r="G15" s="286">
        <v>2</v>
      </c>
      <c r="H15" s="61" t="s">
        <v>267</v>
      </c>
      <c r="I15" s="61"/>
      <c r="J15" s="61"/>
      <c r="K15" s="61"/>
      <c r="L15" s="61"/>
      <c r="M15" s="61"/>
      <c r="N15" s="61"/>
      <c r="O15" s="61"/>
      <c r="P15" s="61"/>
      <c r="Q15" s="61"/>
      <c r="R15" s="70"/>
      <c r="S15" s="61"/>
      <c r="T15" s="61"/>
      <c r="U15" s="61"/>
      <c r="V15" s="71"/>
      <c r="W15" s="61"/>
      <c r="X15" s="61"/>
      <c r="Y15" s="61"/>
      <c r="Z15" s="63"/>
    </row>
    <row r="16" spans="1:27">
      <c r="A16" s="55" t="s">
        <v>87</v>
      </c>
      <c r="B16" s="56">
        <f t="shared" si="0"/>
        <v>0</v>
      </c>
      <c r="C16" s="288"/>
      <c r="D16" s="288"/>
      <c r="E16" s="286"/>
      <c r="F16" s="287"/>
      <c r="G16" s="288"/>
      <c r="H16" s="62"/>
      <c r="I16" s="62"/>
      <c r="J16" s="62"/>
      <c r="K16" s="62"/>
      <c r="L16" s="62"/>
      <c r="M16" s="61"/>
      <c r="N16" s="62"/>
      <c r="O16" s="62"/>
      <c r="P16" s="62"/>
      <c r="Q16" s="62"/>
      <c r="R16" s="62"/>
      <c r="S16" s="62"/>
      <c r="T16" s="62"/>
      <c r="U16" s="66"/>
      <c r="V16" s="66"/>
      <c r="W16" s="66"/>
      <c r="X16" s="66"/>
      <c r="Y16" s="66"/>
      <c r="Z16" s="67"/>
      <c r="AA16" s="68"/>
    </row>
    <row r="17" spans="1:27">
      <c r="A17" s="55" t="s">
        <v>88</v>
      </c>
      <c r="B17" s="65">
        <f t="shared" si="0"/>
        <v>3</v>
      </c>
      <c r="C17" s="289"/>
      <c r="D17" s="287"/>
      <c r="E17" s="289">
        <v>1</v>
      </c>
      <c r="F17" s="299" t="s">
        <v>268</v>
      </c>
      <c r="G17" s="289">
        <v>1</v>
      </c>
      <c r="H17" s="57" t="s">
        <v>269</v>
      </c>
      <c r="I17" s="72"/>
      <c r="J17" s="72"/>
      <c r="K17" s="72">
        <v>1</v>
      </c>
      <c r="L17" s="57"/>
      <c r="M17" s="61"/>
      <c r="N17" s="57"/>
      <c r="O17" s="72"/>
      <c r="P17" s="66"/>
      <c r="Q17" s="66"/>
      <c r="R17" s="73"/>
      <c r="S17" s="66"/>
      <c r="T17" s="66"/>
      <c r="U17" s="72"/>
      <c r="V17" s="72"/>
      <c r="W17" s="72"/>
      <c r="X17" s="57"/>
      <c r="Y17" s="72"/>
      <c r="Z17" s="58"/>
    </row>
    <row r="18" spans="1:27">
      <c r="A18" s="212" t="s">
        <v>89</v>
      </c>
      <c r="B18" s="56">
        <f t="shared" si="0"/>
        <v>0</v>
      </c>
      <c r="C18" s="290"/>
      <c r="D18" s="290"/>
      <c r="E18" s="290"/>
      <c r="F18" s="290"/>
      <c r="G18" s="287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</row>
    <row r="19" spans="1:27">
      <c r="A19" s="55" t="s">
        <v>90</v>
      </c>
      <c r="B19" s="60">
        <f t="shared" si="0"/>
        <v>2</v>
      </c>
      <c r="C19" s="287"/>
      <c r="D19" s="287"/>
      <c r="E19" s="287"/>
      <c r="F19" s="287"/>
      <c r="G19" s="287">
        <v>1</v>
      </c>
      <c r="H19" s="57" t="s">
        <v>270</v>
      </c>
      <c r="I19" s="311">
        <v>1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76"/>
    </row>
    <row r="20" spans="1:27">
      <c r="A20" s="55" t="s">
        <v>91</v>
      </c>
      <c r="B20" s="56">
        <f t="shared" si="0"/>
        <v>1</v>
      </c>
      <c r="C20" s="291"/>
      <c r="D20" s="291"/>
      <c r="E20" s="287"/>
      <c r="F20" s="287"/>
      <c r="G20" s="287"/>
      <c r="H20" s="57"/>
      <c r="I20" s="57"/>
      <c r="J20" s="57"/>
      <c r="K20" s="57"/>
      <c r="L20" s="57"/>
      <c r="M20" s="57"/>
      <c r="N20" s="57"/>
      <c r="O20" s="57"/>
      <c r="P20" s="57"/>
      <c r="Q20" s="57">
        <v>1</v>
      </c>
      <c r="R20" s="57"/>
      <c r="S20" s="57"/>
      <c r="T20" s="57"/>
      <c r="U20" s="77"/>
      <c r="V20" s="77"/>
      <c r="W20" s="77"/>
      <c r="X20" s="77"/>
      <c r="Y20" s="61"/>
      <c r="Z20" s="78"/>
    </row>
    <row r="21" spans="1:27">
      <c r="A21" s="55" t="s">
        <v>92</v>
      </c>
      <c r="B21" s="56">
        <f t="shared" si="0"/>
        <v>0</v>
      </c>
      <c r="C21" s="77"/>
      <c r="D21" s="77"/>
      <c r="E21" s="57"/>
      <c r="F21" s="57"/>
      <c r="G21" s="57"/>
      <c r="H21" s="57"/>
      <c r="I21" s="66"/>
      <c r="J21" s="66"/>
      <c r="K21" s="66"/>
      <c r="L21" s="66"/>
      <c r="M21" s="66"/>
      <c r="N21" s="66"/>
      <c r="O21" s="66"/>
      <c r="P21" s="57"/>
      <c r="Q21" s="57"/>
      <c r="R21" s="57"/>
      <c r="S21" s="57"/>
      <c r="T21" s="57"/>
      <c r="U21" s="77"/>
      <c r="V21" s="77"/>
      <c r="W21" s="77"/>
      <c r="X21" s="77"/>
      <c r="Y21" s="77"/>
      <c r="Z21" s="78"/>
    </row>
    <row r="22" spans="1:27">
      <c r="A22" s="55" t="s">
        <v>93</v>
      </c>
      <c r="B22" s="56">
        <f t="shared" si="0"/>
        <v>1</v>
      </c>
      <c r="C22" s="77"/>
      <c r="D22" s="77"/>
      <c r="E22" s="57"/>
      <c r="F22" s="57"/>
      <c r="G22" s="57">
        <v>1</v>
      </c>
      <c r="H22" s="57" t="s">
        <v>271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77"/>
      <c r="V22" s="77"/>
      <c r="W22" s="77"/>
      <c r="X22" s="77"/>
      <c r="Y22" s="77"/>
      <c r="Z22" s="78"/>
    </row>
    <row r="23" spans="1:27" ht="22.5">
      <c r="A23" s="55" t="s">
        <v>212</v>
      </c>
      <c r="B23" s="56">
        <f t="shared" si="0"/>
        <v>0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3"/>
    </row>
    <row r="24" spans="1:27" ht="15.75" thickBot="1">
      <c r="A24" s="69" t="s">
        <v>94</v>
      </c>
      <c r="B24" s="56">
        <f t="shared" si="0"/>
        <v>0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3"/>
    </row>
    <row r="25" spans="1:27" ht="15.75" thickBot="1">
      <c r="A25" s="213" t="s">
        <v>95</v>
      </c>
      <c r="B25" s="52">
        <f t="shared" ref="B25:Q25" si="1">SUM(B26:B44)</f>
        <v>12</v>
      </c>
      <c r="C25" s="79">
        <f t="shared" si="1"/>
        <v>2</v>
      </c>
      <c r="D25" s="79">
        <f t="shared" si="1"/>
        <v>0</v>
      </c>
      <c r="E25" s="79">
        <f t="shared" si="1"/>
        <v>1</v>
      </c>
      <c r="F25" s="79">
        <f t="shared" si="1"/>
        <v>0</v>
      </c>
      <c r="G25" s="79">
        <f t="shared" si="1"/>
        <v>0</v>
      </c>
      <c r="H25" s="79">
        <f t="shared" si="1"/>
        <v>0</v>
      </c>
      <c r="I25" s="79">
        <f t="shared" si="1"/>
        <v>1</v>
      </c>
      <c r="J25" s="79">
        <f t="shared" si="1"/>
        <v>0</v>
      </c>
      <c r="K25" s="79">
        <f t="shared" si="1"/>
        <v>2</v>
      </c>
      <c r="L25" s="79">
        <f t="shared" si="1"/>
        <v>0</v>
      </c>
      <c r="M25" s="79">
        <f t="shared" si="1"/>
        <v>3</v>
      </c>
      <c r="N25" s="79">
        <f t="shared" si="1"/>
        <v>0</v>
      </c>
      <c r="O25" s="79">
        <f t="shared" si="1"/>
        <v>1</v>
      </c>
      <c r="P25" s="79">
        <f t="shared" si="1"/>
        <v>0</v>
      </c>
      <c r="Q25" s="79">
        <f t="shared" si="1"/>
        <v>2</v>
      </c>
      <c r="R25" s="79"/>
      <c r="S25" s="79">
        <f t="shared" ref="S25:Z25" si="2">SUM(S26:S44)</f>
        <v>0</v>
      </c>
      <c r="T25" s="79">
        <f t="shared" si="2"/>
        <v>0</v>
      </c>
      <c r="U25" s="79">
        <f t="shared" si="2"/>
        <v>0</v>
      </c>
      <c r="V25" s="267">
        <f t="shared" si="2"/>
        <v>0</v>
      </c>
      <c r="W25" s="79">
        <f t="shared" si="2"/>
        <v>0</v>
      </c>
      <c r="X25" s="267">
        <f t="shared" si="2"/>
        <v>0</v>
      </c>
      <c r="Y25" s="79">
        <f t="shared" si="2"/>
        <v>0</v>
      </c>
      <c r="Z25" s="268">
        <f t="shared" si="2"/>
        <v>0</v>
      </c>
      <c r="AA25" s="68">
        <f>SUM(C25:Z25)</f>
        <v>12</v>
      </c>
    </row>
    <row r="26" spans="1:27">
      <c r="A26" s="214" t="s">
        <v>96</v>
      </c>
      <c r="B26" s="60">
        <f t="shared" ref="B26:B35" si="3">SUM(C26:Z26)</f>
        <v>3</v>
      </c>
      <c r="C26" s="80"/>
      <c r="D26" s="80"/>
      <c r="E26" s="80">
        <v>1</v>
      </c>
      <c r="F26" s="80" t="s">
        <v>269</v>
      </c>
      <c r="G26" s="80"/>
      <c r="H26" s="80"/>
      <c r="I26" s="80"/>
      <c r="J26" s="80"/>
      <c r="K26" s="80"/>
      <c r="L26" s="80"/>
      <c r="M26" s="80">
        <v>1</v>
      </c>
      <c r="N26" s="80"/>
      <c r="O26" s="80">
        <v>1</v>
      </c>
      <c r="P26" s="80"/>
      <c r="Q26" s="80"/>
      <c r="R26" s="80"/>
      <c r="S26" s="80"/>
      <c r="T26" s="80"/>
      <c r="U26" s="80"/>
      <c r="V26" s="80"/>
      <c r="W26" s="80"/>
      <c r="X26" s="61"/>
      <c r="Y26" s="80"/>
      <c r="Z26" s="81"/>
      <c r="AA26" s="68"/>
    </row>
    <row r="27" spans="1:27">
      <c r="A27" s="69" t="s">
        <v>97</v>
      </c>
      <c r="B27" s="60">
        <f t="shared" si="3"/>
        <v>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3"/>
      <c r="AA27" s="68"/>
    </row>
    <row r="28" spans="1:27">
      <c r="A28" s="55" t="s">
        <v>98</v>
      </c>
      <c r="B28" s="60">
        <f t="shared" si="3"/>
        <v>0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1:27">
      <c r="A29" s="55" t="s">
        <v>99</v>
      </c>
      <c r="B29" s="60">
        <f t="shared" si="3"/>
        <v>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8"/>
    </row>
    <row r="30" spans="1:27">
      <c r="A30" s="55" t="s">
        <v>100</v>
      </c>
      <c r="B30" s="60">
        <f t="shared" si="3"/>
        <v>1</v>
      </c>
      <c r="C30" s="61"/>
      <c r="D30" s="61"/>
      <c r="E30" s="61"/>
      <c r="F30" s="61"/>
      <c r="G30" s="61"/>
      <c r="H30" s="61"/>
      <c r="I30" s="312">
        <v>1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3"/>
    </row>
    <row r="31" spans="1:27">
      <c r="A31" s="55" t="s">
        <v>101</v>
      </c>
      <c r="B31" s="60">
        <f t="shared" si="3"/>
        <v>0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</row>
    <row r="32" spans="1:27">
      <c r="A32" s="55" t="s">
        <v>102</v>
      </c>
      <c r="B32" s="60">
        <f t="shared" si="3"/>
        <v>0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8"/>
    </row>
    <row r="33" spans="1:27">
      <c r="A33" s="55" t="s">
        <v>103</v>
      </c>
      <c r="B33" s="60">
        <f t="shared" si="3"/>
        <v>3</v>
      </c>
      <c r="C33" s="82"/>
      <c r="D33" s="82"/>
      <c r="E33" s="57"/>
      <c r="F33" s="57"/>
      <c r="G33" s="57"/>
      <c r="H33" s="57"/>
      <c r="I33" s="57"/>
      <c r="J33" s="57"/>
      <c r="K33" s="57"/>
      <c r="L33" s="57"/>
      <c r="M33" s="57">
        <v>2</v>
      </c>
      <c r="N33" s="57"/>
      <c r="O33" s="57"/>
      <c r="P33" s="57"/>
      <c r="Q33" s="57">
        <v>1</v>
      </c>
      <c r="R33" s="57"/>
      <c r="S33" s="57"/>
      <c r="T33" s="66"/>
      <c r="U33" s="82"/>
      <c r="V33" s="82"/>
      <c r="W33" s="82"/>
      <c r="X33" s="82"/>
      <c r="Y33" s="82"/>
      <c r="Z33" s="83"/>
    </row>
    <row r="34" spans="1:27">
      <c r="A34" s="212" t="s">
        <v>104</v>
      </c>
      <c r="B34" s="60">
        <f t="shared" si="3"/>
        <v>3</v>
      </c>
      <c r="C34" s="74">
        <v>1</v>
      </c>
      <c r="D34" s="74" t="s">
        <v>271</v>
      </c>
      <c r="E34" s="74"/>
      <c r="F34" s="74"/>
      <c r="G34" s="74"/>
      <c r="H34" s="74"/>
      <c r="I34" s="74"/>
      <c r="J34" s="74"/>
      <c r="K34" s="74">
        <v>1</v>
      </c>
      <c r="L34" s="74"/>
      <c r="M34" s="74" t="s">
        <v>214</v>
      </c>
      <c r="N34" s="74"/>
      <c r="O34" s="74"/>
      <c r="P34" s="74"/>
      <c r="Q34" s="74">
        <v>1</v>
      </c>
      <c r="R34" s="74"/>
      <c r="S34" s="74"/>
      <c r="T34" s="74"/>
      <c r="U34" s="74"/>
      <c r="V34" s="74"/>
      <c r="W34" s="74"/>
      <c r="X34" s="74"/>
      <c r="Y34" s="74"/>
      <c r="Z34" s="84"/>
    </row>
    <row r="35" spans="1:27">
      <c r="A35" s="218" t="s">
        <v>215</v>
      </c>
      <c r="B35" s="60">
        <f t="shared" si="3"/>
        <v>1</v>
      </c>
      <c r="C35" s="217"/>
      <c r="D35" s="217"/>
      <c r="E35" s="217"/>
      <c r="F35" s="217"/>
      <c r="G35" s="217"/>
      <c r="H35" s="217"/>
      <c r="I35" s="217"/>
      <c r="J35" s="217"/>
      <c r="K35" s="217">
        <v>1</v>
      </c>
      <c r="L35" s="217"/>
      <c r="M35" s="217"/>
      <c r="N35" s="217"/>
      <c r="O35" s="217"/>
      <c r="P35" s="217"/>
      <c r="Q35" s="217"/>
      <c r="R35" s="74"/>
      <c r="S35" s="74"/>
      <c r="T35" s="217"/>
      <c r="U35" s="217"/>
      <c r="V35" s="217"/>
      <c r="W35" s="217"/>
      <c r="X35" s="217"/>
      <c r="Y35" s="217"/>
      <c r="Z35" s="219"/>
    </row>
    <row r="36" spans="1:27">
      <c r="A36" s="69" t="s">
        <v>105</v>
      </c>
      <c r="B36" s="60">
        <f t="shared" ref="B36:B44" si="4">SUM(C36:Z36)</f>
        <v>0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85"/>
      <c r="S36" s="85"/>
      <c r="T36" s="61"/>
      <c r="U36" s="61"/>
      <c r="V36" s="61"/>
      <c r="W36" s="61"/>
      <c r="X36" s="61"/>
      <c r="Y36" s="61"/>
      <c r="Z36" s="63"/>
      <c r="AA36" s="86"/>
    </row>
    <row r="37" spans="1:27">
      <c r="A37" s="55" t="s">
        <v>106</v>
      </c>
      <c r="B37" s="65">
        <f t="shared" si="4"/>
        <v>0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61"/>
      <c r="S37" s="61"/>
      <c r="T37" s="57"/>
      <c r="U37" s="57"/>
      <c r="V37" s="57"/>
      <c r="W37" s="57"/>
      <c r="X37" s="57"/>
      <c r="Y37" s="57"/>
      <c r="Z37" s="58"/>
    </row>
    <row r="38" spans="1:27">
      <c r="A38" s="55" t="s">
        <v>107</v>
      </c>
      <c r="B38" s="87">
        <f t="shared" si="4"/>
        <v>1</v>
      </c>
      <c r="C38" s="57">
        <v>1</v>
      </c>
      <c r="D38" s="57" t="s">
        <v>270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/>
      <c r="AA38" s="88"/>
    </row>
    <row r="39" spans="1:27">
      <c r="A39" s="55" t="s">
        <v>108</v>
      </c>
      <c r="B39" s="87">
        <f t="shared" si="4"/>
        <v>0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/>
    </row>
    <row r="40" spans="1:27">
      <c r="A40" s="55" t="s">
        <v>109</v>
      </c>
      <c r="B40" s="87">
        <f t="shared" si="4"/>
        <v>0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66"/>
      <c r="Q40" s="66"/>
      <c r="R40" s="66"/>
      <c r="S40" s="66"/>
      <c r="T40" s="66"/>
      <c r="U40" s="57"/>
      <c r="V40" s="57"/>
      <c r="W40" s="57"/>
      <c r="X40" s="57"/>
      <c r="Y40" s="57"/>
      <c r="Z40" s="58"/>
    </row>
    <row r="41" spans="1:27">
      <c r="A41" s="55" t="s">
        <v>110</v>
      </c>
      <c r="B41" s="87">
        <f t="shared" si="4"/>
        <v>0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66"/>
      <c r="Q41" s="66"/>
      <c r="R41" s="66"/>
      <c r="S41" s="66"/>
      <c r="T41" s="66"/>
      <c r="U41" s="57"/>
      <c r="V41" s="57"/>
      <c r="W41" s="57"/>
      <c r="X41" s="57"/>
      <c r="Y41" s="57"/>
      <c r="Z41" s="58"/>
    </row>
    <row r="42" spans="1:27">
      <c r="A42" s="55" t="s">
        <v>111</v>
      </c>
      <c r="B42" s="56">
        <f t="shared" si="4"/>
        <v>0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</row>
    <row r="43" spans="1:27">
      <c r="A43" s="89" t="s">
        <v>112</v>
      </c>
      <c r="B43" s="56">
        <f t="shared" si="4"/>
        <v>0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</row>
    <row r="44" spans="1:27" ht="23.25" thickBot="1">
      <c r="A44" s="215" t="s">
        <v>216</v>
      </c>
      <c r="B44" s="90">
        <f t="shared" si="4"/>
        <v>0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</row>
    <row r="45" spans="1:27">
      <c r="A45" s="93"/>
      <c r="B45" s="93" t="s">
        <v>113</v>
      </c>
      <c r="C45" s="93"/>
      <c r="D45" s="93" t="s">
        <v>114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</row>
    <row r="46" spans="1:27" ht="12" customHeight="1">
      <c r="A46" s="94" t="s">
        <v>115</v>
      </c>
      <c r="B46" s="95"/>
      <c r="C46" s="95"/>
      <c r="D46" s="95"/>
      <c r="E46" s="94"/>
      <c r="F46" s="94"/>
      <c r="G46" s="94"/>
      <c r="H46" s="94"/>
      <c r="I46" s="94"/>
      <c r="J46" s="94"/>
      <c r="K46" s="94"/>
      <c r="L46" s="94" t="s">
        <v>116</v>
      </c>
      <c r="M46" s="94"/>
      <c r="N46" s="94"/>
      <c r="O46" s="94"/>
      <c r="P46" s="96" t="s">
        <v>117</v>
      </c>
      <c r="Q46" s="94"/>
      <c r="R46" s="94"/>
      <c r="S46" s="94"/>
      <c r="T46" s="94" t="s">
        <v>118</v>
      </c>
      <c r="U46" s="94"/>
      <c r="V46" s="94"/>
      <c r="W46" s="94" t="s">
        <v>119</v>
      </c>
      <c r="X46" s="94"/>
      <c r="Y46" s="94"/>
      <c r="Z46" s="94"/>
      <c r="AA46" s="94"/>
    </row>
    <row r="47" spans="1:27" ht="12" customHeight="1">
      <c r="A47" s="94" t="s">
        <v>120</v>
      </c>
      <c r="B47" s="94" t="s">
        <v>241</v>
      </c>
      <c r="C47" s="94"/>
      <c r="D47" s="94"/>
      <c r="E47" s="94" t="s">
        <v>121</v>
      </c>
      <c r="F47" s="94"/>
      <c r="G47" s="94"/>
      <c r="H47" s="94"/>
      <c r="I47" s="94" t="s">
        <v>122</v>
      </c>
      <c r="J47" s="94"/>
      <c r="K47" s="94"/>
      <c r="L47" s="94" t="s">
        <v>123</v>
      </c>
      <c r="M47" s="94"/>
      <c r="N47" s="94"/>
      <c r="O47" s="94"/>
      <c r="P47" s="94" t="s">
        <v>124</v>
      </c>
      <c r="Q47" s="94"/>
      <c r="R47" s="94"/>
      <c r="S47" s="94"/>
      <c r="T47" s="94" t="s">
        <v>125</v>
      </c>
      <c r="U47" s="94"/>
      <c r="V47" s="94"/>
      <c r="W47" s="94"/>
      <c r="X47" s="94" t="s">
        <v>126</v>
      </c>
      <c r="Y47" s="94"/>
      <c r="Z47" s="94"/>
      <c r="AA47" s="94"/>
    </row>
    <row r="48" spans="1:27" ht="12" customHeight="1">
      <c r="A48" s="94" t="s">
        <v>127</v>
      </c>
      <c r="B48" s="94" t="s">
        <v>128</v>
      </c>
      <c r="C48" s="94"/>
      <c r="D48" s="94"/>
      <c r="E48" s="94" t="s">
        <v>129</v>
      </c>
      <c r="F48" s="94"/>
      <c r="G48" s="94"/>
      <c r="H48" s="94"/>
      <c r="I48" s="94" t="s">
        <v>130</v>
      </c>
      <c r="J48" s="94"/>
      <c r="K48" s="94"/>
      <c r="L48" s="94" t="s">
        <v>131</v>
      </c>
      <c r="M48" s="94"/>
      <c r="N48" s="94"/>
      <c r="O48" s="94"/>
      <c r="P48" s="94" t="s">
        <v>132</v>
      </c>
      <c r="Q48" s="94"/>
      <c r="R48" s="94"/>
      <c r="S48" s="94"/>
      <c r="T48" s="94" t="s">
        <v>133</v>
      </c>
      <c r="U48" s="94"/>
      <c r="V48" s="94"/>
      <c r="W48" s="94"/>
      <c r="X48" s="94" t="s">
        <v>134</v>
      </c>
      <c r="Y48" s="94"/>
      <c r="Z48" s="94"/>
      <c r="AA48" s="94"/>
    </row>
    <row r="49" spans="1:27" ht="12" customHeight="1">
      <c r="A49" s="94" t="s">
        <v>135</v>
      </c>
      <c r="B49" s="94" t="s">
        <v>136</v>
      </c>
      <c r="C49" s="94"/>
      <c r="D49" s="94"/>
      <c r="E49" s="94" t="s">
        <v>137</v>
      </c>
      <c r="F49" s="94"/>
      <c r="G49" s="94"/>
      <c r="H49" s="94"/>
      <c r="I49" s="94" t="s">
        <v>138</v>
      </c>
      <c r="J49" s="94"/>
      <c r="K49" s="94"/>
      <c r="L49" s="97" t="s">
        <v>139</v>
      </c>
      <c r="M49" s="94"/>
      <c r="N49" s="94"/>
      <c r="O49" s="94"/>
      <c r="P49" s="98" t="s">
        <v>140</v>
      </c>
      <c r="Q49" s="94"/>
      <c r="R49" s="94"/>
      <c r="S49" s="94"/>
      <c r="T49" s="94" t="s">
        <v>141</v>
      </c>
      <c r="U49" s="94"/>
      <c r="V49" s="94"/>
      <c r="W49" s="94"/>
      <c r="X49" s="94" t="s">
        <v>253</v>
      </c>
      <c r="Y49" s="94"/>
      <c r="Z49" s="94"/>
      <c r="AA49" s="94"/>
    </row>
    <row r="50" spans="1:27" ht="12" customHeight="1">
      <c r="A50" s="94" t="s">
        <v>142</v>
      </c>
      <c r="B50" s="94" t="s">
        <v>143</v>
      </c>
      <c r="C50" s="94"/>
      <c r="D50" s="94"/>
      <c r="E50" s="94" t="s">
        <v>144</v>
      </c>
      <c r="F50" s="94"/>
      <c r="G50" s="94"/>
      <c r="H50" s="94"/>
      <c r="I50" s="94" t="s">
        <v>145</v>
      </c>
      <c r="J50" s="94"/>
      <c r="K50" s="94"/>
      <c r="L50" s="94" t="s">
        <v>146</v>
      </c>
      <c r="M50" s="94"/>
      <c r="N50" s="94"/>
      <c r="O50" s="94"/>
      <c r="P50" s="99" t="s">
        <v>147</v>
      </c>
      <c r="Q50" s="94"/>
      <c r="R50" s="94"/>
      <c r="S50" s="94"/>
      <c r="T50" s="98" t="s">
        <v>148</v>
      </c>
      <c r="U50" s="94"/>
      <c r="V50" s="94"/>
      <c r="W50" s="94"/>
      <c r="X50" s="96" t="s">
        <v>149</v>
      </c>
      <c r="Y50" s="100"/>
      <c r="Z50" s="100"/>
      <c r="AA50" s="94"/>
    </row>
    <row r="51" spans="1:27" ht="12" customHeight="1">
      <c r="A51" s="94" t="s">
        <v>217</v>
      </c>
      <c r="B51" s="94" t="s">
        <v>150</v>
      </c>
      <c r="C51" s="94"/>
      <c r="D51" s="94"/>
      <c r="E51" s="94" t="s">
        <v>151</v>
      </c>
      <c r="F51" s="94"/>
      <c r="G51" s="94"/>
      <c r="H51" s="94"/>
      <c r="I51" s="94" t="s">
        <v>152</v>
      </c>
      <c r="J51" s="94"/>
      <c r="K51" s="94"/>
      <c r="L51" s="94" t="s">
        <v>153</v>
      </c>
      <c r="M51" s="94"/>
      <c r="N51" s="94"/>
      <c r="O51" s="94"/>
      <c r="P51" s="99" t="s">
        <v>154</v>
      </c>
      <c r="Q51" s="94"/>
      <c r="R51" s="94"/>
      <c r="S51" s="94"/>
      <c r="T51" s="96" t="s">
        <v>155</v>
      </c>
      <c r="U51" s="94"/>
      <c r="V51" s="94"/>
      <c r="W51" s="94"/>
      <c r="X51" s="100" t="s">
        <v>156</v>
      </c>
      <c r="Y51" s="100"/>
      <c r="Z51" s="94"/>
      <c r="AA51" s="94"/>
    </row>
    <row r="52" spans="1:27" ht="12" customHeight="1">
      <c r="A52" s="94" t="s">
        <v>157</v>
      </c>
      <c r="B52" s="94" t="s">
        <v>158</v>
      </c>
      <c r="C52" s="94"/>
      <c r="D52" s="94"/>
      <c r="E52" s="94" t="s">
        <v>159</v>
      </c>
      <c r="F52" s="94"/>
      <c r="G52" s="94"/>
      <c r="H52" s="94"/>
      <c r="I52" s="94" t="s">
        <v>160</v>
      </c>
      <c r="J52" s="94"/>
      <c r="K52" s="94"/>
      <c r="L52" s="94" t="s">
        <v>161</v>
      </c>
      <c r="M52" s="94"/>
      <c r="N52" s="94"/>
      <c r="O52" s="94"/>
      <c r="P52" s="94" t="s">
        <v>162</v>
      </c>
      <c r="Q52" s="94"/>
      <c r="R52" s="94"/>
      <c r="S52" s="94"/>
      <c r="T52" s="94" t="s">
        <v>163</v>
      </c>
      <c r="U52" s="94"/>
      <c r="V52" s="94"/>
      <c r="W52" s="94" t="s">
        <v>164</v>
      </c>
      <c r="X52" s="94"/>
      <c r="Y52" s="101"/>
      <c r="Z52" s="100"/>
      <c r="AA52" s="94"/>
    </row>
    <row r="53" spans="1:27" ht="12" customHeight="1">
      <c r="A53" s="94" t="s">
        <v>165</v>
      </c>
      <c r="B53" s="94" t="s">
        <v>166</v>
      </c>
      <c r="C53" s="94"/>
      <c r="D53" s="94"/>
      <c r="E53" s="94" t="s">
        <v>167</v>
      </c>
      <c r="F53" s="94"/>
      <c r="G53" s="94"/>
      <c r="H53" s="94"/>
      <c r="I53" s="94" t="s">
        <v>168</v>
      </c>
      <c r="J53" s="94"/>
      <c r="K53" s="94"/>
      <c r="L53" s="94" t="s">
        <v>169</v>
      </c>
      <c r="M53" s="94"/>
      <c r="N53" s="94"/>
      <c r="O53" s="94"/>
      <c r="P53" s="98" t="s">
        <v>170</v>
      </c>
      <c r="Q53" s="94"/>
      <c r="R53" s="94"/>
      <c r="S53" s="94"/>
      <c r="T53" s="94" t="s">
        <v>171</v>
      </c>
      <c r="U53" s="94"/>
      <c r="V53" s="94"/>
      <c r="W53" s="94" t="s">
        <v>172</v>
      </c>
      <c r="X53" s="94"/>
      <c r="Y53" s="94"/>
      <c r="Z53" s="94"/>
      <c r="AA53" s="94"/>
    </row>
    <row r="54" spans="1:27" ht="12" customHeight="1">
      <c r="A54" s="94" t="s">
        <v>173</v>
      </c>
      <c r="B54" s="94" t="s">
        <v>174</v>
      </c>
      <c r="C54" s="94"/>
      <c r="D54" s="94"/>
      <c r="E54" s="94" t="s">
        <v>175</v>
      </c>
      <c r="F54" s="94"/>
      <c r="G54" s="94"/>
      <c r="H54" s="94"/>
      <c r="I54" s="94" t="s">
        <v>176</v>
      </c>
      <c r="J54" s="94"/>
      <c r="K54" s="94"/>
      <c r="L54" s="94" t="s">
        <v>177</v>
      </c>
      <c r="M54" s="94"/>
      <c r="N54" s="94"/>
      <c r="O54" s="94"/>
      <c r="P54" s="102" t="s">
        <v>178</v>
      </c>
      <c r="Q54" s="94"/>
      <c r="R54" s="94"/>
      <c r="S54" s="94"/>
      <c r="T54" s="94" t="s">
        <v>242</v>
      </c>
      <c r="U54" s="94"/>
      <c r="V54" s="94"/>
      <c r="W54" s="94"/>
      <c r="X54" s="100" t="s">
        <v>179</v>
      </c>
      <c r="Y54" s="100"/>
      <c r="Z54" s="100"/>
      <c r="AA54" s="94"/>
    </row>
    <row r="55" spans="1:27" ht="12" customHeight="1">
      <c r="A55" s="94" t="s">
        <v>180</v>
      </c>
      <c r="B55" s="94" t="s">
        <v>181</v>
      </c>
      <c r="C55" s="94"/>
      <c r="D55" s="94"/>
      <c r="E55" s="94" t="s">
        <v>182</v>
      </c>
      <c r="F55" s="94"/>
      <c r="G55" s="94"/>
      <c r="H55" s="94"/>
      <c r="I55" s="94" t="s">
        <v>183</v>
      </c>
      <c r="J55" s="94"/>
      <c r="K55" s="94"/>
      <c r="L55" s="94" t="s">
        <v>184</v>
      </c>
      <c r="M55" s="94"/>
      <c r="N55" s="94"/>
      <c r="O55" s="94" t="s">
        <v>185</v>
      </c>
      <c r="P55" s="94"/>
      <c r="Q55" s="94"/>
      <c r="R55" s="94"/>
      <c r="S55" s="94"/>
      <c r="T55" s="94"/>
      <c r="U55" s="94"/>
      <c r="V55" s="94"/>
      <c r="W55" s="94"/>
      <c r="X55" s="94" t="s">
        <v>186</v>
      </c>
      <c r="Y55" s="94"/>
      <c r="Z55" s="94"/>
      <c r="AA55" s="94"/>
    </row>
    <row r="56" spans="1:27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</sheetData>
  <pageMargins left="0.2" right="0.2" top="0.3" bottom="0.27" header="0.17" footer="0.16"/>
  <pageSetup scale="73" orientation="landscape" r:id="rId1"/>
  <headerFooter>
    <oddHeader>&amp;C&amp;"-,Bold"DEPARTAMENTO DE CORRECCION Y REHABILITACION</oddHeader>
    <oddFooter>&amp;R&amp;8OFICINA DE DESARROLLO PROGRAMATICO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V54"/>
  <sheetViews>
    <sheetView workbookViewId="0">
      <selection sqref="A1:XFD1048576"/>
    </sheetView>
  </sheetViews>
  <sheetFormatPr defaultRowHeight="15"/>
  <cols>
    <col min="1" max="1" width="35.42578125" customWidth="1"/>
    <col min="2" max="2" width="6.5703125" bestFit="1" customWidth="1"/>
    <col min="3" max="3" width="6.28515625" customWidth="1"/>
    <col min="4" max="4" width="6.5703125" bestFit="1" customWidth="1"/>
    <col min="5" max="5" width="5.7109375" bestFit="1" customWidth="1"/>
    <col min="6" max="6" width="6.42578125" bestFit="1" customWidth="1"/>
    <col min="7" max="7" width="5.5703125" bestFit="1" customWidth="1"/>
    <col min="8" max="8" width="7" bestFit="1" customWidth="1"/>
    <col min="9" max="9" width="5.5703125" bestFit="1" customWidth="1"/>
    <col min="10" max="10" width="7" bestFit="1" customWidth="1"/>
    <col min="11" max="11" width="5.5703125" bestFit="1" customWidth="1"/>
    <col min="12" max="12" width="7" bestFit="1" customWidth="1"/>
    <col min="13" max="13" width="4.5703125" customWidth="1"/>
    <col min="14" max="14" width="5.5703125" customWidth="1"/>
    <col min="15" max="15" width="4.85546875" customWidth="1"/>
    <col min="16" max="16" width="5.5703125" customWidth="1"/>
    <col min="17" max="17" width="4.5703125" customWidth="1"/>
    <col min="18" max="18" width="5.28515625" customWidth="1"/>
    <col min="19" max="19" width="5" customWidth="1"/>
    <col min="20" max="20" width="6.5703125" customWidth="1"/>
  </cols>
  <sheetData>
    <row r="2" spans="1:22">
      <c r="A2" s="1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15.75" thickBot="1">
      <c r="A4" s="9" t="s">
        <v>272</v>
      </c>
      <c r="B4" s="3"/>
      <c r="C4" s="3"/>
      <c r="D4" s="3"/>
      <c r="E4" s="3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13.5" customHeight="1" thickBot="1">
      <c r="A5" s="4"/>
      <c r="B5" s="5"/>
      <c r="C5" s="5"/>
      <c r="D5" s="5"/>
      <c r="E5" s="5"/>
      <c r="F5" s="216"/>
      <c r="G5" s="5"/>
      <c r="H5" s="5"/>
      <c r="I5" s="5"/>
      <c r="J5" s="216"/>
      <c r="K5" s="5"/>
      <c r="L5" s="5"/>
      <c r="M5" s="334" t="s">
        <v>32</v>
      </c>
      <c r="N5" s="335"/>
      <c r="O5" s="335"/>
      <c r="P5" s="335"/>
      <c r="Q5" s="335"/>
      <c r="R5" s="336"/>
      <c r="S5" s="5"/>
      <c r="T5" s="5"/>
    </row>
    <row r="6" spans="1:22">
      <c r="A6" s="337" t="s">
        <v>2</v>
      </c>
      <c r="B6" s="11"/>
      <c r="C6" s="325" t="s">
        <v>4</v>
      </c>
      <c r="D6" s="11"/>
      <c r="E6" s="11"/>
      <c r="F6" s="11"/>
      <c r="G6" s="11"/>
      <c r="H6" s="12"/>
      <c r="I6" s="12"/>
      <c r="J6" s="12"/>
      <c r="K6" s="12"/>
      <c r="L6" s="12"/>
      <c r="M6" s="331" t="s">
        <v>33</v>
      </c>
      <c r="N6" s="12"/>
      <c r="O6" s="331" t="s">
        <v>34</v>
      </c>
      <c r="P6" s="309"/>
      <c r="Q6" s="331" t="s">
        <v>35</v>
      </c>
      <c r="R6" s="309"/>
      <c r="S6" s="331" t="s">
        <v>36</v>
      </c>
      <c r="T6" s="13"/>
    </row>
    <row r="7" spans="1:22" ht="15" customHeight="1">
      <c r="A7" s="338"/>
      <c r="B7" s="14" t="s">
        <v>3</v>
      </c>
      <c r="C7" s="326"/>
      <c r="D7" s="14" t="s">
        <v>5</v>
      </c>
      <c r="E7" s="14" t="s">
        <v>6</v>
      </c>
      <c r="F7" s="14" t="s">
        <v>7</v>
      </c>
      <c r="G7" s="15" t="s">
        <v>37</v>
      </c>
      <c r="H7" s="15" t="s">
        <v>38</v>
      </c>
      <c r="I7" s="15" t="s">
        <v>39</v>
      </c>
      <c r="J7" s="15" t="s">
        <v>38</v>
      </c>
      <c r="K7" s="15" t="s">
        <v>40</v>
      </c>
      <c r="L7" s="15" t="s">
        <v>38</v>
      </c>
      <c r="M7" s="332"/>
      <c r="N7" s="15" t="s">
        <v>38</v>
      </c>
      <c r="O7" s="332"/>
      <c r="P7" s="15" t="s">
        <v>38</v>
      </c>
      <c r="Q7" s="332"/>
      <c r="R7" s="15" t="s">
        <v>38</v>
      </c>
      <c r="S7" s="332"/>
      <c r="T7" s="16" t="s">
        <v>38</v>
      </c>
    </row>
    <row r="8" spans="1:22" ht="27" customHeight="1" thickBot="1">
      <c r="A8" s="339"/>
      <c r="B8" s="17"/>
      <c r="C8" s="327"/>
      <c r="D8" s="17"/>
      <c r="E8" s="17"/>
      <c r="F8" s="17"/>
      <c r="G8" s="17"/>
      <c r="H8" s="18"/>
      <c r="I8" s="18"/>
      <c r="J8" s="18"/>
      <c r="K8" s="18"/>
      <c r="L8" s="18"/>
      <c r="M8" s="333"/>
      <c r="N8" s="18"/>
      <c r="O8" s="333"/>
      <c r="P8" s="310"/>
      <c r="Q8" s="333"/>
      <c r="R8" s="310"/>
      <c r="S8" s="333"/>
      <c r="T8" s="19"/>
    </row>
    <row r="9" spans="1:22" s="7" customFormat="1" ht="19.5" customHeight="1">
      <c r="A9" s="226" t="s">
        <v>11</v>
      </c>
      <c r="B9" s="227">
        <f t="shared" ref="B9:G9" si="0">SUM(B10,B28)</f>
        <v>14460</v>
      </c>
      <c r="C9" s="227">
        <f t="shared" si="0"/>
        <v>1040</v>
      </c>
      <c r="D9" s="227">
        <f t="shared" si="0"/>
        <v>11014.333333333332</v>
      </c>
      <c r="E9" s="227">
        <f t="shared" si="0"/>
        <v>1704.0555555555557</v>
      </c>
      <c r="F9" s="227">
        <f t="shared" si="0"/>
        <v>9310.2777777777774</v>
      </c>
      <c r="G9" s="227">
        <f t="shared" si="0"/>
        <v>3710.5555555555557</v>
      </c>
      <c r="H9" s="228">
        <f>G9/F9*100</f>
        <v>39.854402243637558</v>
      </c>
      <c r="I9" s="229">
        <f>SUM(I10,I28)</f>
        <v>3177.6111111111113</v>
      </c>
      <c r="J9" s="228">
        <f>I9/F9*100</f>
        <v>34.13014291255184</v>
      </c>
      <c r="K9" s="227">
        <f>SUM(K10,K28)</f>
        <v>1842.1111111111111</v>
      </c>
      <c r="L9" s="228">
        <f>K9/F9*100</f>
        <v>19.785780350270013</v>
      </c>
      <c r="M9" s="227">
        <f>SUM(M10,M28)</f>
        <v>0</v>
      </c>
      <c r="N9" s="228">
        <f>M9/F9*100</f>
        <v>0</v>
      </c>
      <c r="O9" s="227">
        <f>SUM(O10,O28)</f>
        <v>129.5</v>
      </c>
      <c r="P9" s="228">
        <f>O9/F9*100</f>
        <v>1.3909359429543218</v>
      </c>
      <c r="Q9" s="227">
        <f>SUM(Q10,Q28)</f>
        <v>181.05555555555554</v>
      </c>
      <c r="R9" s="228">
        <f>Q9/F9*100</f>
        <v>1.9446847868245964</v>
      </c>
      <c r="S9" s="227">
        <f>SUM(S10,S28)</f>
        <v>268.66666666666669</v>
      </c>
      <c r="T9" s="230">
        <f>S9/F9*100</f>
        <v>2.8856997941343203</v>
      </c>
    </row>
    <row r="10" spans="1:22" s="7" customFormat="1" ht="19.5" customHeight="1" thickBot="1">
      <c r="A10" s="231" t="s">
        <v>12</v>
      </c>
      <c r="B10" s="232">
        <f>SUM(B11:B27)</f>
        <v>7382</v>
      </c>
      <c r="C10" s="232">
        <f t="shared" ref="C10:S10" si="1">SUM(C11:C27)</f>
        <v>432</v>
      </c>
      <c r="D10" s="232">
        <f t="shared" si="1"/>
        <v>5690.4444444444443</v>
      </c>
      <c r="E10" s="232">
        <f t="shared" si="1"/>
        <v>693.77777777777783</v>
      </c>
      <c r="F10" s="232">
        <f t="shared" si="1"/>
        <v>4996.666666666667</v>
      </c>
      <c r="G10" s="232">
        <f t="shared" si="1"/>
        <v>2130.9444444444443</v>
      </c>
      <c r="H10" s="233">
        <f>G10/F10*100</f>
        <v>42.647320435846112</v>
      </c>
      <c r="I10" s="232">
        <f t="shared" si="1"/>
        <v>1665.7222222222224</v>
      </c>
      <c r="J10" s="233">
        <f>I10/F10*100</f>
        <v>33.336668890371364</v>
      </c>
      <c r="K10" s="232">
        <f t="shared" si="1"/>
        <v>941.72222222222229</v>
      </c>
      <c r="L10" s="233">
        <f>K10/F10*100</f>
        <v>18.847009117189238</v>
      </c>
      <c r="M10" s="232">
        <f t="shared" si="1"/>
        <v>0</v>
      </c>
      <c r="N10" s="233">
        <f>M10/F10*100</f>
        <v>0</v>
      </c>
      <c r="O10" s="232">
        <f t="shared" si="1"/>
        <v>24.833333333333336</v>
      </c>
      <c r="P10" s="233">
        <f>O10/F10*100</f>
        <v>0.49699799866577721</v>
      </c>
      <c r="Q10" s="232">
        <f t="shared" si="1"/>
        <v>90.666666666666657</v>
      </c>
      <c r="R10" s="233">
        <f>Q10/F10*100</f>
        <v>1.8145430286857902</v>
      </c>
      <c r="S10" s="232">
        <f t="shared" si="1"/>
        <v>142.00000000000003</v>
      </c>
      <c r="T10" s="234">
        <f>S10/F10*100</f>
        <v>2.8418945963975988</v>
      </c>
      <c r="V10" s="300">
        <f>SUM(T10:U10,G10,I10,K10,M10,O10,Q10,S10)</f>
        <v>4998.7307834852872</v>
      </c>
    </row>
    <row r="11" spans="1:22" ht="19.5" customHeight="1">
      <c r="A11" s="220" t="s">
        <v>13</v>
      </c>
      <c r="B11" s="235">
        <f>SUM([1]PROMEDIO!B11)</f>
        <v>500</v>
      </c>
      <c r="C11" s="235">
        <f>SUM([1]PROMEDIO!C11)</f>
        <v>0</v>
      </c>
      <c r="D11" s="235">
        <f>SUM(E11:F11)</f>
        <v>462.94444444444446</v>
      </c>
      <c r="E11" s="235">
        <f>[1]RESUMEN!F10/[1]RESUMEN!$AO$48</f>
        <v>0</v>
      </c>
      <c r="F11" s="235">
        <f>[1]RESUMEN!I10/[1]RESUMEN!$AO$48</f>
        <v>462.94444444444446</v>
      </c>
      <c r="G11" s="235">
        <f>[1]RESUMEN!J10/[1]RESUMEN!$AO$48</f>
        <v>462.94444444444446</v>
      </c>
      <c r="H11" s="236">
        <f>G11/F11*100</f>
        <v>100</v>
      </c>
      <c r="I11" s="235">
        <f>[1]RESUMEN!L10/[1]RESUMEN!$AO$48</f>
        <v>0</v>
      </c>
      <c r="J11" s="236">
        <f>I11/F11*100</f>
        <v>0</v>
      </c>
      <c r="K11" s="235">
        <f>[1]RESUMEN!M10/[1]RESUMEN!$AO$48</f>
        <v>0</v>
      </c>
      <c r="L11" s="236">
        <f>K11/F11*100</f>
        <v>0</v>
      </c>
      <c r="M11" s="235">
        <f>[1]RESUMEN!O10/[1]RESUMEN!$AO$48</f>
        <v>0</v>
      </c>
      <c r="N11" s="236">
        <f>M11/F11*100</f>
        <v>0</v>
      </c>
      <c r="O11" s="235">
        <f>[1]RESUMEN!P10/[1]RESUMEN!$AO$48</f>
        <v>0</v>
      </c>
      <c r="P11" s="236">
        <f>O11/F11*100</f>
        <v>0</v>
      </c>
      <c r="Q11" s="235">
        <f>[1]RESUMEN!S10/[1]RESUMEN!$AO$48</f>
        <v>0</v>
      </c>
      <c r="R11" s="236">
        <f>Q11/F11*100</f>
        <v>0</v>
      </c>
      <c r="S11" s="235">
        <f>[1]RESUMEN!T10/[1]RESUMEN!$AO$48</f>
        <v>0</v>
      </c>
      <c r="T11" s="237">
        <f>S11/F11*100</f>
        <v>0</v>
      </c>
    </row>
    <row r="12" spans="1:22" ht="19.5" customHeight="1">
      <c r="A12" s="221" t="s">
        <v>218</v>
      </c>
      <c r="B12" s="235">
        <f>SUM([1]PROMEDIO!B12)</f>
        <v>450</v>
      </c>
      <c r="C12" s="235">
        <f>SUM([1]PROMEDIO!C12)</f>
        <v>54</v>
      </c>
      <c r="D12" s="235">
        <f t="shared" ref="D12:D48" si="2">SUM(E12:F12)</f>
        <v>224.83333333333334</v>
      </c>
      <c r="E12" s="235">
        <f>[1]RESUMEN!F11/[1]RESUMEN!$AO$48</f>
        <v>0</v>
      </c>
      <c r="F12" s="235">
        <f>[1]RESUMEN!I11/[1]RESUMEN!$AO$48</f>
        <v>224.83333333333334</v>
      </c>
      <c r="G12" s="235">
        <f>[1]RESUMEN!J11/[1]RESUMEN!$AO$48</f>
        <v>212.61111111111111</v>
      </c>
      <c r="H12" s="236">
        <f t="shared" ref="H12:H48" si="3">G12/F12*100</f>
        <v>94.5638744749197</v>
      </c>
      <c r="I12" s="235">
        <f>[1]RESUMEN!L11/[1]RESUMEN!$AO$48</f>
        <v>0</v>
      </c>
      <c r="J12" s="236">
        <f t="shared" ref="J12:J48" si="4">I12/F12*100</f>
        <v>0</v>
      </c>
      <c r="K12" s="235">
        <f>[1]RESUMEN!M11/[1]RESUMEN!$AO$48</f>
        <v>0</v>
      </c>
      <c r="L12" s="236">
        <f t="shared" ref="L12:L48" si="5">K12/F12*100</f>
        <v>0</v>
      </c>
      <c r="M12" s="235">
        <f>[1]RESUMEN!O11/[1]RESUMEN!$AO$48</f>
        <v>0</v>
      </c>
      <c r="N12" s="236">
        <f t="shared" ref="N12:N48" si="6">M12/F12*100</f>
        <v>0</v>
      </c>
      <c r="O12" s="235">
        <f>[1]RESUMEN!P11/[1]RESUMEN!$AO$48</f>
        <v>0</v>
      </c>
      <c r="P12" s="236">
        <f t="shared" ref="P12:P48" si="7">O12/F12*100</f>
        <v>0</v>
      </c>
      <c r="Q12" s="235">
        <f>[1]RESUMEN!S11/[1]RESUMEN!$AO$48</f>
        <v>0</v>
      </c>
      <c r="R12" s="236">
        <f t="shared" ref="R12:R48" si="8">Q12/F12*100</f>
        <v>0</v>
      </c>
      <c r="S12" s="235">
        <f>[1]RESUMEN!T11/[1]RESUMEN!$AO$48</f>
        <v>12.222222222222221</v>
      </c>
      <c r="T12" s="237">
        <f t="shared" ref="T12:T48" si="9">S12/F12*100</f>
        <v>5.436125525080306</v>
      </c>
    </row>
    <row r="13" spans="1:22" ht="19.5" customHeight="1">
      <c r="A13" s="221" t="s">
        <v>219</v>
      </c>
      <c r="B13" s="235">
        <f>SUM([1]PROMEDIO!B13)</f>
        <v>36</v>
      </c>
      <c r="C13" s="235">
        <f>SUM([1]PROMEDIO!C13)</f>
        <v>0</v>
      </c>
      <c r="D13" s="235">
        <f t="shared" si="2"/>
        <v>24.388888888888889</v>
      </c>
      <c r="E13" s="235">
        <f>[1]RESUMEN!F12/[1]RESUMEN!$AO$48</f>
        <v>0</v>
      </c>
      <c r="F13" s="235">
        <f>[1]RESUMEN!I12/[1]RESUMEN!$AO$48</f>
        <v>24.388888888888889</v>
      </c>
      <c r="G13" s="235">
        <f>[1]RESUMEN!J12/[1]RESUMEN!$AO$48</f>
        <v>0</v>
      </c>
      <c r="H13" s="236">
        <f t="shared" si="3"/>
        <v>0</v>
      </c>
      <c r="I13" s="235">
        <f>[1]RESUMEN!L12/[1]RESUMEN!$AO$48</f>
        <v>0</v>
      </c>
      <c r="J13" s="236">
        <f t="shared" si="4"/>
        <v>0</v>
      </c>
      <c r="K13" s="235">
        <f>[1]RESUMEN!M12/[1]RESUMEN!$AO$48</f>
        <v>0</v>
      </c>
      <c r="L13" s="236">
        <f t="shared" si="5"/>
        <v>0</v>
      </c>
      <c r="M13" s="235">
        <f>[1]RESUMEN!O12/[1]RESUMEN!$AO$48</f>
        <v>0</v>
      </c>
      <c r="N13" s="236">
        <f t="shared" si="6"/>
        <v>0</v>
      </c>
      <c r="O13" s="235">
        <f>[1]RESUMEN!P12/[1]RESUMEN!$AO$48</f>
        <v>0</v>
      </c>
      <c r="P13" s="236">
        <f t="shared" si="7"/>
        <v>0</v>
      </c>
      <c r="Q13" s="235">
        <f>[1]RESUMEN!S12/[1]RESUMEN!$AO$48</f>
        <v>0</v>
      </c>
      <c r="R13" s="236">
        <f t="shared" si="8"/>
        <v>0</v>
      </c>
      <c r="S13" s="235">
        <f>[1]RESUMEN!T12/[1]RESUMEN!$AO$48</f>
        <v>24.388888888888889</v>
      </c>
      <c r="T13" s="237">
        <f t="shared" si="9"/>
        <v>100</v>
      </c>
    </row>
    <row r="14" spans="1:22" ht="19.5" customHeight="1">
      <c r="A14" s="221" t="s">
        <v>220</v>
      </c>
      <c r="B14" s="235">
        <f>SUM([1]PROMEDIO!B14)</f>
        <v>40</v>
      </c>
      <c r="C14" s="235">
        <f>SUM([1]PROMEDIO!C14)</f>
        <v>0</v>
      </c>
      <c r="D14" s="235">
        <f t="shared" si="2"/>
        <v>18.611111111111111</v>
      </c>
      <c r="E14" s="235">
        <f>[1]RESUMEN!F13/[1]RESUMEN!$AO$48</f>
        <v>0</v>
      </c>
      <c r="F14" s="235">
        <f>[1]RESUMEN!I13/[1]RESUMEN!$AO$48</f>
        <v>18.611111111111111</v>
      </c>
      <c r="G14" s="235">
        <f>[1]RESUMEN!J13/[1]RESUMEN!$AO$48</f>
        <v>18.611111111111111</v>
      </c>
      <c r="H14" s="236">
        <f t="shared" si="3"/>
        <v>100</v>
      </c>
      <c r="I14" s="235">
        <f>[1]RESUMEN!L13/[1]RESUMEN!$AO$48</f>
        <v>0</v>
      </c>
      <c r="J14" s="236">
        <f t="shared" si="4"/>
        <v>0</v>
      </c>
      <c r="K14" s="235">
        <f>[1]RESUMEN!M13/[1]RESUMEN!$AO$48</f>
        <v>0</v>
      </c>
      <c r="L14" s="236">
        <f t="shared" si="5"/>
        <v>0</v>
      </c>
      <c r="M14" s="235">
        <f>[1]RESUMEN!O13/[1]RESUMEN!$AO$48</f>
        <v>0</v>
      </c>
      <c r="N14" s="236">
        <f t="shared" si="6"/>
        <v>0</v>
      </c>
      <c r="O14" s="235">
        <f>[1]RESUMEN!P13/[1]RESUMEN!$AO$48</f>
        <v>0</v>
      </c>
      <c r="P14" s="236">
        <f t="shared" si="7"/>
        <v>0</v>
      </c>
      <c r="Q14" s="235">
        <f>[1]RESUMEN!S13/[1]RESUMEN!$AO$48</f>
        <v>0</v>
      </c>
      <c r="R14" s="236">
        <f t="shared" si="8"/>
        <v>0</v>
      </c>
      <c r="S14" s="235">
        <f>[1]RESUMEN!T13/[1]RESUMEN!$AO$48</f>
        <v>0</v>
      </c>
      <c r="T14" s="237">
        <f t="shared" si="9"/>
        <v>0</v>
      </c>
    </row>
    <row r="15" spans="1:22" ht="19.5" customHeight="1">
      <c r="A15" s="221" t="s">
        <v>221</v>
      </c>
      <c r="B15" s="235">
        <f>SUM([1]PROMEDIO!B15)</f>
        <v>68</v>
      </c>
      <c r="C15" s="235">
        <f>SUM([1]PROMEDIO!C15)</f>
        <v>0</v>
      </c>
      <c r="D15" s="235">
        <f t="shared" si="2"/>
        <v>47.388888888888886</v>
      </c>
      <c r="E15" s="235">
        <f>[1]RESUMEN!F14/[1]RESUMEN!$AO$48</f>
        <v>0</v>
      </c>
      <c r="F15" s="235">
        <f>[1]RESUMEN!I14/[1]RESUMEN!$AO$48</f>
        <v>47.388888888888886</v>
      </c>
      <c r="G15" s="235">
        <f>[1]RESUMEN!J14/[1]RESUMEN!$AO$48</f>
        <v>47.388888888888886</v>
      </c>
      <c r="H15" s="236">
        <f t="shared" si="3"/>
        <v>100</v>
      </c>
      <c r="I15" s="235">
        <f>[1]RESUMEN!L14/[1]RESUMEN!$AO$48</f>
        <v>0</v>
      </c>
      <c r="J15" s="236">
        <f t="shared" si="4"/>
        <v>0</v>
      </c>
      <c r="K15" s="235">
        <f>[1]RESUMEN!M14/[1]RESUMEN!$AO$48</f>
        <v>0</v>
      </c>
      <c r="L15" s="236">
        <f t="shared" si="5"/>
        <v>0</v>
      </c>
      <c r="M15" s="235">
        <f>[1]RESUMEN!O14/[1]RESUMEN!$AO$48</f>
        <v>0</v>
      </c>
      <c r="N15" s="236">
        <f t="shared" si="6"/>
        <v>0</v>
      </c>
      <c r="O15" s="235">
        <f>[1]RESUMEN!P14/[1]RESUMEN!$AO$48</f>
        <v>0</v>
      </c>
      <c r="P15" s="236">
        <f t="shared" si="7"/>
        <v>0</v>
      </c>
      <c r="Q15" s="235">
        <f>[1]RESUMEN!S14/[1]RESUMEN!$AO$48</f>
        <v>0</v>
      </c>
      <c r="R15" s="236">
        <f t="shared" si="8"/>
        <v>0</v>
      </c>
      <c r="S15" s="235">
        <f>[1]RESUMEN!T14/[1]RESUMEN!$AO$48</f>
        <v>0</v>
      </c>
      <c r="T15" s="237">
        <f t="shared" si="9"/>
        <v>0</v>
      </c>
    </row>
    <row r="16" spans="1:22" ht="19.5" customHeight="1">
      <c r="A16" s="221" t="s">
        <v>222</v>
      </c>
      <c r="B16" s="235">
        <f>SUM([1]PROMEDIO!B16)</f>
        <v>108</v>
      </c>
      <c r="C16" s="235">
        <f>SUM([1]PROMEDIO!C16)</f>
        <v>0</v>
      </c>
      <c r="D16" s="235">
        <f t="shared" si="2"/>
        <v>37.611111111111114</v>
      </c>
      <c r="E16" s="235">
        <f>[1]RESUMEN!F15/[1]RESUMEN!$AO$48</f>
        <v>27.388888888888889</v>
      </c>
      <c r="F16" s="235">
        <f>[1]RESUMEN!I15/[1]RESUMEN!$AO$48</f>
        <v>10.222222222222221</v>
      </c>
      <c r="G16" s="235">
        <f>[1]RESUMEN!J15/[1]RESUMEN!$AO$48</f>
        <v>2.8333333333333335</v>
      </c>
      <c r="H16" s="236">
        <f t="shared" si="3"/>
        <v>27.717391304347828</v>
      </c>
      <c r="I16" s="235">
        <f>[1]RESUMEN!L15/[1]RESUMEN!$AO$48</f>
        <v>3.0555555555555554</v>
      </c>
      <c r="J16" s="236">
        <f t="shared" si="4"/>
        <v>29.891304347826086</v>
      </c>
      <c r="K16" s="235">
        <f>[1]RESUMEN!M15/[1]RESUMEN!$AO$48</f>
        <v>1.6666666666666667</v>
      </c>
      <c r="L16" s="236">
        <f t="shared" si="5"/>
        <v>16.304347826086961</v>
      </c>
      <c r="M16" s="235">
        <f>[1]RESUMEN!O15/[1]RESUMEN!$AO$48</f>
        <v>0</v>
      </c>
      <c r="N16" s="236">
        <f t="shared" si="6"/>
        <v>0</v>
      </c>
      <c r="O16" s="235">
        <f>[1]RESUMEN!P15/[1]RESUMEN!$AO$48</f>
        <v>0</v>
      </c>
      <c r="P16" s="236">
        <f t="shared" si="7"/>
        <v>0</v>
      </c>
      <c r="Q16" s="235">
        <f>[1]RESUMEN!S15/[1]RESUMEN!$AO$48</f>
        <v>2.6666666666666665</v>
      </c>
      <c r="R16" s="236">
        <f t="shared" si="8"/>
        <v>26.086956521739129</v>
      </c>
      <c r="S16" s="235">
        <f>[1]RESUMEN!T15/[1]RESUMEN!$AO$48</f>
        <v>0</v>
      </c>
      <c r="T16" s="237">
        <f t="shared" si="9"/>
        <v>0</v>
      </c>
    </row>
    <row r="17" spans="1:22" ht="19.5" customHeight="1">
      <c r="A17" s="221" t="s">
        <v>237</v>
      </c>
      <c r="B17" s="235">
        <f>SUM([1]PROMEDIO!B17)</f>
        <v>705</v>
      </c>
      <c r="C17" s="235">
        <f>SUM([1]PROMEDIO!C17)</f>
        <v>73</v>
      </c>
      <c r="D17" s="235">
        <f t="shared" si="2"/>
        <v>547.44444444444446</v>
      </c>
      <c r="E17" s="235">
        <f>[1]RESUMEN!F16/[1]RESUMEN!$AO$48</f>
        <v>381.38888888888891</v>
      </c>
      <c r="F17" s="235">
        <f>[1]RESUMEN!I16/[1]RESUMEN!$AO$48</f>
        <v>166.05555555555554</v>
      </c>
      <c r="G17" s="235">
        <f>[1]RESUMEN!J16/[1]RESUMEN!$AO$48</f>
        <v>30.833333333333332</v>
      </c>
      <c r="H17" s="236">
        <f t="shared" si="3"/>
        <v>18.568082970893276</v>
      </c>
      <c r="I17" s="235">
        <f>[1]RESUMEN!L16/[1]RESUMEN!$AO$48</f>
        <v>8.2777777777777786</v>
      </c>
      <c r="J17" s="236">
        <f t="shared" si="4"/>
        <v>4.9849447975911687</v>
      </c>
      <c r="K17" s="235">
        <f>[1]RESUMEN!M16/[1]RESUMEN!$AO$48</f>
        <v>7.7777777777777777</v>
      </c>
      <c r="L17" s="236">
        <f t="shared" si="5"/>
        <v>4.6838407494145207</v>
      </c>
      <c r="M17" s="235">
        <f>[1]RESUMEN!O16/[1]RESUMEN!$AO$48</f>
        <v>0</v>
      </c>
      <c r="N17" s="236">
        <f t="shared" si="6"/>
        <v>0</v>
      </c>
      <c r="O17" s="235">
        <f>[1]RESUMEN!P16/[1]RESUMEN!$AO$48</f>
        <v>24.666666666666668</v>
      </c>
      <c r="P17" s="236">
        <f t="shared" si="7"/>
        <v>14.854466376714623</v>
      </c>
      <c r="Q17" s="235">
        <f>[1]RESUMEN!S16/[1]RESUMEN!$AO$48</f>
        <v>58.888888888888886</v>
      </c>
      <c r="R17" s="236">
        <f t="shared" si="8"/>
        <v>35.463365674138508</v>
      </c>
      <c r="S17" s="235">
        <f>[1]RESUMEN!T16/[1]RESUMEN!$AO$48</f>
        <v>35.611111111111114</v>
      </c>
      <c r="T17" s="237">
        <f t="shared" si="9"/>
        <v>21.445299431247914</v>
      </c>
    </row>
    <row r="18" spans="1:22" ht="19.5" customHeight="1">
      <c r="A18" s="221" t="s">
        <v>223</v>
      </c>
      <c r="B18" s="235">
        <f>SUM([1]PROMEDIO!B18)</f>
        <v>292</v>
      </c>
      <c r="C18" s="235">
        <f>SUM([1]PROMEDIO!C18)</f>
        <v>1</v>
      </c>
      <c r="D18" s="235">
        <f t="shared" si="2"/>
        <v>193.16666666666666</v>
      </c>
      <c r="E18" s="235">
        <f>[1]RESUMEN!F17/[1]RESUMEN!$AO$48</f>
        <v>14.666666666666666</v>
      </c>
      <c r="F18" s="235">
        <f>[1]RESUMEN!I17/[1]RESUMEN!$AO$48</f>
        <v>178.5</v>
      </c>
      <c r="G18" s="235">
        <f>[1]RESUMEN!J17/[1]RESUMEN!$AO$48</f>
        <v>137.27777777777777</v>
      </c>
      <c r="H18" s="236">
        <f t="shared" si="3"/>
        <v>76.906318082788673</v>
      </c>
      <c r="I18" s="235">
        <f>[1]RESUMEN!L17/[1]RESUMEN!$AO$48</f>
        <v>25.777777777777779</v>
      </c>
      <c r="J18" s="236">
        <f t="shared" si="4"/>
        <v>14.441332088390912</v>
      </c>
      <c r="K18" s="235">
        <f>[1]RESUMEN!M17/[1]RESUMEN!$AO$48</f>
        <v>13.222222222222221</v>
      </c>
      <c r="L18" s="236">
        <f t="shared" si="5"/>
        <v>7.4074074074074066</v>
      </c>
      <c r="M18" s="235">
        <f>[1]RESUMEN!O17/[1]RESUMEN!$AO$48</f>
        <v>0</v>
      </c>
      <c r="N18" s="236">
        <f t="shared" si="6"/>
        <v>0</v>
      </c>
      <c r="O18" s="235">
        <f>[1]RESUMEN!P17/[1]RESUMEN!$AO$48</f>
        <v>0.16666666666666666</v>
      </c>
      <c r="P18" s="236">
        <f t="shared" si="7"/>
        <v>9.3370681605975711E-2</v>
      </c>
      <c r="Q18" s="235">
        <f>[1]RESUMEN!S17/[1]RESUMEN!$AO$48</f>
        <v>2.0555555555555554</v>
      </c>
      <c r="R18" s="236">
        <f t="shared" si="8"/>
        <v>1.151571739807034</v>
      </c>
      <c r="S18" s="235">
        <f>[1]RESUMEN!T17/[1]RESUMEN!$AO$48</f>
        <v>0</v>
      </c>
      <c r="T18" s="237">
        <f t="shared" si="9"/>
        <v>0</v>
      </c>
    </row>
    <row r="19" spans="1:22" ht="19.5" customHeight="1">
      <c r="A19" s="221" t="s">
        <v>238</v>
      </c>
      <c r="B19" s="235">
        <f>SUM([1]PROMEDIO!B19)</f>
        <v>292</v>
      </c>
      <c r="C19" s="235">
        <f>SUM([1]PROMEDIO!C19)</f>
        <v>4</v>
      </c>
      <c r="D19" s="235">
        <f t="shared" si="2"/>
        <v>286.83333333333331</v>
      </c>
      <c r="E19" s="235">
        <f>[1]RESUMEN!F18/[1]RESUMEN!$AO$48</f>
        <v>0</v>
      </c>
      <c r="F19" s="235">
        <f>[1]RESUMEN!I18/[1]RESUMEN!$AO$48</f>
        <v>286.83333333333331</v>
      </c>
      <c r="G19" s="235">
        <f>[1]RESUMEN!J18/[1]RESUMEN!$AO$48</f>
        <v>0</v>
      </c>
      <c r="H19" s="236">
        <f t="shared" si="3"/>
        <v>0</v>
      </c>
      <c r="I19" s="235">
        <f>[1]RESUMEN!L18/[1]RESUMEN!$AO$48</f>
        <v>0.27777777777777779</v>
      </c>
      <c r="J19" s="236">
        <f t="shared" si="4"/>
        <v>9.6842920782490821E-2</v>
      </c>
      <c r="K19" s="235">
        <f>[1]RESUMEN!M18/[1]RESUMEN!$AO$48</f>
        <v>286.55555555555554</v>
      </c>
      <c r="L19" s="236">
        <f t="shared" si="5"/>
        <v>99.903157079217507</v>
      </c>
      <c r="M19" s="235">
        <f>[1]RESUMEN!O18/[1]RESUMEN!$AO$48</f>
        <v>0</v>
      </c>
      <c r="N19" s="236">
        <f t="shared" si="6"/>
        <v>0</v>
      </c>
      <c r="O19" s="235">
        <f>[1]RESUMEN!P18/[1]RESUMEN!$AO$48</f>
        <v>0</v>
      </c>
      <c r="P19" s="236">
        <f t="shared" si="7"/>
        <v>0</v>
      </c>
      <c r="Q19" s="235">
        <f>[1]RESUMEN!S18/[1]RESUMEN!$AO$48</f>
        <v>0</v>
      </c>
      <c r="R19" s="236">
        <f t="shared" si="8"/>
        <v>0</v>
      </c>
      <c r="S19" s="235">
        <f>[1]RESUMEN!T18/[1]RESUMEN!$AO$48</f>
        <v>0</v>
      </c>
      <c r="T19" s="237">
        <f t="shared" si="9"/>
        <v>0</v>
      </c>
    </row>
    <row r="20" spans="1:22" ht="19.5" customHeight="1">
      <c r="A20" s="221" t="s">
        <v>224</v>
      </c>
      <c r="B20" s="235">
        <f>SUM([1]PROMEDIO!B20)</f>
        <v>1414</v>
      </c>
      <c r="C20" s="235">
        <f>SUM([1]PROMEDIO!C20)</f>
        <v>0</v>
      </c>
      <c r="D20" s="235">
        <f t="shared" si="2"/>
        <v>1063.6666666666667</v>
      </c>
      <c r="E20" s="235">
        <f>[1]RESUMEN!F19/[1]RESUMEN!$AO$48</f>
        <v>188.72222222222223</v>
      </c>
      <c r="F20" s="235">
        <f>[1]RESUMEN!I19/[1]RESUMEN!$AO$48</f>
        <v>874.94444444444446</v>
      </c>
      <c r="G20" s="235">
        <f>[1]RESUMEN!J19/[1]RESUMEN!$AO$48</f>
        <v>457.38888888888891</v>
      </c>
      <c r="H20" s="236">
        <f t="shared" si="3"/>
        <v>52.276335005397165</v>
      </c>
      <c r="I20" s="235">
        <f>[1]RESUMEN!L19/[1]RESUMEN!$AO$48</f>
        <v>336.27777777777777</v>
      </c>
      <c r="J20" s="236">
        <f t="shared" si="4"/>
        <v>38.434186297542702</v>
      </c>
      <c r="K20" s="235">
        <f>[1]RESUMEN!M19/[1]RESUMEN!$AO$48</f>
        <v>3</v>
      </c>
      <c r="L20" s="236">
        <f t="shared" si="5"/>
        <v>0.34287891294685374</v>
      </c>
      <c r="M20" s="235">
        <f>[1]RESUMEN!O19/[1]RESUMEN!$AO$48</f>
        <v>0</v>
      </c>
      <c r="N20" s="236">
        <f t="shared" si="6"/>
        <v>0</v>
      </c>
      <c r="O20" s="235">
        <f>[1]RESUMEN!P19/[1]RESUMEN!$AO$48</f>
        <v>0</v>
      </c>
      <c r="P20" s="236">
        <f t="shared" si="7"/>
        <v>0</v>
      </c>
      <c r="Q20" s="235">
        <f>[1]RESUMEN!S19/[1]RESUMEN!$AO$48</f>
        <v>10.611111111111111</v>
      </c>
      <c r="R20" s="236">
        <f t="shared" si="8"/>
        <v>1.2127754143120197</v>
      </c>
      <c r="S20" s="235">
        <f>[1]RESUMEN!T19/[1]RESUMEN!$AO$48</f>
        <v>67.666666666666671</v>
      </c>
      <c r="T20" s="237">
        <f t="shared" si="9"/>
        <v>7.7338243698012583</v>
      </c>
    </row>
    <row r="21" spans="1:22" ht="19.5" customHeight="1">
      <c r="A21" s="222" t="s">
        <v>14</v>
      </c>
      <c r="B21" s="235">
        <f>SUM([1]PROMEDIO!B21)</f>
        <v>516</v>
      </c>
      <c r="C21" s="235">
        <f>SUM([1]PROMEDIO!C21)</f>
        <v>48</v>
      </c>
      <c r="D21" s="235">
        <f t="shared" si="2"/>
        <v>458.61111111111109</v>
      </c>
      <c r="E21" s="235">
        <f>[1]RESUMEN!F20/[1]RESUMEN!$AO$48</f>
        <v>0</v>
      </c>
      <c r="F21" s="235">
        <f>[1]RESUMEN!I20/[1]RESUMEN!$AO$48</f>
        <v>458.61111111111109</v>
      </c>
      <c r="G21" s="235">
        <f>[1]RESUMEN!J20/[1]RESUMEN!$AO$48</f>
        <v>217</v>
      </c>
      <c r="H21" s="236">
        <f t="shared" si="3"/>
        <v>47.316777710478505</v>
      </c>
      <c r="I21" s="235">
        <f>[1]RESUMEN!L20/[1]RESUMEN!$AO$48</f>
        <v>215.5</v>
      </c>
      <c r="J21" s="236">
        <f t="shared" si="4"/>
        <v>46.989703210175655</v>
      </c>
      <c r="K21" s="235">
        <f>[1]RESUMEN!M20/[1]RESUMEN!$AO$48</f>
        <v>26.111111111111111</v>
      </c>
      <c r="L21" s="236">
        <f t="shared" si="5"/>
        <v>5.693519079345851</v>
      </c>
      <c r="M21" s="235">
        <f>[1]RESUMEN!O20/[1]RESUMEN!$AO$48</f>
        <v>0</v>
      </c>
      <c r="N21" s="236">
        <f t="shared" si="6"/>
        <v>0</v>
      </c>
      <c r="O21" s="235">
        <f>[1]RESUMEN!P20/[1]RESUMEN!$AO$48</f>
        <v>0</v>
      </c>
      <c r="P21" s="236">
        <f t="shared" si="7"/>
        <v>0</v>
      </c>
      <c r="Q21" s="235">
        <f>[1]RESUMEN!S20/[1]RESUMEN!$AO$48</f>
        <v>0</v>
      </c>
      <c r="R21" s="236">
        <f t="shared" si="8"/>
        <v>0</v>
      </c>
      <c r="S21" s="235">
        <f>[1]RESUMEN!T20/[1]RESUMEN!$AO$48</f>
        <v>0</v>
      </c>
      <c r="T21" s="237">
        <f t="shared" si="9"/>
        <v>0</v>
      </c>
    </row>
    <row r="22" spans="1:22" ht="19.5" customHeight="1">
      <c r="A22" s="222" t="s">
        <v>15</v>
      </c>
      <c r="B22" s="235">
        <f>SUM([1]PROMEDIO!B22)</f>
        <v>320</v>
      </c>
      <c r="C22" s="235">
        <f>SUM([1]PROMEDIO!C22)</f>
        <v>4</v>
      </c>
      <c r="D22" s="235">
        <f t="shared" si="2"/>
        <v>243.33333333333334</v>
      </c>
      <c r="E22" s="235">
        <f>[1]RESUMEN!F21/[1]RESUMEN!$AO$48</f>
        <v>0</v>
      </c>
      <c r="F22" s="235">
        <f>[1]RESUMEN!I21/[1]RESUMEN!$AO$48</f>
        <v>243.33333333333334</v>
      </c>
      <c r="G22" s="235">
        <f>[1]RESUMEN!J21/[1]RESUMEN!$AO$48</f>
        <v>172.66666666666666</v>
      </c>
      <c r="H22" s="236">
        <f t="shared" si="3"/>
        <v>70.958904109589042</v>
      </c>
      <c r="I22" s="235">
        <f>[1]RESUMEN!L21/[1]RESUMEN!$AO$48</f>
        <v>70.666666666666671</v>
      </c>
      <c r="J22" s="236">
        <f t="shared" si="4"/>
        <v>29.041095890410961</v>
      </c>
      <c r="K22" s="235">
        <f>[1]RESUMEN!M21/[1]RESUMEN!$AO$48</f>
        <v>0</v>
      </c>
      <c r="L22" s="236">
        <f t="shared" si="5"/>
        <v>0</v>
      </c>
      <c r="M22" s="235">
        <f>[1]RESUMEN!O21/[1]RESUMEN!$AO$48</f>
        <v>0</v>
      </c>
      <c r="N22" s="236">
        <f t="shared" si="6"/>
        <v>0</v>
      </c>
      <c r="O22" s="235">
        <f>[1]RESUMEN!P21/[1]RESUMEN!$AO$48</f>
        <v>0</v>
      </c>
      <c r="P22" s="236">
        <f t="shared" si="7"/>
        <v>0</v>
      </c>
      <c r="Q22" s="235">
        <f>[1]RESUMEN!S21/[1]RESUMEN!$AO$48</f>
        <v>0</v>
      </c>
      <c r="R22" s="236">
        <f t="shared" si="8"/>
        <v>0</v>
      </c>
      <c r="S22" s="235">
        <f>[1]RESUMEN!T21/[1]RESUMEN!$AO$48</f>
        <v>0</v>
      </c>
      <c r="T22" s="237">
        <f t="shared" si="9"/>
        <v>0</v>
      </c>
    </row>
    <row r="23" spans="1:22" ht="19.5" customHeight="1">
      <c r="A23" s="222" t="s">
        <v>16</v>
      </c>
      <c r="B23" s="235">
        <f>SUM([1]PROMEDIO!B23)</f>
        <v>592</v>
      </c>
      <c r="C23" s="235">
        <f>SUM([1]PROMEDIO!C23)</f>
        <v>0</v>
      </c>
      <c r="D23" s="235">
        <f t="shared" si="2"/>
        <v>564.77777777777783</v>
      </c>
      <c r="E23" s="235">
        <f>[1]RESUMEN!F22/[1]RESUMEN!$AO$48</f>
        <v>0</v>
      </c>
      <c r="F23" s="235">
        <f>[1]RESUMEN!I22/[1]RESUMEN!$AO$48</f>
        <v>564.77777777777783</v>
      </c>
      <c r="G23" s="235">
        <f>[1]RESUMEN!J22/[1]RESUMEN!$AO$48</f>
        <v>0</v>
      </c>
      <c r="H23" s="236">
        <f t="shared" si="3"/>
        <v>0</v>
      </c>
      <c r="I23" s="235">
        <f>[1]RESUMEN!L22/[1]RESUMEN!$AO$48</f>
        <v>1.8888888888888888</v>
      </c>
      <c r="J23" s="236">
        <f t="shared" si="4"/>
        <v>0.334448160535117</v>
      </c>
      <c r="K23" s="235">
        <f>[1]RESUMEN!M22/[1]RESUMEN!$AO$48</f>
        <v>562.88888888888891</v>
      </c>
      <c r="L23" s="236">
        <f t="shared" si="5"/>
        <v>99.665551839464882</v>
      </c>
      <c r="M23" s="235">
        <f>[1]RESUMEN!O22/[1]RESUMEN!$AO$48</f>
        <v>0</v>
      </c>
      <c r="N23" s="236">
        <f t="shared" si="6"/>
        <v>0</v>
      </c>
      <c r="O23" s="235">
        <f>[1]RESUMEN!P22/[1]RESUMEN!$AO$48</f>
        <v>0</v>
      </c>
      <c r="P23" s="236">
        <f t="shared" si="7"/>
        <v>0</v>
      </c>
      <c r="Q23" s="235">
        <f>[1]RESUMEN!S22/[1]RESUMEN!$AO$48</f>
        <v>0</v>
      </c>
      <c r="R23" s="236">
        <f t="shared" si="8"/>
        <v>0</v>
      </c>
      <c r="S23" s="235">
        <f>[1]RESUMEN!T22/[1]RESUMEN!$AO$48</f>
        <v>0</v>
      </c>
      <c r="T23" s="237">
        <f t="shared" si="9"/>
        <v>0</v>
      </c>
    </row>
    <row r="24" spans="1:22" ht="19.5" customHeight="1">
      <c r="A24" s="223" t="s">
        <v>17</v>
      </c>
      <c r="B24" s="235">
        <f>SUM([1]PROMEDIO!B24)</f>
        <v>516</v>
      </c>
      <c r="C24" s="235">
        <f>SUM([1]PROMEDIO!C24)</f>
        <v>2</v>
      </c>
      <c r="D24" s="235">
        <f t="shared" si="2"/>
        <v>491.33333333333331</v>
      </c>
      <c r="E24" s="235">
        <f>[1]RESUMEN!F23/[1]RESUMEN!$AO$48</f>
        <v>0</v>
      </c>
      <c r="F24" s="235">
        <f>[1]RESUMEN!I23/[1]RESUMEN!$AO$48</f>
        <v>491.33333333333331</v>
      </c>
      <c r="G24" s="235">
        <f>[1]RESUMEN!J23/[1]RESUMEN!$AO$48</f>
        <v>238.88888888888889</v>
      </c>
      <c r="H24" s="236">
        <f t="shared" si="3"/>
        <v>48.62053369516056</v>
      </c>
      <c r="I24" s="235">
        <f>[1]RESUMEN!L23/[1]RESUMEN!$AO$48</f>
        <v>251.55555555555554</v>
      </c>
      <c r="J24" s="236">
        <f t="shared" si="4"/>
        <v>51.198552691090008</v>
      </c>
      <c r="K24" s="235">
        <f>[1]RESUMEN!M23/[1]RESUMEN!$AO$48</f>
        <v>0.88888888888888884</v>
      </c>
      <c r="L24" s="236">
        <f t="shared" si="5"/>
        <v>0.18091361374943465</v>
      </c>
      <c r="M24" s="235">
        <f>[1]RESUMEN!O23/[1]RESUMEN!$AO$48</f>
        <v>0</v>
      </c>
      <c r="N24" s="236">
        <f t="shared" si="6"/>
        <v>0</v>
      </c>
      <c r="O24" s="235">
        <f>[1]RESUMEN!P23/[1]RESUMEN!$AO$48</f>
        <v>0</v>
      </c>
      <c r="P24" s="236">
        <f t="shared" si="7"/>
        <v>0</v>
      </c>
      <c r="Q24" s="235">
        <f>[1]RESUMEN!S23/[1]RESUMEN!$AO$48</f>
        <v>0</v>
      </c>
      <c r="R24" s="236">
        <f t="shared" si="8"/>
        <v>0</v>
      </c>
      <c r="S24" s="235">
        <f>[1]RESUMEN!T23/[1]RESUMEN!$AO$48</f>
        <v>0</v>
      </c>
      <c r="T24" s="237">
        <f t="shared" si="9"/>
        <v>0</v>
      </c>
    </row>
    <row r="25" spans="1:22" ht="19.5" customHeight="1">
      <c r="A25" s="239" t="s">
        <v>225</v>
      </c>
      <c r="B25" s="235">
        <f>SUM([1]PROMEDIO!B25)</f>
        <v>1031</v>
      </c>
      <c r="C25" s="235">
        <f>SUM([1]PROMEDIO!C25)</f>
        <v>152</v>
      </c>
      <c r="D25" s="235">
        <f t="shared" si="2"/>
        <v>721.72222222222217</v>
      </c>
      <c r="E25" s="235">
        <f>[1]RESUMEN!F24/[1]RESUMEN!$AO$48</f>
        <v>0</v>
      </c>
      <c r="F25" s="235">
        <f>[1]RESUMEN!I24/[1]RESUMEN!$AO$48</f>
        <v>721.72222222222217</v>
      </c>
      <c r="G25" s="235">
        <f>[1]RESUMEN!J24/[1]RESUMEN!$AO$48</f>
        <v>13.611111111111111</v>
      </c>
      <c r="H25" s="236">
        <f t="shared" si="3"/>
        <v>1.8859210222461706</v>
      </c>
      <c r="I25" s="235">
        <f>[1]RESUMEN!L24/[1]RESUMEN!$AO$48</f>
        <v>707.83333333333337</v>
      </c>
      <c r="J25" s="236">
        <f t="shared" si="4"/>
        <v>98.075590793626361</v>
      </c>
      <c r="K25" s="235">
        <f>[1]RESUMEN!M24/[1]RESUMEN!$AO$48</f>
        <v>0.27777777777777779</v>
      </c>
      <c r="L25" s="236">
        <f t="shared" si="5"/>
        <v>3.8488184127472867E-2</v>
      </c>
      <c r="M25" s="235">
        <f>[1]RESUMEN!O24/[1]RESUMEN!$AO$48</f>
        <v>0</v>
      </c>
      <c r="N25" s="236">
        <f t="shared" si="6"/>
        <v>0</v>
      </c>
      <c r="O25" s="235">
        <f>[1]RESUMEN!P24/[1]RESUMEN!$AO$48</f>
        <v>0</v>
      </c>
      <c r="P25" s="236">
        <f t="shared" si="7"/>
        <v>0</v>
      </c>
      <c r="Q25" s="235">
        <f>[1]RESUMEN!S24/[1]RESUMEN!$AO$48</f>
        <v>0</v>
      </c>
      <c r="R25" s="236">
        <f t="shared" si="8"/>
        <v>0</v>
      </c>
      <c r="S25" s="235">
        <f>[1]RESUMEN!T24/[1]RESUMEN!$AO$48</f>
        <v>0</v>
      </c>
      <c r="T25" s="237">
        <f t="shared" si="9"/>
        <v>0</v>
      </c>
    </row>
    <row r="26" spans="1:22" ht="19.5" customHeight="1">
      <c r="A26" s="240" t="s">
        <v>226</v>
      </c>
      <c r="B26" s="235">
        <f>SUM([1]PROMEDIO!B26)</f>
        <v>476</v>
      </c>
      <c r="C26" s="235">
        <f>SUM([1]PROMEDIO!C26)</f>
        <v>94</v>
      </c>
      <c r="D26" s="235">
        <f>SUM(E26:F26)</f>
        <v>295.22222222222223</v>
      </c>
      <c r="E26" s="235">
        <f>[1]RESUMEN!F25/[1]RESUMEN!$AO$48</f>
        <v>81.611111111111114</v>
      </c>
      <c r="F26" s="235">
        <f>[1]RESUMEN!I25/[1]RESUMEN!$AO$48</f>
        <v>213.61111111111111</v>
      </c>
      <c r="G26" s="235">
        <f>[1]RESUMEN!J25/[1]RESUMEN!$AO$48</f>
        <v>112.44444444444444</v>
      </c>
      <c r="H26" s="241">
        <f>G26/F26*100</f>
        <v>52.639791937581272</v>
      </c>
      <c r="I26" s="238">
        <f>[1]RESUMEN!L25/[1]RESUMEN!$AO$48</f>
        <v>44.611111111111114</v>
      </c>
      <c r="J26" s="241">
        <f>I26/F26*100</f>
        <v>20.884265279583879</v>
      </c>
      <c r="K26" s="238">
        <f>[1]RESUMEN!M25/[1]RESUMEN!$AO$48</f>
        <v>39.333333333333336</v>
      </c>
      <c r="L26" s="241">
        <f>K26/F26*100</f>
        <v>18.413524057217163</v>
      </c>
      <c r="M26" s="235">
        <f>[1]RESUMEN!O25/[1]RESUMEN!$AO$48</f>
        <v>0</v>
      </c>
      <c r="N26" s="241">
        <f>M26/F26*100</f>
        <v>0</v>
      </c>
      <c r="O26" s="235">
        <v>0</v>
      </c>
      <c r="P26" s="241">
        <f>O26/F26*100</f>
        <v>0</v>
      </c>
      <c r="Q26" s="235">
        <f>[1]RESUMEN!S25/[1]RESUMEN!$AO$48</f>
        <v>16.444444444444443</v>
      </c>
      <c r="R26" s="241">
        <f>Q26/F26*100</f>
        <v>7.6983094928478533</v>
      </c>
      <c r="S26" s="235">
        <v>0</v>
      </c>
      <c r="T26" s="242">
        <f>S26/F26*100</f>
        <v>0</v>
      </c>
    </row>
    <row r="27" spans="1:22" ht="19.5" customHeight="1" thickBot="1">
      <c r="A27" s="221" t="s">
        <v>227</v>
      </c>
      <c r="B27" s="235">
        <f>SUM([1]PROMEDIO!B27)</f>
        <v>26</v>
      </c>
      <c r="C27" s="235">
        <f>SUM([1]PROMEDIO!C27)</f>
        <v>0</v>
      </c>
      <c r="D27" s="235">
        <f>SUM(E27:F27)</f>
        <v>8.5555555555555554</v>
      </c>
      <c r="E27" s="235">
        <f>[1]RESUMEN!F26/[1]RESUMEN!$AO$48</f>
        <v>0</v>
      </c>
      <c r="F27" s="235">
        <f>[1]RESUMEN!I26/[1]RESUMEN!$AO$48</f>
        <v>8.5555555555555554</v>
      </c>
      <c r="G27" s="235">
        <f>[1]RESUMEN!J26/[1]RESUMEN!$AO$48</f>
        <v>6.4444444444444446</v>
      </c>
      <c r="H27" s="243">
        <f>G27/F27*100</f>
        <v>75.324675324675326</v>
      </c>
      <c r="I27" s="244">
        <f>[1]RESUMEN!L26/[1]RESUMEN!$AO$48</f>
        <v>0</v>
      </c>
      <c r="J27" s="243">
        <f>I27/F27*100</f>
        <v>0</v>
      </c>
      <c r="K27" s="244">
        <f>[1]RESUMEN!M26/[1]RESUMEN!$AO$48</f>
        <v>0</v>
      </c>
      <c r="L27" s="243">
        <f>K27/F27*100</f>
        <v>0</v>
      </c>
      <c r="M27" s="235">
        <f>[1]RESUMEN!O26/[1]RESUMEN!$AO$48</f>
        <v>0</v>
      </c>
      <c r="N27" s="243">
        <f>M27/F27*100</f>
        <v>0</v>
      </c>
      <c r="O27" s="235">
        <f>[1]RESUMEN!P26/[1]RESUMEN!$AO$48</f>
        <v>0</v>
      </c>
      <c r="P27" s="243">
        <f>O27/F27*100</f>
        <v>0</v>
      </c>
      <c r="Q27" s="235">
        <f>[1]RESUMEN!S26/[1]RESUMEN!$AO$48</f>
        <v>0</v>
      </c>
      <c r="R27" s="243">
        <f>Q27/F27*100</f>
        <v>0</v>
      </c>
      <c r="S27" s="235">
        <f>[1]RESUMEN!T26/[1]RESUMEN!$AO$48</f>
        <v>2.1111111111111112</v>
      </c>
      <c r="T27" s="245">
        <f>S27/F27*100</f>
        <v>24.675324675324674</v>
      </c>
    </row>
    <row r="28" spans="1:22" s="7" customFormat="1" ht="19.5" customHeight="1" thickBot="1">
      <c r="A28" s="246" t="s">
        <v>18</v>
      </c>
      <c r="B28" s="247">
        <f>SUM(B29:B48)</f>
        <v>7078</v>
      </c>
      <c r="C28" s="247">
        <f t="shared" ref="C28:S28" si="10">SUM(C29:C48)</f>
        <v>608</v>
      </c>
      <c r="D28" s="247">
        <f t="shared" si="10"/>
        <v>5323.8888888888887</v>
      </c>
      <c r="E28" s="247">
        <f t="shared" si="10"/>
        <v>1010.2777777777778</v>
      </c>
      <c r="F28" s="247">
        <f>SUM(F29:F48)</f>
        <v>4313.6111111111113</v>
      </c>
      <c r="G28" s="247">
        <f t="shared" si="10"/>
        <v>1579.6111111111111</v>
      </c>
      <c r="H28" s="248">
        <f>G28/F28*100</f>
        <v>36.619228540150687</v>
      </c>
      <c r="I28" s="249">
        <f t="shared" si="10"/>
        <v>1511.8888888888891</v>
      </c>
      <c r="J28" s="248">
        <f>I28/F28*100</f>
        <v>35.049262669843522</v>
      </c>
      <c r="K28" s="249">
        <f t="shared" si="10"/>
        <v>900.3888888888888</v>
      </c>
      <c r="L28" s="248">
        <f>K28/F28*100</f>
        <v>20.873204971343934</v>
      </c>
      <c r="M28" s="247">
        <f t="shared" si="10"/>
        <v>0</v>
      </c>
      <c r="N28" s="248">
        <f>M28/F28*100</f>
        <v>0</v>
      </c>
      <c r="O28" s="247">
        <f t="shared" si="10"/>
        <v>104.66666666666666</v>
      </c>
      <c r="P28" s="248">
        <f>O28/F28*100</f>
        <v>2.4264279734689929</v>
      </c>
      <c r="Q28" s="247">
        <f t="shared" si="10"/>
        <v>90.388888888888886</v>
      </c>
      <c r="R28" s="248">
        <f>Q28/F28*100</f>
        <v>2.0954343486380318</v>
      </c>
      <c r="S28" s="247">
        <f t="shared" si="10"/>
        <v>126.66666666666667</v>
      </c>
      <c r="T28" s="250">
        <f>S28/F28*100</f>
        <v>2.9364414965548327</v>
      </c>
      <c r="V28" s="300"/>
    </row>
    <row r="29" spans="1:22" ht="18.75" customHeight="1">
      <c r="A29" s="222" t="s">
        <v>19</v>
      </c>
      <c r="B29" s="235">
        <f>SUM([1]PROMEDIO!B29)</f>
        <v>534</v>
      </c>
      <c r="C29" s="235">
        <f>SUM([1]PROMEDIO!C29)</f>
        <v>59</v>
      </c>
      <c r="D29" s="235">
        <f t="shared" si="2"/>
        <v>392.61111111111109</v>
      </c>
      <c r="E29" s="235">
        <f>[1]RESUMEN!F28/[1]RESUMEN!$AO$48</f>
        <v>0</v>
      </c>
      <c r="F29" s="235">
        <f>[1]RESUMEN!I28/[1]RESUMEN!$AO$48</f>
        <v>392.61111111111109</v>
      </c>
      <c r="G29" s="235">
        <f>[1]RESUMEN!J28/[1]RESUMEN!$AO$48</f>
        <v>75.611111111111114</v>
      </c>
      <c r="H29" s="236">
        <f t="shared" si="3"/>
        <v>19.258525541248055</v>
      </c>
      <c r="I29" s="235">
        <f>[1]RESUMEN!L28/[1]RESUMEN!$AO$48</f>
        <v>316.94444444444446</v>
      </c>
      <c r="J29" s="236">
        <f t="shared" si="4"/>
        <v>80.727324182821576</v>
      </c>
      <c r="K29" s="235">
        <f>[1]RESUMEN!M28/[1]RESUMEN!$AO$48</f>
        <v>5.5555555555555552E-2</v>
      </c>
      <c r="L29" s="236">
        <f t="shared" si="5"/>
        <v>1.4150275930380644E-2</v>
      </c>
      <c r="M29" s="235">
        <f>[1]RESUMEN!O28/[1]RESUMEN!$AO$48</f>
        <v>0</v>
      </c>
      <c r="N29" s="236">
        <f t="shared" si="6"/>
        <v>0</v>
      </c>
      <c r="O29" s="235">
        <f>[1]RESUMEN!P28/[1]RESUMEN!$AO$48</f>
        <v>0</v>
      </c>
      <c r="P29" s="236">
        <f t="shared" si="7"/>
        <v>0</v>
      </c>
      <c r="Q29" s="235">
        <f>[1]RESUMEN!S28/[1]RESUMEN!$AO$48</f>
        <v>0</v>
      </c>
      <c r="R29" s="236">
        <f t="shared" si="8"/>
        <v>0</v>
      </c>
      <c r="S29" s="235">
        <f>[1]RESUMEN!T28/[1]RESUMEN!$AO$48</f>
        <v>0</v>
      </c>
      <c r="T29" s="237">
        <f t="shared" si="9"/>
        <v>0</v>
      </c>
    </row>
    <row r="30" spans="1:22" ht="18.75" customHeight="1">
      <c r="A30" s="222" t="s">
        <v>20</v>
      </c>
      <c r="B30" s="235">
        <f>SUM([1]PROMEDIO!B30)</f>
        <v>676</v>
      </c>
      <c r="C30" s="235">
        <f>SUM([1]PROMEDIO!C30)</f>
        <v>6</v>
      </c>
      <c r="D30" s="235">
        <f t="shared" si="2"/>
        <v>438.33333333333337</v>
      </c>
      <c r="E30" s="235">
        <f>[1]RESUMEN!F29/[1]RESUMEN!$AO$48</f>
        <v>344.38888888888891</v>
      </c>
      <c r="F30" s="235">
        <f>[1]RESUMEN!I29/[1]RESUMEN!$AO$48</f>
        <v>93.944444444444443</v>
      </c>
      <c r="G30" s="235">
        <f>[1]RESUMEN!J29/[1]RESUMEN!$AO$48</f>
        <v>30.777777777777779</v>
      </c>
      <c r="H30" s="236">
        <f t="shared" si="3"/>
        <v>32.761679479597873</v>
      </c>
      <c r="I30" s="235">
        <f>[1]RESUMEN!L29/[1]RESUMEN!$AO$48</f>
        <v>2.8333333333333335</v>
      </c>
      <c r="J30" s="236">
        <f t="shared" si="4"/>
        <v>3.0159668835008873</v>
      </c>
      <c r="K30" s="235">
        <f>[1]RESUMEN!M29/[1]RESUMEN!$AO$48</f>
        <v>0.77777777777777779</v>
      </c>
      <c r="L30" s="236">
        <f t="shared" si="5"/>
        <v>0.82791247782377297</v>
      </c>
      <c r="M30" s="235">
        <f>[1]RESUMEN!O29/[1]RESUMEN!$AO$48</f>
        <v>0</v>
      </c>
      <c r="N30" s="236">
        <f t="shared" si="6"/>
        <v>0</v>
      </c>
      <c r="O30" s="235">
        <f>[1]RESUMEN!P29/[1]RESUMEN!$AO$48</f>
        <v>25.666666666666668</v>
      </c>
      <c r="P30" s="236">
        <f t="shared" si="7"/>
        <v>27.321111768184508</v>
      </c>
      <c r="Q30" s="235">
        <f>[1]RESUMEN!S29/[1]RESUMEN!$AO$48</f>
        <v>15.222222222222221</v>
      </c>
      <c r="R30" s="236">
        <f t="shared" si="8"/>
        <v>16.20342992312241</v>
      </c>
      <c r="S30" s="235">
        <f>[1]RESUMEN!T29/[1]RESUMEN!$AO$48</f>
        <v>18.666666666666668</v>
      </c>
      <c r="T30" s="237">
        <f t="shared" si="9"/>
        <v>19.869899467770551</v>
      </c>
    </row>
    <row r="31" spans="1:22" ht="18.75" customHeight="1">
      <c r="A31" s="222" t="s">
        <v>21</v>
      </c>
      <c r="B31" s="235">
        <f>SUM([1]PROMEDIO!B31)</f>
        <v>280</v>
      </c>
      <c r="C31" s="235">
        <f>SUM([1]PROMEDIO!C31)</f>
        <v>0</v>
      </c>
      <c r="D31" s="235">
        <f t="shared" si="2"/>
        <v>265.77777777777777</v>
      </c>
      <c r="E31" s="235">
        <f>[1]RESUMEN!F30/[1]RESUMEN!$AO$48</f>
        <v>0</v>
      </c>
      <c r="F31" s="235">
        <f>[1]RESUMEN!I30/[1]RESUMEN!$AO$48</f>
        <v>265.77777777777777</v>
      </c>
      <c r="G31" s="235">
        <f>[1]RESUMEN!J30/[1]RESUMEN!$AO$48</f>
        <v>180.5</v>
      </c>
      <c r="H31" s="236">
        <f t="shared" si="3"/>
        <v>67.913879598662206</v>
      </c>
      <c r="I31" s="235">
        <f>[1]RESUMEN!L30/[1]RESUMEN!$AO$48</f>
        <v>84.722222222222229</v>
      </c>
      <c r="J31" s="236">
        <f t="shared" si="4"/>
        <v>31.877090301003346</v>
      </c>
      <c r="K31" s="235">
        <f>[1]RESUMEN!M30/[1]RESUMEN!$AO$48</f>
        <v>0.55555555555555558</v>
      </c>
      <c r="L31" s="236">
        <f t="shared" si="5"/>
        <v>0.20903010033444819</v>
      </c>
      <c r="M31" s="235">
        <f>[1]RESUMEN!O30/[1]RESUMEN!$AO$48</f>
        <v>0</v>
      </c>
      <c r="N31" s="236">
        <f t="shared" si="6"/>
        <v>0</v>
      </c>
      <c r="O31" s="235">
        <f>[1]RESUMEN!P30/[1]RESUMEN!$AO$48</f>
        <v>0</v>
      </c>
      <c r="P31" s="236">
        <f t="shared" si="7"/>
        <v>0</v>
      </c>
      <c r="Q31" s="235">
        <f>[1]RESUMEN!S30/[1]RESUMEN!$AO$48</f>
        <v>0</v>
      </c>
      <c r="R31" s="236">
        <f t="shared" si="8"/>
        <v>0</v>
      </c>
      <c r="S31" s="235">
        <f>[1]RESUMEN!T30/[1]RESUMEN!$AO$48</f>
        <v>0</v>
      </c>
      <c r="T31" s="237">
        <f t="shared" si="9"/>
        <v>0</v>
      </c>
    </row>
    <row r="32" spans="1:22" ht="18.75" customHeight="1">
      <c r="A32" s="222" t="s">
        <v>22</v>
      </c>
      <c r="B32" s="235">
        <f>SUM([1]PROMEDIO!B32)</f>
        <v>224</v>
      </c>
      <c r="C32" s="235">
        <f>SUM([1]PROMEDIO!C32)</f>
        <v>4</v>
      </c>
      <c r="D32" s="235">
        <f t="shared" si="2"/>
        <v>175.61111111111111</v>
      </c>
      <c r="E32" s="235">
        <f>[1]RESUMEN!F31/[1]RESUMEN!$AO$48</f>
        <v>0</v>
      </c>
      <c r="F32" s="235">
        <f>[1]RESUMEN!I31/[1]RESUMEN!$AO$48</f>
        <v>175.61111111111111</v>
      </c>
      <c r="G32" s="235">
        <f>[1]RESUMEN!J31/[1]RESUMEN!$AO$48</f>
        <v>175.61111111111111</v>
      </c>
      <c r="H32" s="236">
        <f t="shared" si="3"/>
        <v>100</v>
      </c>
      <c r="I32" s="235">
        <f>[1]RESUMEN!L31/[1]RESUMEN!$AO$48</f>
        <v>0</v>
      </c>
      <c r="J32" s="236">
        <f t="shared" si="4"/>
        <v>0</v>
      </c>
      <c r="K32" s="235">
        <f>[1]RESUMEN!M31/[1]RESUMEN!$AO$48</f>
        <v>0</v>
      </c>
      <c r="L32" s="236">
        <f t="shared" si="5"/>
        <v>0</v>
      </c>
      <c r="M32" s="235">
        <f>[1]RESUMEN!O31/[1]RESUMEN!$AO$48</f>
        <v>0</v>
      </c>
      <c r="N32" s="236">
        <f t="shared" si="6"/>
        <v>0</v>
      </c>
      <c r="O32" s="235">
        <f>[1]RESUMEN!P31/[1]RESUMEN!$AO$48</f>
        <v>0</v>
      </c>
      <c r="P32" s="236">
        <f t="shared" si="7"/>
        <v>0</v>
      </c>
      <c r="Q32" s="235">
        <f>[1]RESUMEN!S31/[1]RESUMEN!$AO$48</f>
        <v>0</v>
      </c>
      <c r="R32" s="236">
        <f t="shared" si="8"/>
        <v>0</v>
      </c>
      <c r="S32" s="235">
        <f>[1]RESUMEN!T31/[1]RESUMEN!$AO$48</f>
        <v>0</v>
      </c>
      <c r="T32" s="237">
        <f t="shared" si="9"/>
        <v>0</v>
      </c>
    </row>
    <row r="33" spans="1:20" ht="18.75" customHeight="1">
      <c r="A33" s="221" t="s">
        <v>228</v>
      </c>
      <c r="B33" s="235">
        <f>SUM([1]PROMEDIO!B33)</f>
        <v>192</v>
      </c>
      <c r="C33" s="235">
        <f>SUM([1]PROMEDIO!C33)</f>
        <v>0</v>
      </c>
      <c r="D33" s="235">
        <f t="shared" si="2"/>
        <v>190.88888888888889</v>
      </c>
      <c r="E33" s="235">
        <f>[1]RESUMEN!F32/[1]RESUMEN!$AO$48</f>
        <v>0</v>
      </c>
      <c r="F33" s="235">
        <f>[1]RESUMEN!I32/[1]RESUMEN!$AO$48</f>
        <v>190.88888888888889</v>
      </c>
      <c r="G33" s="235">
        <f>[1]RESUMEN!J32/[1]RESUMEN!$AO$48</f>
        <v>190.88888888888889</v>
      </c>
      <c r="H33" s="236">
        <f t="shared" si="3"/>
        <v>100</v>
      </c>
      <c r="I33" s="235">
        <f>[1]RESUMEN!L32/[1]RESUMEN!$AO$48</f>
        <v>0</v>
      </c>
      <c r="J33" s="236">
        <f t="shared" si="4"/>
        <v>0</v>
      </c>
      <c r="K33" s="235">
        <f>[1]RESUMEN!M32/[1]RESUMEN!$AO$48</f>
        <v>0</v>
      </c>
      <c r="L33" s="236">
        <f t="shared" si="5"/>
        <v>0</v>
      </c>
      <c r="M33" s="235">
        <f>[1]RESUMEN!O32/[1]RESUMEN!$AO$48</f>
        <v>0</v>
      </c>
      <c r="N33" s="236">
        <f t="shared" si="6"/>
        <v>0</v>
      </c>
      <c r="O33" s="235">
        <f>[1]RESUMEN!P32/[1]RESUMEN!$AO$48</f>
        <v>0</v>
      </c>
      <c r="P33" s="236">
        <f t="shared" si="7"/>
        <v>0</v>
      </c>
      <c r="Q33" s="235">
        <f>[1]RESUMEN!S32/[1]RESUMEN!$AO$48</f>
        <v>0</v>
      </c>
      <c r="R33" s="236">
        <f t="shared" si="8"/>
        <v>0</v>
      </c>
      <c r="S33" s="235">
        <f>[1]RESUMEN!T32/[1]RESUMEN!$AO$48</f>
        <v>0</v>
      </c>
      <c r="T33" s="237">
        <f t="shared" si="9"/>
        <v>0</v>
      </c>
    </row>
    <row r="34" spans="1:20" ht="18.75" customHeight="1">
      <c r="A34" s="222" t="s">
        <v>23</v>
      </c>
      <c r="B34" s="235">
        <f>SUM([1]PROMEDIO!B34)</f>
        <v>416</v>
      </c>
      <c r="C34" s="235">
        <f>SUM([1]PROMEDIO!C34)</f>
        <v>22</v>
      </c>
      <c r="D34" s="235">
        <f t="shared" si="2"/>
        <v>260.05555555555554</v>
      </c>
      <c r="E34" s="235">
        <f>[1]RESUMEN!F33/[1]RESUMEN!$AO$48</f>
        <v>81.666666666666671</v>
      </c>
      <c r="F34" s="235">
        <f>[1]RESUMEN!I33/[1]RESUMEN!$AO$48</f>
        <v>178.38888888888889</v>
      </c>
      <c r="G34" s="235">
        <f>[1]RESUMEN!J33/[1]RESUMEN!$AO$48</f>
        <v>46.444444444444443</v>
      </c>
      <c r="H34" s="236">
        <f t="shared" si="3"/>
        <v>26.035502958579883</v>
      </c>
      <c r="I34" s="235">
        <f>[1]RESUMEN!L33/[1]RESUMEN!$AO$48</f>
        <v>50.222222222222221</v>
      </c>
      <c r="J34" s="236">
        <f t="shared" si="4"/>
        <v>28.153223294923702</v>
      </c>
      <c r="K34" s="235">
        <f>[1]RESUMEN!M33/[1]RESUMEN!$AO$48</f>
        <v>69.944444444444443</v>
      </c>
      <c r="L34" s="236">
        <f t="shared" si="5"/>
        <v>39.208969168483335</v>
      </c>
      <c r="M34" s="235">
        <f>[1]RESUMEN!O33/[1]RESUMEN!$AO$48</f>
        <v>0</v>
      </c>
      <c r="N34" s="236">
        <f t="shared" si="6"/>
        <v>0</v>
      </c>
      <c r="O34" s="235">
        <f>[1]RESUMEN!P33/[1]RESUMEN!$AO$48</f>
        <v>0</v>
      </c>
      <c r="P34" s="236">
        <f t="shared" si="7"/>
        <v>0</v>
      </c>
      <c r="Q34" s="235">
        <f>[1]RESUMEN!S33/[1]RESUMEN!$AO$48</f>
        <v>11.222222222222221</v>
      </c>
      <c r="R34" s="236">
        <f t="shared" si="8"/>
        <v>6.2908751167860473</v>
      </c>
      <c r="S34" s="235">
        <f>[1]RESUMEN!T33/[1]RESUMEN!$AO$48</f>
        <v>0.55555555555555558</v>
      </c>
      <c r="T34" s="237">
        <f t="shared" si="9"/>
        <v>0.31142946122703208</v>
      </c>
    </row>
    <row r="35" spans="1:20" ht="18.75" customHeight="1">
      <c r="A35" s="222" t="s">
        <v>24</v>
      </c>
      <c r="B35" s="235">
        <f>SUM([1]PROMEDIO!B35)</f>
        <v>246</v>
      </c>
      <c r="C35" s="235">
        <f>SUM([1]PROMEDIO!C35)</f>
        <v>70</v>
      </c>
      <c r="D35" s="235">
        <f t="shared" si="2"/>
        <v>180.77777777777777</v>
      </c>
      <c r="E35" s="235">
        <f>[1]RESUMEN!F34/[1]RESUMEN!$AO$48</f>
        <v>159.38888888888889</v>
      </c>
      <c r="F35" s="235">
        <f>[1]RESUMEN!I34/[1]RESUMEN!$AO$48</f>
        <v>21.388888888888889</v>
      </c>
      <c r="G35" s="235">
        <f>[1]RESUMEN!J34/[1]RESUMEN!$AO$48</f>
        <v>1.3333333333333333</v>
      </c>
      <c r="H35" s="236">
        <f t="shared" si="3"/>
        <v>6.2337662337662332</v>
      </c>
      <c r="I35" s="235">
        <f>[1]RESUMEN!L34/[1]RESUMEN!$AO$48</f>
        <v>2.1666666666666665</v>
      </c>
      <c r="J35" s="236">
        <f t="shared" si="4"/>
        <v>10.129870129870129</v>
      </c>
      <c r="K35" s="235">
        <f>[1]RESUMEN!M34/[1]RESUMEN!$AO$48</f>
        <v>0</v>
      </c>
      <c r="L35" s="236">
        <f t="shared" si="5"/>
        <v>0</v>
      </c>
      <c r="M35" s="235">
        <f>[1]RESUMEN!O34/[1]RESUMEN!$AO$48</f>
        <v>0</v>
      </c>
      <c r="N35" s="236">
        <f t="shared" si="6"/>
        <v>0</v>
      </c>
      <c r="O35" s="235">
        <f>[1]RESUMEN!P34/[1]RESUMEN!$AO$48</f>
        <v>5.833333333333333</v>
      </c>
      <c r="P35" s="236">
        <f t="shared" si="7"/>
        <v>27.27272727272727</v>
      </c>
      <c r="Q35" s="235">
        <f>[1]RESUMEN!S34/[1]RESUMEN!$AO$48</f>
        <v>12.055555555555555</v>
      </c>
      <c r="R35" s="236">
        <f t="shared" si="8"/>
        <v>56.36363636363636</v>
      </c>
      <c r="S35" s="235">
        <f>[1]RESUMEN!T34/[1]RESUMEN!$AO$48</f>
        <v>0</v>
      </c>
      <c r="T35" s="237">
        <f t="shared" si="9"/>
        <v>0</v>
      </c>
    </row>
    <row r="36" spans="1:20" ht="18.75" customHeight="1">
      <c r="A36" s="224" t="s">
        <v>25</v>
      </c>
      <c r="B36" s="235">
        <f>SUM([1]PROMEDIO!B36)</f>
        <v>56</v>
      </c>
      <c r="C36" s="235">
        <f>SUM([1]PROMEDIO!C36)</f>
        <v>0</v>
      </c>
      <c r="D36" s="235">
        <f>SUM(E36:F36)</f>
        <v>48.722222222222221</v>
      </c>
      <c r="E36" s="235">
        <f>[1]RESUMEN!F35/[1]RESUMEN!$AO$48</f>
        <v>0</v>
      </c>
      <c r="F36" s="235">
        <f>[1]RESUMEN!I35/[1]RESUMEN!$AO$48</f>
        <v>48.722222222222221</v>
      </c>
      <c r="G36" s="235">
        <f>[1]RESUMEN!J35/[1]RESUMEN!$AO$48</f>
        <v>1</v>
      </c>
      <c r="H36" s="236">
        <f t="shared" si="3"/>
        <v>2.0524515393386547</v>
      </c>
      <c r="I36" s="235">
        <f>[1]RESUMEN!L35/[1]RESUMEN!$AO$48</f>
        <v>0</v>
      </c>
      <c r="J36" s="236">
        <f t="shared" si="4"/>
        <v>0</v>
      </c>
      <c r="K36" s="235">
        <f>[1]RESUMEN!M35/[1]RESUMEN!$AO$48</f>
        <v>0</v>
      </c>
      <c r="L36" s="236">
        <f t="shared" si="5"/>
        <v>0</v>
      </c>
      <c r="M36" s="235">
        <f>[1]RESUMEN!O35/[1]RESUMEN!$AO$48</f>
        <v>0</v>
      </c>
      <c r="N36" s="236">
        <f t="shared" si="6"/>
        <v>0</v>
      </c>
      <c r="O36" s="235">
        <f>[1]RESUMEN!P35/[1]RESUMEN!$AO$48</f>
        <v>0</v>
      </c>
      <c r="P36" s="236">
        <f t="shared" si="7"/>
        <v>0</v>
      </c>
      <c r="Q36" s="235">
        <f>[1]RESUMEN!S35/[1]RESUMEN!$AO$48</f>
        <v>0</v>
      </c>
      <c r="R36" s="236">
        <f t="shared" si="8"/>
        <v>0</v>
      </c>
      <c r="S36" s="235">
        <f>[1]RESUMEN!T35/[1]RESUMEN!$AO$48</f>
        <v>47.722222222222221</v>
      </c>
      <c r="T36" s="237">
        <f t="shared" si="9"/>
        <v>97.947548460661352</v>
      </c>
    </row>
    <row r="37" spans="1:20" ht="18.75" customHeight="1">
      <c r="A37" s="221" t="s">
        <v>229</v>
      </c>
      <c r="B37" s="235">
        <f>SUM([1]PROMEDIO!B37)</f>
        <v>420</v>
      </c>
      <c r="C37" s="235">
        <f>SUM([1]PROMEDIO!C37)</f>
        <v>1</v>
      </c>
      <c r="D37" s="235">
        <f t="shared" si="2"/>
        <v>360.22222222222223</v>
      </c>
      <c r="E37" s="235">
        <f>[1]RESUMEN!F36/[1]RESUMEN!$AO$48</f>
        <v>2.2777777777777777</v>
      </c>
      <c r="F37" s="235">
        <f>[1]RESUMEN!I36/[1]RESUMEN!$AO$48</f>
        <v>357.94444444444446</v>
      </c>
      <c r="G37" s="235">
        <f>[1]RESUMEN!J36/[1]RESUMEN!$AO$48</f>
        <v>2</v>
      </c>
      <c r="H37" s="236">
        <f t="shared" si="3"/>
        <v>0.55874592581095761</v>
      </c>
      <c r="I37" s="235">
        <f>[1]RESUMEN!L36/[1]RESUMEN!$AO$48</f>
        <v>5.5</v>
      </c>
      <c r="J37" s="236">
        <f t="shared" si="4"/>
        <v>1.5365512959801333</v>
      </c>
      <c r="K37" s="235">
        <f>[1]RESUMEN!M36/[1]RESUMEN!$AO$48</f>
        <v>350.44444444444446</v>
      </c>
      <c r="L37" s="236">
        <f t="shared" si="5"/>
        <v>97.9047027782089</v>
      </c>
      <c r="M37" s="235">
        <f>[1]RESUMEN!O36/[1]RESUMEN!$AO$48</f>
        <v>0</v>
      </c>
      <c r="N37" s="236">
        <f t="shared" si="6"/>
        <v>0</v>
      </c>
      <c r="O37" s="235">
        <f>[1]RESUMEN!P36/[1]RESUMEN!$AO$48</f>
        <v>0</v>
      </c>
      <c r="P37" s="236">
        <f t="shared" si="7"/>
        <v>0</v>
      </c>
      <c r="Q37" s="235">
        <f>[1]RESUMEN!S36/[1]RESUMEN!$AO$48</f>
        <v>0</v>
      </c>
      <c r="R37" s="236">
        <f t="shared" si="8"/>
        <v>0</v>
      </c>
      <c r="S37" s="235">
        <f>[1]RESUMEN!T36/[1]RESUMEN!$AO$48</f>
        <v>0</v>
      </c>
      <c r="T37" s="237">
        <f t="shared" si="9"/>
        <v>0</v>
      </c>
    </row>
    <row r="38" spans="1:20" ht="18.75" customHeight="1">
      <c r="A38" s="221" t="s">
        <v>230</v>
      </c>
      <c r="B38" s="235">
        <f>SUM([1]PROMEDIO!B38)</f>
        <v>1031</v>
      </c>
      <c r="C38" s="235">
        <f>SUM([1]PROMEDIO!C38)</f>
        <v>142</v>
      </c>
      <c r="D38" s="235">
        <f t="shared" si="2"/>
        <v>816.88888888888891</v>
      </c>
      <c r="E38" s="235">
        <f>[1]RESUMEN!F37/[1]RESUMEN!$AO$48</f>
        <v>0</v>
      </c>
      <c r="F38" s="235">
        <f>[1]RESUMEN!I37/[1]RESUMEN!$AO$48</f>
        <v>816.88888888888891</v>
      </c>
      <c r="G38" s="235">
        <f>[1]RESUMEN!J37/[1]RESUMEN!$AO$48</f>
        <v>2.1666666666666665</v>
      </c>
      <c r="H38" s="236">
        <f t="shared" si="3"/>
        <v>0.26523394994559302</v>
      </c>
      <c r="I38" s="235">
        <f>[1]RESUMEN!L37/[1]RESUMEN!$AO$48</f>
        <v>410.27777777777777</v>
      </c>
      <c r="J38" s="236">
        <f t="shared" si="4"/>
        <v>50.224428726877036</v>
      </c>
      <c r="K38" s="235">
        <f>[1]RESUMEN!M37/[1]RESUMEN!$AO$48</f>
        <v>404.44444444444446</v>
      </c>
      <c r="L38" s="236">
        <f t="shared" si="5"/>
        <v>49.510337323177367</v>
      </c>
      <c r="M38" s="235">
        <f>[1]RESUMEN!O37/[1]RESUMEN!$AO$48</f>
        <v>0</v>
      </c>
      <c r="N38" s="236">
        <f t="shared" si="6"/>
        <v>0</v>
      </c>
      <c r="O38" s="235">
        <f>[1]RESUMEN!P37/[1]RESUMEN!$AO$48</f>
        <v>0</v>
      </c>
      <c r="P38" s="236">
        <f t="shared" si="7"/>
        <v>0</v>
      </c>
      <c r="Q38" s="235">
        <f>[1]RESUMEN!S37/[1]RESUMEN!$AO$48</f>
        <v>0</v>
      </c>
      <c r="R38" s="236">
        <f t="shared" si="8"/>
        <v>0</v>
      </c>
      <c r="S38" s="235">
        <f>[1]RESUMEN!T37/[1]RESUMEN!$AO$48</f>
        <v>0</v>
      </c>
      <c r="T38" s="237">
        <f t="shared" si="9"/>
        <v>0</v>
      </c>
    </row>
    <row r="39" spans="1:20" ht="18.75" customHeight="1">
      <c r="A39" s="221" t="s">
        <v>231</v>
      </c>
      <c r="B39" s="235">
        <f>SUM([1]PROMEDIO!B39)</f>
        <v>486</v>
      </c>
      <c r="C39" s="235">
        <f>SUM([1]PROMEDIO!C39)</f>
        <v>206</v>
      </c>
      <c r="D39" s="235">
        <f t="shared" si="2"/>
        <v>120.5</v>
      </c>
      <c r="E39" s="235">
        <f>[1]RESUMEN!F38/[1]RESUMEN!$AO$48</f>
        <v>18.888888888888889</v>
      </c>
      <c r="F39" s="235">
        <f>[1]RESUMEN!I38/[1]RESUMEN!$AO$48</f>
        <v>101.61111111111111</v>
      </c>
      <c r="G39" s="235">
        <f>[1]RESUMEN!J38/[1]RESUMEN!$AO$48</f>
        <v>29.055555555555557</v>
      </c>
      <c r="H39" s="236">
        <f>G39/F39*100</f>
        <v>28.594860579551668</v>
      </c>
      <c r="I39" s="235">
        <f>[1]RESUMEN!L38/[1]RESUMEN!$AO$48</f>
        <v>47.5</v>
      </c>
      <c r="J39" s="236">
        <f>I39/F39*100</f>
        <v>46.746856205576812</v>
      </c>
      <c r="K39" s="235">
        <f>[1]RESUMEN!M38/[1]RESUMEN!$AO$48</f>
        <v>19.722222222222221</v>
      </c>
      <c r="L39" s="236">
        <f>K39/F39*100</f>
        <v>19.409513395297974</v>
      </c>
      <c r="M39" s="235">
        <f>[1]RESUMEN!O38/[1]RESUMEN!$AO$48</f>
        <v>0</v>
      </c>
      <c r="N39" s="236">
        <f t="shared" si="6"/>
        <v>0</v>
      </c>
      <c r="O39" s="235">
        <f>[1]RESUMEN!P38/[1]RESUMEN!$AO$48</f>
        <v>0</v>
      </c>
      <c r="P39" s="236">
        <f t="shared" si="7"/>
        <v>0</v>
      </c>
      <c r="Q39" s="235">
        <f>[1]RESUMEN!S38/[1]RESUMEN!$AO$48</f>
        <v>4.2222222222222223</v>
      </c>
      <c r="R39" s="236">
        <f t="shared" si="8"/>
        <v>4.1552761071623836</v>
      </c>
      <c r="S39" s="235">
        <f>[1]RESUMEN!T38/[1]RESUMEN!$AO$48</f>
        <v>1.1111111111111112</v>
      </c>
      <c r="T39" s="237">
        <f t="shared" si="9"/>
        <v>1.0934937124111537</v>
      </c>
    </row>
    <row r="40" spans="1:20" ht="18.75" customHeight="1">
      <c r="A40" s="222" t="s">
        <v>26</v>
      </c>
      <c r="B40" s="235">
        <f>SUM([1]PROMEDIO!B40)</f>
        <v>28</v>
      </c>
      <c r="C40" s="235">
        <f>SUM([1]PROMEDIO!C40)</f>
        <v>0</v>
      </c>
      <c r="D40" s="235">
        <f t="shared" si="2"/>
        <v>22.055555555555557</v>
      </c>
      <c r="E40" s="235">
        <f>[1]RESUMEN!F39/[1]RESUMEN!$AO$48</f>
        <v>0</v>
      </c>
      <c r="F40" s="235">
        <f>[1]RESUMEN!I39/[1]RESUMEN!$AO$48</f>
        <v>22.055555555555557</v>
      </c>
      <c r="G40" s="235">
        <f>[1]RESUMEN!J39/[1]RESUMEN!$AO$48</f>
        <v>22.055555555555557</v>
      </c>
      <c r="H40" s="236">
        <f t="shared" si="3"/>
        <v>100</v>
      </c>
      <c r="I40" s="235">
        <f>[1]RESUMEN!L39/[1]RESUMEN!$AO$48</f>
        <v>0</v>
      </c>
      <c r="J40" s="236">
        <f t="shared" si="4"/>
        <v>0</v>
      </c>
      <c r="K40" s="235">
        <f>[1]RESUMEN!M39/[1]RESUMEN!$AO$48</f>
        <v>0</v>
      </c>
      <c r="L40" s="236">
        <f t="shared" si="5"/>
        <v>0</v>
      </c>
      <c r="M40" s="235">
        <f>[1]RESUMEN!O39/[1]RESUMEN!$AO$48</f>
        <v>0</v>
      </c>
      <c r="N40" s="236">
        <f t="shared" si="6"/>
        <v>0</v>
      </c>
      <c r="O40" s="235">
        <f>[1]RESUMEN!P39/[1]RESUMEN!$AO$48</f>
        <v>0</v>
      </c>
      <c r="P40" s="236">
        <f t="shared" si="7"/>
        <v>0</v>
      </c>
      <c r="Q40" s="235">
        <f>[1]RESUMEN!S39/[1]RESUMEN!$AO$48</f>
        <v>0</v>
      </c>
      <c r="R40" s="236">
        <f t="shared" si="8"/>
        <v>0</v>
      </c>
      <c r="S40" s="235">
        <f>[1]RESUMEN!T39/[1]RESUMEN!$AO$48</f>
        <v>0</v>
      </c>
      <c r="T40" s="237">
        <f t="shared" si="9"/>
        <v>0</v>
      </c>
    </row>
    <row r="41" spans="1:20" ht="18.75" customHeight="1">
      <c r="A41" s="221" t="s">
        <v>232</v>
      </c>
      <c r="B41" s="235">
        <f>SUM([1]PROMEDIO!B41)</f>
        <v>546</v>
      </c>
      <c r="C41" s="235">
        <f>SUM([1]PROMEDIO!C41)</f>
        <v>0</v>
      </c>
      <c r="D41" s="235">
        <f t="shared" si="2"/>
        <v>501.16666666666669</v>
      </c>
      <c r="E41" s="235">
        <f>[1]RESUMEN!F40/[1]RESUMEN!$AO$48</f>
        <v>0</v>
      </c>
      <c r="F41" s="235">
        <f>[1]RESUMEN!I40/[1]RESUMEN!$AO$48</f>
        <v>501.16666666666669</v>
      </c>
      <c r="G41" s="235">
        <f>[1]RESUMEN!J40/[1]RESUMEN!$AO$48</f>
        <v>0.83333333333333337</v>
      </c>
      <c r="H41" s="236">
        <f t="shared" si="3"/>
        <v>0.16627868307283006</v>
      </c>
      <c r="I41" s="235">
        <f>[1]RESUMEN!L40/[1]RESUMEN!$AO$48</f>
        <v>447.94444444444446</v>
      </c>
      <c r="J41" s="236">
        <f t="shared" si="4"/>
        <v>89.380334774415246</v>
      </c>
      <c r="K41" s="235">
        <f>[1]RESUMEN!M40/[1]RESUMEN!$AO$48</f>
        <v>52.388888888888886</v>
      </c>
      <c r="L41" s="236">
        <f t="shared" si="5"/>
        <v>10.453386542511915</v>
      </c>
      <c r="M41" s="235">
        <f>[1]RESUMEN!O40/[1]RESUMEN!$AO$48</f>
        <v>0</v>
      </c>
      <c r="N41" s="236">
        <f t="shared" si="6"/>
        <v>0</v>
      </c>
      <c r="O41" s="235">
        <f>[1]RESUMEN!P40/[1]RESUMEN!$AO$48</f>
        <v>0</v>
      </c>
      <c r="P41" s="236">
        <f t="shared" si="7"/>
        <v>0</v>
      </c>
      <c r="Q41" s="235">
        <f>[1]RESUMEN!S40/[1]RESUMEN!$AO$48</f>
        <v>0</v>
      </c>
      <c r="R41" s="236">
        <f t="shared" si="8"/>
        <v>0</v>
      </c>
      <c r="S41" s="235">
        <f>[1]RESUMEN!T40/[1]RESUMEN!$AO$48</f>
        <v>0</v>
      </c>
      <c r="T41" s="237">
        <f t="shared" si="9"/>
        <v>0</v>
      </c>
    </row>
    <row r="42" spans="1:20" ht="18.75" customHeight="1">
      <c r="A42" s="222" t="s">
        <v>27</v>
      </c>
      <c r="B42" s="235">
        <f>SUM([1]PROMEDIO!B42)</f>
        <v>152</v>
      </c>
      <c r="C42" s="235">
        <f>SUM([1]PROMEDIO!C42)</f>
        <v>0</v>
      </c>
      <c r="D42" s="235">
        <f t="shared" si="2"/>
        <v>144.16666666666666</v>
      </c>
      <c r="E42" s="235">
        <f>[1]RESUMEN!F41/[1]RESUMEN!$AO$48</f>
        <v>0</v>
      </c>
      <c r="F42" s="235">
        <f>[1]RESUMEN!I41/[1]RESUMEN!$AO$48</f>
        <v>144.16666666666666</v>
      </c>
      <c r="G42" s="235">
        <f>[1]RESUMEN!J41/[1]RESUMEN!$AO$48</f>
        <v>144.16666666666666</v>
      </c>
      <c r="H42" s="236">
        <f t="shared" si="3"/>
        <v>100</v>
      </c>
      <c r="I42" s="235">
        <f>[1]RESUMEN!L41/[1]RESUMEN!$AO$48</f>
        <v>0</v>
      </c>
      <c r="J42" s="236">
        <f t="shared" si="4"/>
        <v>0</v>
      </c>
      <c r="K42" s="235">
        <f>[1]RESUMEN!M41/[1]RESUMEN!$AO$48</f>
        <v>0</v>
      </c>
      <c r="L42" s="236">
        <f t="shared" si="5"/>
        <v>0</v>
      </c>
      <c r="M42" s="235">
        <f>[1]RESUMEN!O41/[1]RESUMEN!$AO$48</f>
        <v>0</v>
      </c>
      <c r="N42" s="236">
        <f t="shared" si="6"/>
        <v>0</v>
      </c>
      <c r="O42" s="235">
        <f>[1]RESUMEN!P41/[1]RESUMEN!$AO$48</f>
        <v>0</v>
      </c>
      <c r="P42" s="236">
        <f t="shared" si="7"/>
        <v>0</v>
      </c>
      <c r="Q42" s="235">
        <f>[1]RESUMEN!S41/[1]RESUMEN!$AO$48</f>
        <v>0</v>
      </c>
      <c r="R42" s="236">
        <f t="shared" si="8"/>
        <v>0</v>
      </c>
      <c r="S42" s="235">
        <f>[1]RESUMEN!T41/[1]RESUMEN!$AO$48</f>
        <v>0</v>
      </c>
      <c r="T42" s="237">
        <f t="shared" si="9"/>
        <v>0</v>
      </c>
    </row>
    <row r="43" spans="1:20" ht="18.75" customHeight="1">
      <c r="A43" s="221" t="s">
        <v>233</v>
      </c>
      <c r="B43" s="235">
        <f>SUM([1]PROMEDIO!B43)</f>
        <v>908</v>
      </c>
      <c r="C43" s="235">
        <f>SUM([1]PROMEDIO!C43)</f>
        <v>0</v>
      </c>
      <c r="D43" s="235">
        <f t="shared" si="2"/>
        <v>733.94444444444446</v>
      </c>
      <c r="E43" s="235">
        <f>[1]RESUMEN!F42/[1]RESUMEN!$AO$48</f>
        <v>184.61111111111111</v>
      </c>
      <c r="F43" s="235">
        <f>[1]RESUMEN!I42/[1]RESUMEN!$AO$48</f>
        <v>549.33333333333337</v>
      </c>
      <c r="G43" s="235">
        <f>[1]RESUMEN!J42/[1]RESUMEN!$AO$48</f>
        <v>301.16666666666669</v>
      </c>
      <c r="H43" s="236">
        <f t="shared" si="3"/>
        <v>54.824029126213588</v>
      </c>
      <c r="I43" s="235">
        <f>[1]RESUMEN!L42/[1]RESUMEN!$AO$48</f>
        <v>142.27777777777777</v>
      </c>
      <c r="J43" s="236">
        <f t="shared" si="4"/>
        <v>25.900080906148865</v>
      </c>
      <c r="K43" s="235">
        <f>[1]RESUMEN!M42/[1]RESUMEN!$AO$48</f>
        <v>2.0555555555555554</v>
      </c>
      <c r="L43" s="236">
        <f t="shared" si="5"/>
        <v>0.37419093851132679</v>
      </c>
      <c r="M43" s="235">
        <f>[1]RESUMEN!O42/[1]RESUMEN!$AO$48</f>
        <v>0</v>
      </c>
      <c r="N43" s="236">
        <f t="shared" si="6"/>
        <v>0</v>
      </c>
      <c r="O43" s="235">
        <f>[1]RESUMEN!P42/[1]RESUMEN!$AO$48</f>
        <v>32.444444444444443</v>
      </c>
      <c r="P43" s="236">
        <f t="shared" si="7"/>
        <v>5.9061488673139149</v>
      </c>
      <c r="Q43" s="235">
        <f>[1]RESUMEN!S42/[1]RESUMEN!$AO$48</f>
        <v>34.833333333333336</v>
      </c>
      <c r="R43" s="236">
        <f t="shared" si="8"/>
        <v>6.3410194174757279</v>
      </c>
      <c r="S43" s="235">
        <f>[1]RESUMEN!T42/[1]RESUMEN!$AO$48</f>
        <v>36.555555555555557</v>
      </c>
      <c r="T43" s="237">
        <f t="shared" si="9"/>
        <v>6.6545307443365687</v>
      </c>
    </row>
    <row r="44" spans="1:20" ht="18.75" customHeight="1">
      <c r="A44" s="221" t="s">
        <v>234</v>
      </c>
      <c r="B44" s="235">
        <f>SUM([1]PROMEDIO!B44)</f>
        <v>75</v>
      </c>
      <c r="C44" s="235">
        <f>SUM([1]PROMEDIO!C44)</f>
        <v>0</v>
      </c>
      <c r="D44" s="235">
        <f t="shared" si="2"/>
        <v>49.666666666666664</v>
      </c>
      <c r="E44" s="235">
        <f>[1]RESUMEN!F43/[1]RESUMEN!$AO$48</f>
        <v>0</v>
      </c>
      <c r="F44" s="235">
        <f>[1]RESUMEN!I43/[1]RESUMEN!$AO$48</f>
        <v>49.666666666666664</v>
      </c>
      <c r="G44" s="235">
        <f>[1]RESUMEN!J43/[1]RESUMEN!$AO$48</f>
        <v>49.666666666666664</v>
      </c>
      <c r="H44" s="236">
        <f t="shared" si="3"/>
        <v>100</v>
      </c>
      <c r="I44" s="235">
        <f>[1]RESUMEN!L43/[1]RESUMEN!$AO$48</f>
        <v>0</v>
      </c>
      <c r="J44" s="236">
        <f t="shared" si="4"/>
        <v>0</v>
      </c>
      <c r="K44" s="235">
        <f>[1]RESUMEN!M43/[1]RESUMEN!$AO$48</f>
        <v>0</v>
      </c>
      <c r="L44" s="236">
        <f t="shared" si="5"/>
        <v>0</v>
      </c>
      <c r="M44" s="235">
        <f>[1]RESUMEN!O43/[1]RESUMEN!$AO$48</f>
        <v>0</v>
      </c>
      <c r="N44" s="236">
        <f t="shared" si="6"/>
        <v>0</v>
      </c>
      <c r="O44" s="235">
        <f>[1]RESUMEN!P43/[1]RESUMEN!$AO$48</f>
        <v>0</v>
      </c>
      <c r="P44" s="236">
        <f t="shared" si="7"/>
        <v>0</v>
      </c>
      <c r="Q44" s="235">
        <f>[1]RESUMEN!S43/[1]RESUMEN!$AO$48</f>
        <v>0</v>
      </c>
      <c r="R44" s="236">
        <f t="shared" si="8"/>
        <v>0</v>
      </c>
      <c r="S44" s="235">
        <f>[1]RESUMEN!T43/[1]RESUMEN!$AO$48</f>
        <v>0</v>
      </c>
      <c r="T44" s="237">
        <f t="shared" si="9"/>
        <v>0</v>
      </c>
    </row>
    <row r="45" spans="1:20" ht="18.75" customHeight="1">
      <c r="A45" s="222" t="s">
        <v>28</v>
      </c>
      <c r="B45" s="235">
        <f>SUM([1]PROMEDIO!B45)</f>
        <v>0</v>
      </c>
      <c r="C45" s="235">
        <f>SUM([1]PROMEDIO!C45)</f>
        <v>0</v>
      </c>
      <c r="D45" s="235">
        <f t="shared" si="2"/>
        <v>0</v>
      </c>
      <c r="E45" s="235">
        <f>[1]RESUMEN!F44/[1]RESUMEN!$AO$48</f>
        <v>0</v>
      </c>
      <c r="F45" s="235">
        <f>[1]RESUMEN!I44/[1]RESUMEN!$AO$48</f>
        <v>0</v>
      </c>
      <c r="G45" s="235">
        <f>[1]RESUMEN!J44/[1]RESUMEN!$AO$48</f>
        <v>0</v>
      </c>
      <c r="H45" s="236">
        <v>0</v>
      </c>
      <c r="I45" s="235">
        <f>[1]RESUMEN!L44/[1]RESUMEN!$AO$48</f>
        <v>0</v>
      </c>
      <c r="J45" s="236">
        <v>0</v>
      </c>
      <c r="K45" s="235">
        <f>[1]RESUMEN!M44/[1]RESUMEN!$AO$48</f>
        <v>0</v>
      </c>
      <c r="L45" s="236">
        <v>0</v>
      </c>
      <c r="M45" s="235">
        <f>[1]RESUMEN!O44/[1]RESUMEN!$AO$48</f>
        <v>0</v>
      </c>
      <c r="N45" s="236">
        <v>0</v>
      </c>
      <c r="O45" s="235">
        <f>[1]RESUMEN!P44/[1]RESUMEN!$AO$48</f>
        <v>0</v>
      </c>
      <c r="P45" s="236">
        <v>0</v>
      </c>
      <c r="Q45" s="235">
        <f>[1]RESUMEN!S44/[1]RESUMEN!$AO$48</f>
        <v>0</v>
      </c>
      <c r="R45" s="236">
        <v>0</v>
      </c>
      <c r="S45" s="235">
        <f>[1]RESUMEN!T44/[1]RESUMEN!$AO$48</f>
        <v>0</v>
      </c>
      <c r="T45" s="237">
        <v>0</v>
      </c>
    </row>
    <row r="46" spans="1:20" ht="18.75" customHeight="1">
      <c r="A46" s="222" t="s">
        <v>29</v>
      </c>
      <c r="B46" s="235">
        <f>SUM([1]PROMEDIO!B46)</f>
        <v>400</v>
      </c>
      <c r="C46" s="235">
        <f>SUM([1]PROMEDIO!C46)</f>
        <v>50</v>
      </c>
      <c r="D46" s="235">
        <f t="shared" si="2"/>
        <v>323</v>
      </c>
      <c r="E46" s="235">
        <f>[1]RESUMEN!F45/[1]RESUMEN!$AO$48</f>
        <v>0</v>
      </c>
      <c r="F46" s="235">
        <f>[1]RESUMEN!I45/[1]RESUMEN!$AO$48</f>
        <v>323</v>
      </c>
      <c r="G46" s="235">
        <f>[1]RESUMEN!J45/[1]RESUMEN!$AO$48</f>
        <v>323</v>
      </c>
      <c r="H46" s="236">
        <f t="shared" si="3"/>
        <v>100</v>
      </c>
      <c r="I46" s="235">
        <f>[1]RESUMEN!L45/[1]RESUMEN!$AO$48</f>
        <v>0</v>
      </c>
      <c r="J46" s="236">
        <f t="shared" si="4"/>
        <v>0</v>
      </c>
      <c r="K46" s="235">
        <f>[1]RESUMEN!M45/[1]RESUMEN!$AO$48</f>
        <v>0</v>
      </c>
      <c r="L46" s="236">
        <f t="shared" si="5"/>
        <v>0</v>
      </c>
      <c r="M46" s="235">
        <f>[1]RESUMEN!O45/[1]RESUMEN!$AO$48</f>
        <v>0</v>
      </c>
      <c r="N46" s="236">
        <f t="shared" si="6"/>
        <v>0</v>
      </c>
      <c r="O46" s="235">
        <f>[1]RESUMEN!P45/[1]RESUMEN!$AO$48</f>
        <v>0</v>
      </c>
      <c r="P46" s="236">
        <f t="shared" si="7"/>
        <v>0</v>
      </c>
      <c r="Q46" s="235">
        <f>[1]RESUMEN!S45/[1]RESUMEN!$AO$48</f>
        <v>0</v>
      </c>
      <c r="R46" s="236">
        <f t="shared" si="8"/>
        <v>0</v>
      </c>
      <c r="S46" s="235">
        <f>[1]RESUMEN!T45/[1]RESUMEN!$AO$48</f>
        <v>0</v>
      </c>
      <c r="T46" s="237">
        <f t="shared" si="9"/>
        <v>0</v>
      </c>
    </row>
    <row r="47" spans="1:20" ht="18.75" customHeight="1">
      <c r="A47" s="222" t="s">
        <v>30</v>
      </c>
      <c r="B47" s="235">
        <f>SUM([1]PROMEDIO!B47)</f>
        <v>384</v>
      </c>
      <c r="C47" s="235">
        <f>SUM([1]PROMEDIO!C47)</f>
        <v>48</v>
      </c>
      <c r="D47" s="235">
        <f t="shared" si="2"/>
        <v>277.44444444444446</v>
      </c>
      <c r="E47" s="235">
        <f>[1]RESUMEN!F46/[1]RESUMEN!$AO$48</f>
        <v>219.05555555555554</v>
      </c>
      <c r="F47" s="235">
        <f>[1]RESUMEN!I46/[1]RESUMEN!$AO$48</f>
        <v>58.388888888888886</v>
      </c>
      <c r="G47" s="235">
        <f>[1]RESUMEN!J46/[1]RESUMEN!$AO$48</f>
        <v>3.3333333333333335</v>
      </c>
      <c r="H47" s="236">
        <f t="shared" si="3"/>
        <v>5.7088487155090402</v>
      </c>
      <c r="I47" s="235">
        <f>[1]RESUMEN!L46/[1]RESUMEN!$AO$48</f>
        <v>1.5</v>
      </c>
      <c r="J47" s="236">
        <f t="shared" si="4"/>
        <v>2.5689819219790677</v>
      </c>
      <c r="K47" s="235">
        <f>[1]RESUMEN!M46/[1]RESUMEN!$AO$48</f>
        <v>0</v>
      </c>
      <c r="L47" s="236">
        <f t="shared" si="5"/>
        <v>0</v>
      </c>
      <c r="M47" s="235">
        <f>[1]RESUMEN!O46/[1]RESUMEN!$AO$48</f>
        <v>0</v>
      </c>
      <c r="N47" s="236">
        <f t="shared" si="6"/>
        <v>0</v>
      </c>
      <c r="O47" s="235">
        <f>[1]RESUMEN!P46/[1]RESUMEN!$AO$48</f>
        <v>40.722222222222221</v>
      </c>
      <c r="P47" s="236">
        <f t="shared" si="7"/>
        <v>69.743101807802105</v>
      </c>
      <c r="Q47" s="235">
        <f>[1]RESUMEN!S46/[1]RESUMEN!$AO$48</f>
        <v>12.833333333333334</v>
      </c>
      <c r="R47" s="236">
        <f t="shared" si="8"/>
        <v>21.979067554709804</v>
      </c>
      <c r="S47" s="235">
        <f>[1]RESUMEN!T46/[1]RESUMEN!$AO$48</f>
        <v>0</v>
      </c>
      <c r="T47" s="237">
        <f t="shared" si="9"/>
        <v>0</v>
      </c>
    </row>
    <row r="48" spans="1:20" ht="18.75" customHeight="1">
      <c r="A48" s="221" t="s">
        <v>235</v>
      </c>
      <c r="B48" s="235">
        <f>SUM([1]PROMEDIO!B48)</f>
        <v>24</v>
      </c>
      <c r="C48" s="235">
        <f>SUM([1]PROMEDIO!C48)</f>
        <v>0</v>
      </c>
      <c r="D48" s="235">
        <f t="shared" si="2"/>
        <v>22.055555555555557</v>
      </c>
      <c r="E48" s="235">
        <f>[1]RESUMEN!F47/[1]RESUMEN!$AO$48</f>
        <v>0</v>
      </c>
      <c r="F48" s="235">
        <f>[1]RESUMEN!I47/[1]RESUMEN!$AO$48</f>
        <v>22.055555555555557</v>
      </c>
      <c r="G48" s="235">
        <f>[1]RESUMEN!J47/[1]RESUMEN!$AO$48</f>
        <v>0</v>
      </c>
      <c r="H48" s="236">
        <f t="shared" si="3"/>
        <v>0</v>
      </c>
      <c r="I48" s="235">
        <f>[1]RESUMEN!L47/[1]RESUMEN!$AO$48</f>
        <v>0</v>
      </c>
      <c r="J48" s="236">
        <f t="shared" si="4"/>
        <v>0</v>
      </c>
      <c r="K48" s="235">
        <f>[1]RESUMEN!M47/[1]RESUMEN!$AO$48</f>
        <v>0</v>
      </c>
      <c r="L48" s="236">
        <f t="shared" si="5"/>
        <v>0</v>
      </c>
      <c r="M48" s="235">
        <f>[1]RESUMEN!O47/[1]RESUMEN!$AO$48</f>
        <v>0</v>
      </c>
      <c r="N48" s="236">
        <f t="shared" si="6"/>
        <v>0</v>
      </c>
      <c r="O48" s="235">
        <f>[1]RESUMEN!P47/[1]RESUMEN!$AO$48</f>
        <v>0</v>
      </c>
      <c r="P48" s="236">
        <f t="shared" si="7"/>
        <v>0</v>
      </c>
      <c r="Q48" s="235">
        <f>[1]RESUMEN!S47/[1]RESUMEN!$AO$48</f>
        <v>0</v>
      </c>
      <c r="R48" s="236">
        <f t="shared" si="8"/>
        <v>0</v>
      </c>
      <c r="S48" s="235">
        <f>[1]RESUMEN!T47/[1]RESUMEN!$AO$48</f>
        <v>22.055555555555557</v>
      </c>
      <c r="T48" s="237">
        <f t="shared" si="9"/>
        <v>100</v>
      </c>
    </row>
    <row r="49" spans="1:20" ht="15.75" customHeight="1">
      <c r="A49" s="20" t="s">
        <v>236</v>
      </c>
      <c r="C49" s="21" t="s">
        <v>41</v>
      </c>
      <c r="D49" s="8"/>
      <c r="E49" s="8"/>
      <c r="F49" s="8"/>
    </row>
    <row r="50" spans="1:20" ht="15.75" customHeight="1">
      <c r="A50" s="20" t="s">
        <v>31</v>
      </c>
      <c r="C50" s="22" t="s">
        <v>42</v>
      </c>
      <c r="D50" s="23"/>
      <c r="E50" s="23"/>
      <c r="F50" s="23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</row>
    <row r="51" spans="1:20" ht="15.75" customHeight="1">
      <c r="A51" s="24" t="s">
        <v>239</v>
      </c>
      <c r="C51" s="22" t="s">
        <v>43</v>
      </c>
      <c r="D51" s="8"/>
      <c r="E51" s="8"/>
      <c r="F51" s="8"/>
    </row>
    <row r="52" spans="1:20">
      <c r="B52" s="6"/>
    </row>
    <row r="53" spans="1:20">
      <c r="A53" s="301"/>
    </row>
    <row r="54" spans="1:20">
      <c r="A54" s="301"/>
    </row>
  </sheetData>
  <mergeCells count="7">
    <mergeCell ref="S6:S8"/>
    <mergeCell ref="M5:R5"/>
    <mergeCell ref="A6:A8"/>
    <mergeCell ref="C6:C8"/>
    <mergeCell ref="M6:M8"/>
    <mergeCell ref="O6:O8"/>
    <mergeCell ref="Q6:Q8"/>
  </mergeCells>
  <printOptions horizontalCentered="1"/>
  <pageMargins left="0.25" right="0.25" top="0.45" bottom="0.34" header="0.25" footer="0.17"/>
  <pageSetup scale="70" orientation="portrait" r:id="rId1"/>
  <headerFooter>
    <oddHeader>&amp;C&amp;"-,Bold"DEPARTAMENTO DE CORRECCION Y REHABILITACION</oddHeader>
    <oddFooter>&amp;R&amp;8OFICINA DE DESARROLLO PROGRAMATICO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P43"/>
  <sheetViews>
    <sheetView workbookViewId="0">
      <selection activeCell="L4" sqref="L4"/>
    </sheetView>
  </sheetViews>
  <sheetFormatPr defaultRowHeight="15"/>
  <cols>
    <col min="14" max="14" width="24.28515625" customWidth="1"/>
  </cols>
  <sheetData>
    <row r="2" spans="1:16">
      <c r="A2" s="340" t="s">
        <v>44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</row>
    <row r="3" spans="1:16">
      <c r="A3" s="340" t="s">
        <v>45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</row>
    <row r="4" spans="1:16">
      <c r="A4" s="340" t="s">
        <v>46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N4" t="s">
        <v>47</v>
      </c>
    </row>
    <row r="5" spans="1:16">
      <c r="A5" s="25" t="s">
        <v>272</v>
      </c>
      <c r="B5" s="26"/>
      <c r="C5" s="26"/>
      <c r="D5" s="26"/>
      <c r="E5" s="26"/>
      <c r="F5" s="26"/>
      <c r="G5" s="26"/>
      <c r="H5" s="26"/>
      <c r="I5" s="26"/>
      <c r="J5" s="26"/>
      <c r="K5" s="26"/>
      <c r="N5" t="s">
        <v>48</v>
      </c>
      <c r="O5" s="27">
        <f>'[1]NIVELES DE CUSTODIA'!O9</f>
        <v>129.5</v>
      </c>
      <c r="P5" s="28">
        <f t="shared" ref="P5:P11" si="0">SUM(O5/O$12)*100</f>
        <v>1.3910521510285192</v>
      </c>
    </row>
    <row r="6" spans="1:16">
      <c r="N6" t="s">
        <v>49</v>
      </c>
      <c r="O6" s="27">
        <f>'[1]NIVELES DE CUSTODIA'!Q9</f>
        <v>181.05555555555554</v>
      </c>
      <c r="P6" s="28">
        <f t="shared" si="0"/>
        <v>1.9448472587738928</v>
      </c>
    </row>
    <row r="7" spans="1:16" ht="16.5" customHeight="1">
      <c r="N7" t="s">
        <v>50</v>
      </c>
      <c r="O7" s="27">
        <f>'[1]NIVELES DE CUSTODIA'!M9</f>
        <v>0</v>
      </c>
      <c r="P7" s="28">
        <f t="shared" si="0"/>
        <v>0</v>
      </c>
    </row>
    <row r="8" spans="1:16" ht="16.5" customHeight="1">
      <c r="N8" t="s">
        <v>51</v>
      </c>
      <c r="O8" s="27">
        <f>'[1]NIVELES DE CUSTODIA'!S9</f>
        <v>268.66666666666669</v>
      </c>
      <c r="P8" s="28">
        <f t="shared" si="0"/>
        <v>2.8859408847592962</v>
      </c>
    </row>
    <row r="9" spans="1:16" ht="16.5" customHeight="1">
      <c r="N9" t="s">
        <v>52</v>
      </c>
      <c r="O9" s="27">
        <f>'[1]NIVELES DE CUSTODIA'!K9</f>
        <v>1842.1111111111111</v>
      </c>
      <c r="P9" s="28">
        <f t="shared" si="0"/>
        <v>19.787433386445148</v>
      </c>
    </row>
    <row r="10" spans="1:16" ht="16.5" customHeight="1">
      <c r="L10" t="s">
        <v>189</v>
      </c>
      <c r="N10" t="s">
        <v>53</v>
      </c>
      <c r="O10" s="27">
        <f>'[1]NIVELES DE CUSTODIA'!G9</f>
        <v>3710.5555555555557</v>
      </c>
      <c r="P10" s="28">
        <f t="shared" si="0"/>
        <v>39.857731946458522</v>
      </c>
    </row>
    <row r="11" spans="1:16" ht="16.5" customHeight="1">
      <c r="N11" t="s">
        <v>54</v>
      </c>
      <c r="O11" s="27">
        <f>'[1]NIVELES DE CUSTODIA'!I9</f>
        <v>3177.6111111111113</v>
      </c>
      <c r="P11" s="28">
        <f t="shared" si="0"/>
        <v>34.132994372534633</v>
      </c>
    </row>
    <row r="12" spans="1:16" ht="16.5" customHeight="1">
      <c r="N12" t="s">
        <v>55</v>
      </c>
      <c r="O12" s="27">
        <f>SUM(O5:O11)</f>
        <v>9309.5</v>
      </c>
    </row>
    <row r="13" spans="1:16" ht="16.5" customHeight="1"/>
    <row r="14" spans="1:16" ht="16.5" customHeight="1">
      <c r="N14" t="s">
        <v>56</v>
      </c>
    </row>
    <row r="15" spans="1:16" ht="16.5" customHeight="1">
      <c r="N15" t="s">
        <v>48</v>
      </c>
      <c r="O15" s="27">
        <f>'[1]NIVELES DE CUSTODIA'!O10</f>
        <v>24.833333333333336</v>
      </c>
      <c r="P15" s="28">
        <f>SUM(O15/O$22)*100</f>
        <v>0.4970753730845362</v>
      </c>
    </row>
    <row r="16" spans="1:16" ht="16.5" customHeight="1">
      <c r="N16" t="s">
        <v>49</v>
      </c>
      <c r="O16" s="27">
        <f>'[1]NIVELES DE CUSTODIA'!Q10</f>
        <v>90.666666666666657</v>
      </c>
      <c r="P16" s="28">
        <f t="shared" ref="P16:P21" si="1">SUM(O16/O$22)*100</f>
        <v>1.8148255232079709</v>
      </c>
    </row>
    <row r="17" spans="14:16" ht="16.5" customHeight="1">
      <c r="N17" t="s">
        <v>50</v>
      </c>
      <c r="O17" s="27">
        <f>'[1]NIVELES DE CUSTODIA'!M10</f>
        <v>0</v>
      </c>
      <c r="P17" s="28">
        <f t="shared" si="1"/>
        <v>0</v>
      </c>
    </row>
    <row r="18" spans="14:16" ht="16.5" customHeight="1">
      <c r="N18" t="s">
        <v>51</v>
      </c>
      <c r="O18" s="27">
        <f>'[1]NIVELES DE CUSTODIA'!S10</f>
        <v>142.00000000000003</v>
      </c>
      <c r="P18" s="28">
        <f t="shared" si="1"/>
        <v>2.8423370326713084</v>
      </c>
    </row>
    <row r="19" spans="14:16" ht="16.5" customHeight="1">
      <c r="N19" t="s">
        <v>52</v>
      </c>
      <c r="O19" s="27">
        <f>'[1]NIVELES DE CUSTODIA'!K10</f>
        <v>941.72222222222229</v>
      </c>
      <c r="P19" s="28">
        <f t="shared" si="1"/>
        <v>18.849943286702402</v>
      </c>
    </row>
    <row r="20" spans="14:16" ht="16.5" customHeight="1">
      <c r="N20" t="s">
        <v>53</v>
      </c>
      <c r="O20" s="27">
        <f>'[1]NIVELES DE CUSTODIA'!G10</f>
        <v>2130.9444444444443</v>
      </c>
      <c r="P20" s="28">
        <f t="shared" si="1"/>
        <v>42.653959922603029</v>
      </c>
    </row>
    <row r="21" spans="14:16" ht="16.5" customHeight="1">
      <c r="N21" t="s">
        <v>54</v>
      </c>
      <c r="O21" s="27">
        <f>'[1]NIVELES DE CUSTODIA'!I10</f>
        <v>1665.7222222222224</v>
      </c>
      <c r="P21" s="28">
        <f t="shared" si="1"/>
        <v>33.341858861730763</v>
      </c>
    </row>
    <row r="22" spans="14:16" ht="16.5" customHeight="1">
      <c r="N22" t="s">
        <v>57</v>
      </c>
      <c r="O22" s="27">
        <f>SUM(O15:O21)</f>
        <v>4995.8888888888887</v>
      </c>
      <c r="P22" s="28"/>
    </row>
    <row r="23" spans="14:16" ht="16.5" customHeight="1"/>
    <row r="24" spans="14:16" ht="16.5" customHeight="1">
      <c r="N24" t="s">
        <v>58</v>
      </c>
    </row>
    <row r="25" spans="14:16">
      <c r="N25" t="s">
        <v>48</v>
      </c>
      <c r="O25" s="27">
        <f>'[1]NIVELES DE CUSTODIA'!O28</f>
        <v>104.66666666666666</v>
      </c>
      <c r="P25" s="28">
        <f>SUM(O25/O$32)*100</f>
        <v>2.4264279734689929</v>
      </c>
    </row>
    <row r="26" spans="14:16">
      <c r="N26" t="s">
        <v>49</v>
      </c>
      <c r="O26" s="27">
        <f>'[1]NIVELES DE CUSTODIA'!Q28</f>
        <v>90.388888888888886</v>
      </c>
      <c r="P26" s="28">
        <f t="shared" ref="P26:P31" si="2">SUM(O26/O$32)*100</f>
        <v>2.0954343486380318</v>
      </c>
    </row>
    <row r="27" spans="14:16">
      <c r="N27" t="s">
        <v>50</v>
      </c>
      <c r="O27" s="27">
        <f>'[1]NIVELES DE CUSTODIA'!M28</f>
        <v>0</v>
      </c>
      <c r="P27" s="28">
        <f t="shared" si="2"/>
        <v>0</v>
      </c>
    </row>
    <row r="28" spans="14:16">
      <c r="N28" t="s">
        <v>51</v>
      </c>
      <c r="O28" s="27">
        <f>'[1]NIVELES DE CUSTODIA'!S28</f>
        <v>126.66666666666667</v>
      </c>
      <c r="P28" s="28">
        <f t="shared" si="2"/>
        <v>2.9364414965548327</v>
      </c>
    </row>
    <row r="29" spans="14:16" ht="19.5" customHeight="1">
      <c r="N29" t="s">
        <v>52</v>
      </c>
      <c r="O29" s="27">
        <f>'[1]NIVELES DE CUSTODIA'!K28</f>
        <v>900.3888888888888</v>
      </c>
      <c r="P29" s="28">
        <f t="shared" si="2"/>
        <v>20.873204971343934</v>
      </c>
    </row>
    <row r="30" spans="14:16" ht="19.5" customHeight="1">
      <c r="N30" t="s">
        <v>53</v>
      </c>
      <c r="O30" s="27">
        <f>'[1]NIVELES DE CUSTODIA'!G28</f>
        <v>1579.6111111111111</v>
      </c>
      <c r="P30" s="28">
        <f t="shared" si="2"/>
        <v>36.619228540150687</v>
      </c>
    </row>
    <row r="31" spans="14:16" ht="19.5" customHeight="1">
      <c r="N31" t="s">
        <v>54</v>
      </c>
      <c r="O31" s="27">
        <f>'[1]NIVELES DE CUSTODIA'!I28</f>
        <v>1511.8888888888891</v>
      </c>
      <c r="P31" s="28">
        <f t="shared" si="2"/>
        <v>35.049262669843522</v>
      </c>
    </row>
    <row r="32" spans="14:16" ht="19.5" customHeight="1">
      <c r="N32" t="s">
        <v>57</v>
      </c>
      <c r="O32" s="27">
        <f>SUM(O25:O31)</f>
        <v>4313.6111111111113</v>
      </c>
    </row>
    <row r="33" spans="13:15" ht="19.5" customHeight="1"/>
    <row r="34" spans="13:15" ht="19.5" customHeight="1">
      <c r="O34" s="27">
        <f>SUM(O22,O32)</f>
        <v>9309.5</v>
      </c>
    </row>
    <row r="35" spans="13:15" ht="19.5" customHeight="1"/>
    <row r="36" spans="13:15" ht="19.5" customHeight="1"/>
    <row r="37" spans="13:15" ht="19.5" customHeight="1"/>
    <row r="38" spans="13:15" ht="19.5" customHeight="1"/>
    <row r="39" spans="13:15" ht="19.5" customHeight="1"/>
    <row r="40" spans="13:15" ht="19.5" customHeight="1"/>
    <row r="41" spans="13:15" ht="19.5" customHeight="1"/>
    <row r="42" spans="13:15" ht="19.5" customHeight="1">
      <c r="M42" s="269" t="s">
        <v>214</v>
      </c>
    </row>
    <row r="43" spans="13:15" ht="19.5" customHeight="1"/>
  </sheetData>
  <mergeCells count="3">
    <mergeCell ref="A2:K2"/>
    <mergeCell ref="A3:K3"/>
    <mergeCell ref="A4:K4"/>
  </mergeCells>
  <printOptions horizontalCentered="1"/>
  <pageMargins left="0.25" right="0.25" top="0.56000000000000005" bottom="0.75" header="0.3" footer="0.3"/>
  <pageSetup scale="95" orientation="portrait" r:id="rId1"/>
  <headerFooter>
    <oddHeader>&amp;C&amp;"-,Bold"DEPARTAMENTO DE CORRECCION Y REHABILITACION</oddHeader>
    <oddFooter>&amp;R&amp;8OFICINA DE DESARROLLO PROGRAMATICO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PROMEDIO</vt:lpstr>
      <vt:lpstr>TABLA PROMEDIO</vt:lpstr>
      <vt:lpstr>FUGAS</vt:lpstr>
      <vt:lpstr>MUERTES</vt:lpstr>
      <vt:lpstr>NIVELES DE CUSTODIA</vt:lpstr>
      <vt:lpstr>TABLA DE NIVELES DE CST.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zgonzalez</dc:creator>
  <cp:lastModifiedBy>francisco.pesante</cp:lastModifiedBy>
  <cp:lastPrinted>2011-02-01T20:19:33Z</cp:lastPrinted>
  <dcterms:created xsi:type="dcterms:W3CDTF">2009-09-11T17:26:49Z</dcterms:created>
  <dcterms:modified xsi:type="dcterms:W3CDTF">2011-02-23T19:25:53Z</dcterms:modified>
</cp:coreProperties>
</file>