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3256" windowHeight="12528"/>
  </bookViews>
  <sheets>
    <sheet name="SUMMARY DASHBOARD" sheetId="12" r:id="rId1"/>
    <sheet name="REG+OCC BY CLASS JUNE 2014" sheetId="1" r:id="rId2"/>
    <sheet name="REG+OCC BY CLASS FY 2013-2014" sheetId="2" r:id="rId3"/>
    <sheet name="REG+OCC BY CLASS CY 2014" sheetId="3" r:id="rId4"/>
    <sheet name="REG+OCC BY REGION JUNE 2014" sheetId="4" r:id="rId5"/>
    <sheet name="REG+OCC BY REGION FY 2013-2014" sheetId="5" r:id="rId6"/>
    <sheet name="REG+OCC BY REGION CY 2014" sheetId="6" r:id="rId7"/>
    <sheet name="ARR$ JUNE 2014" sheetId="7" r:id="rId8"/>
    <sheet name="ARR$ BY REGION FY 13-14" sheetId="8" r:id="rId9"/>
    <sheet name="ARR$ BY AREA FY 13-14" sheetId="9" r:id="rId10"/>
    <sheet name="ARR$ BY REGION CY 2014" sheetId="10" r:id="rId11"/>
    <sheet name="ARR$ BY AREA CY 2014" sheetId="11" r:id="rId12"/>
    <sheet name="CONTACTO" sheetId="13" r:id="rId13"/>
    <sheet name="GLOSSARY" sheetId="14" r:id="rId14"/>
  </sheets>
  <externalReferences>
    <externalReference r:id="rId15"/>
  </externalReferences>
  <definedNames>
    <definedName name="_xlnm.Print_Area" localSheetId="11">'ARR$ BY AREA CY 2014'!$A$1:$O$39</definedName>
    <definedName name="_xlnm.Print_Area" localSheetId="9">'ARR$ BY AREA FY 13-14'!$A$1:$O$39</definedName>
    <definedName name="_xlnm.Print_Area" localSheetId="10">'ARR$ BY REGION CY 2014'!$A$1:$O$69</definedName>
    <definedName name="_xlnm.Print_Area" localSheetId="8">'ARR$ BY REGION FY 13-14'!$A$1:$O$69</definedName>
    <definedName name="_xlnm.Print_Area" localSheetId="1">'REG+OCC BY CLASS JUNE 2014'!$A$1:$W$30</definedName>
    <definedName name="_xlnm.Print_Area" localSheetId="0">'SUMMARY DASHBOARD'!$A$1:$L$45</definedName>
  </definedNames>
  <calcPr calcId="145621"/>
</workbook>
</file>

<file path=xl/calcChain.xml><?xml version="1.0" encoding="utf-8"?>
<calcChain xmlns="http://schemas.openxmlformats.org/spreadsheetml/2006/main">
  <c r="F56" i="12" l="1"/>
  <c r="E56" i="12"/>
  <c r="F55" i="12"/>
  <c r="E55" i="12"/>
  <c r="F54" i="12"/>
  <c r="E54" i="12"/>
  <c r="G21" i="12"/>
  <c r="F21" i="12"/>
  <c r="E21" i="12"/>
  <c r="G20" i="12"/>
  <c r="F20" i="12"/>
  <c r="E20" i="12"/>
  <c r="G16" i="12"/>
  <c r="F16" i="12"/>
  <c r="E16" i="12"/>
  <c r="G15" i="12"/>
  <c r="F15" i="12"/>
  <c r="E15" i="12"/>
  <c r="G11" i="12"/>
  <c r="F11" i="12"/>
  <c r="E11" i="12"/>
  <c r="G8" i="12"/>
  <c r="F8" i="12"/>
  <c r="E8" i="12"/>
  <c r="T47" i="6" l="1"/>
  <c r="J47" i="6"/>
  <c r="G47" i="6"/>
  <c r="T46" i="6"/>
  <c r="J46" i="6"/>
  <c r="G46" i="6"/>
  <c r="D46" i="6"/>
  <c r="T45" i="6"/>
  <c r="J45" i="6"/>
  <c r="G45" i="6"/>
  <c r="V35" i="6"/>
  <c r="T35" i="6"/>
  <c r="S35" i="6"/>
  <c r="Q35" i="6"/>
  <c r="P35" i="6"/>
  <c r="J35" i="6"/>
  <c r="I35" i="6"/>
  <c r="G35" i="6"/>
  <c r="F35" i="6"/>
  <c r="W34" i="6"/>
  <c r="T34" i="6"/>
  <c r="S34" i="6"/>
  <c r="Q34" i="6"/>
  <c r="P34" i="6"/>
  <c r="J34" i="6"/>
  <c r="I34" i="6"/>
  <c r="G34" i="6"/>
  <c r="F34" i="6"/>
  <c r="W33" i="6"/>
  <c r="V33" i="6"/>
  <c r="S33" i="6"/>
  <c r="J33" i="6"/>
  <c r="I33" i="6"/>
  <c r="F33" i="6"/>
  <c r="T47" i="5"/>
  <c r="J47" i="5"/>
  <c r="G47" i="5"/>
  <c r="T46" i="5"/>
  <c r="G46" i="5"/>
  <c r="D46" i="5"/>
  <c r="T45" i="5"/>
  <c r="J45" i="5"/>
  <c r="G45" i="5"/>
  <c r="D45" i="5"/>
  <c r="T44" i="5"/>
  <c r="J44" i="5"/>
  <c r="D44" i="5"/>
  <c r="V35" i="5"/>
  <c r="T35" i="5"/>
  <c r="S35" i="5"/>
  <c r="P35" i="5"/>
  <c r="J35" i="5"/>
  <c r="I35" i="5"/>
  <c r="G35" i="5"/>
  <c r="F35" i="5"/>
  <c r="W34" i="5"/>
  <c r="Z34" i="5" s="1"/>
  <c r="T34" i="5"/>
  <c r="S34" i="5"/>
  <c r="Q34" i="5"/>
  <c r="P34" i="5"/>
  <c r="J34" i="5"/>
  <c r="I34" i="5"/>
  <c r="D34" i="5"/>
  <c r="F34" i="5"/>
  <c r="V33" i="5"/>
  <c r="I33" i="5"/>
  <c r="Q47" i="4"/>
  <c r="G47" i="4"/>
  <c r="J47" i="4"/>
  <c r="T46" i="4"/>
  <c r="J46" i="4"/>
  <c r="G46" i="4"/>
  <c r="J45" i="4"/>
  <c r="G33" i="4"/>
  <c r="W44" i="4"/>
  <c r="S44" i="4"/>
  <c r="J44" i="4"/>
  <c r="F44" i="4"/>
  <c r="T44" i="4"/>
  <c r="G44" i="4"/>
  <c r="D44" i="4"/>
  <c r="T35" i="4"/>
  <c r="Q35" i="4"/>
  <c r="P35" i="4"/>
  <c r="D35" i="4"/>
  <c r="G35" i="4"/>
  <c r="W34" i="4"/>
  <c r="T34" i="4"/>
  <c r="S34" i="4"/>
  <c r="P34" i="4"/>
  <c r="J34" i="4"/>
  <c r="G34" i="4"/>
  <c r="F34" i="4"/>
  <c r="W33" i="4"/>
  <c r="V33" i="4"/>
  <c r="S33" i="4"/>
  <c r="Q33" i="4"/>
  <c r="J33" i="4"/>
  <c r="I33" i="4"/>
  <c r="F33" i="4"/>
  <c r="J37" i="6" l="1"/>
  <c r="K35" i="5"/>
  <c r="H34" i="6"/>
  <c r="U35" i="6"/>
  <c r="U34" i="6"/>
  <c r="H35" i="6"/>
  <c r="U34" i="5"/>
  <c r="U35" i="5"/>
  <c r="N34" i="5"/>
  <c r="H34" i="4"/>
  <c r="U34" i="4"/>
  <c r="N35" i="4"/>
  <c r="F37" i="6"/>
  <c r="X33" i="6"/>
  <c r="M35" i="6"/>
  <c r="R35" i="6"/>
  <c r="F45" i="6"/>
  <c r="H45" i="6" s="1"/>
  <c r="S45" i="6"/>
  <c r="U45" i="6" s="1"/>
  <c r="W45" i="6"/>
  <c r="Z45" i="6" s="1"/>
  <c r="I45" i="6"/>
  <c r="K45" i="6" s="1"/>
  <c r="F46" i="6"/>
  <c r="H46" i="6" s="1"/>
  <c r="Q46" i="6"/>
  <c r="N46" i="6" s="1"/>
  <c r="I47" i="6"/>
  <c r="K47" i="6" s="1"/>
  <c r="Q47" i="6"/>
  <c r="N47" i="6" s="1"/>
  <c r="K34" i="6"/>
  <c r="N34" i="6"/>
  <c r="Q43" i="6"/>
  <c r="M34" i="6"/>
  <c r="O34" i="6" s="1"/>
  <c r="R34" i="6"/>
  <c r="Q45" i="6"/>
  <c r="N45" i="6" s="1"/>
  <c r="P46" i="6"/>
  <c r="P47" i="6"/>
  <c r="V47" i="6"/>
  <c r="D45" i="6"/>
  <c r="I37" i="6"/>
  <c r="K37" i="6" s="1"/>
  <c r="K33" i="6"/>
  <c r="P43" i="6"/>
  <c r="T43" i="6"/>
  <c r="Q44" i="6"/>
  <c r="V44" i="6"/>
  <c r="W44" i="6"/>
  <c r="P45" i="6"/>
  <c r="F47" i="6"/>
  <c r="H47" i="6" s="1"/>
  <c r="G43" i="6"/>
  <c r="S37" i="6"/>
  <c r="I44" i="6"/>
  <c r="P44" i="6"/>
  <c r="V45" i="6"/>
  <c r="S46" i="6"/>
  <c r="U46" i="6" s="1"/>
  <c r="W46" i="6"/>
  <c r="Z46" i="6" s="1"/>
  <c r="C47" i="6"/>
  <c r="S47" i="6"/>
  <c r="U47" i="6" s="1"/>
  <c r="K35" i="6"/>
  <c r="N35" i="6"/>
  <c r="D35" i="6"/>
  <c r="D47" i="6"/>
  <c r="Q33" i="6"/>
  <c r="V34" i="6"/>
  <c r="V37" i="6" s="1"/>
  <c r="W35" i="6"/>
  <c r="W37" i="6" s="1"/>
  <c r="G44" i="6"/>
  <c r="T44" i="6"/>
  <c r="G33" i="6"/>
  <c r="G37" i="6" s="1"/>
  <c r="P33" i="6"/>
  <c r="T33" i="6"/>
  <c r="T37" i="6" s="1"/>
  <c r="J44" i="6"/>
  <c r="D34" i="6"/>
  <c r="Z34" i="6" s="1"/>
  <c r="J43" i="5"/>
  <c r="I37" i="5"/>
  <c r="P43" i="5"/>
  <c r="T43" i="5"/>
  <c r="T49" i="5" s="1"/>
  <c r="M34" i="5"/>
  <c r="R34" i="5"/>
  <c r="M35" i="5"/>
  <c r="I44" i="5"/>
  <c r="K44" i="5" s="1"/>
  <c r="Q44" i="5"/>
  <c r="N44" i="5" s="1"/>
  <c r="W44" i="5"/>
  <c r="Z44" i="5" s="1"/>
  <c r="F46" i="5"/>
  <c r="H46" i="5" s="1"/>
  <c r="S46" i="5"/>
  <c r="U46" i="5" s="1"/>
  <c r="C47" i="5"/>
  <c r="S47" i="5"/>
  <c r="U47" i="5" s="1"/>
  <c r="K34" i="5"/>
  <c r="H35" i="5"/>
  <c r="G43" i="5"/>
  <c r="S43" i="5"/>
  <c r="V44" i="5"/>
  <c r="F45" i="5"/>
  <c r="H45" i="5" s="1"/>
  <c r="S45" i="5"/>
  <c r="U45" i="5" s="1"/>
  <c r="W45" i="5"/>
  <c r="Z45" i="5" s="1"/>
  <c r="I46" i="5"/>
  <c r="Q46" i="5"/>
  <c r="N46" i="5" s="1"/>
  <c r="V46" i="5"/>
  <c r="I47" i="5"/>
  <c r="K47" i="5" s="1"/>
  <c r="Q47" i="5"/>
  <c r="N47" i="5" s="1"/>
  <c r="F43" i="5"/>
  <c r="W43" i="5"/>
  <c r="I45" i="5"/>
  <c r="K45" i="5" s="1"/>
  <c r="Q45" i="5"/>
  <c r="N45" i="5" s="1"/>
  <c r="V45" i="5"/>
  <c r="P46" i="5"/>
  <c r="P47" i="5"/>
  <c r="V47" i="5"/>
  <c r="Q43" i="5"/>
  <c r="S44" i="5"/>
  <c r="U44" i="5" s="1"/>
  <c r="P45" i="5"/>
  <c r="F47" i="5"/>
  <c r="H47" i="5" s="1"/>
  <c r="D35" i="5"/>
  <c r="D47" i="5"/>
  <c r="Q33" i="5"/>
  <c r="V34" i="5"/>
  <c r="W35" i="5"/>
  <c r="G44" i="5"/>
  <c r="J46" i="5"/>
  <c r="G33" i="5"/>
  <c r="P33" i="5"/>
  <c r="T33" i="5"/>
  <c r="T37" i="5" s="1"/>
  <c r="F33" i="5"/>
  <c r="J33" i="5"/>
  <c r="J37" i="5" s="1"/>
  <c r="S33" i="5"/>
  <c r="W33" i="5"/>
  <c r="X33" i="5" s="1"/>
  <c r="G34" i="5"/>
  <c r="H34" i="5" s="1"/>
  <c r="Q35" i="5"/>
  <c r="N35" i="5" s="1"/>
  <c r="P44" i="4"/>
  <c r="V45" i="4"/>
  <c r="P46" i="4"/>
  <c r="U44" i="4"/>
  <c r="G37" i="4"/>
  <c r="H33" i="4"/>
  <c r="X33" i="4"/>
  <c r="I43" i="4"/>
  <c r="M34" i="4"/>
  <c r="F46" i="4"/>
  <c r="H46" i="4" s="1"/>
  <c r="F47" i="4"/>
  <c r="H47" i="4" s="1"/>
  <c r="S47" i="4"/>
  <c r="K33" i="4"/>
  <c r="C46" i="4"/>
  <c r="S46" i="4"/>
  <c r="U46" i="4" s="1"/>
  <c r="W47" i="4"/>
  <c r="H44" i="4"/>
  <c r="V43" i="4"/>
  <c r="R35" i="4"/>
  <c r="Q44" i="4"/>
  <c r="N44" i="4" s="1"/>
  <c r="I45" i="4"/>
  <c r="K45" i="4" s="1"/>
  <c r="Q45" i="4"/>
  <c r="Q46" i="4"/>
  <c r="N46" i="4" s="1"/>
  <c r="I47" i="4"/>
  <c r="K47" i="4" s="1"/>
  <c r="Z44" i="4"/>
  <c r="C33" i="4"/>
  <c r="Y33" i="4" s="1"/>
  <c r="P33" i="4"/>
  <c r="D45" i="4"/>
  <c r="G45" i="4"/>
  <c r="T45" i="4"/>
  <c r="D46" i="4"/>
  <c r="D34" i="4"/>
  <c r="Z34" i="4" s="1"/>
  <c r="I34" i="4"/>
  <c r="K34" i="4" s="1"/>
  <c r="V34" i="4"/>
  <c r="F35" i="4"/>
  <c r="H35" i="4" s="1"/>
  <c r="J35" i="4"/>
  <c r="J37" i="4" s="1"/>
  <c r="S35" i="4"/>
  <c r="U35" i="4" s="1"/>
  <c r="W35" i="4"/>
  <c r="Z35" i="4" s="1"/>
  <c r="F45" i="4"/>
  <c r="H45" i="4" s="1"/>
  <c r="S45" i="4"/>
  <c r="W45" i="4"/>
  <c r="Q34" i="4"/>
  <c r="N34" i="4" s="1"/>
  <c r="G43" i="4"/>
  <c r="G49" i="4" s="1"/>
  <c r="T43" i="4"/>
  <c r="T47" i="4"/>
  <c r="N47" i="4" s="1"/>
  <c r="I46" i="4"/>
  <c r="K46" i="4" s="1"/>
  <c r="V46" i="4"/>
  <c r="T33" i="4"/>
  <c r="T37" i="4" s="1"/>
  <c r="I35" i="4"/>
  <c r="V35" i="4"/>
  <c r="P43" i="4"/>
  <c r="D47" i="4"/>
  <c r="Z35" i="5" l="1"/>
  <c r="G49" i="5"/>
  <c r="H33" i="6"/>
  <c r="T49" i="6"/>
  <c r="O34" i="5"/>
  <c r="K35" i="4"/>
  <c r="Z45" i="4"/>
  <c r="V37" i="4"/>
  <c r="J43" i="6"/>
  <c r="J49" i="6" s="1"/>
  <c r="V46" i="6"/>
  <c r="W47" i="6"/>
  <c r="Z47" i="6" s="1"/>
  <c r="W43" i="6"/>
  <c r="V43" i="6"/>
  <c r="Y47" i="6"/>
  <c r="M46" i="6"/>
  <c r="O46" i="6" s="1"/>
  <c r="R46" i="6"/>
  <c r="N43" i="6"/>
  <c r="Q49" i="6"/>
  <c r="Z35" i="6"/>
  <c r="E47" i="6"/>
  <c r="U37" i="6"/>
  <c r="H37" i="6"/>
  <c r="F43" i="6"/>
  <c r="I46" i="6"/>
  <c r="K46" i="6" s="1"/>
  <c r="F44" i="6"/>
  <c r="H44" i="6" s="1"/>
  <c r="R33" i="6"/>
  <c r="P37" i="6"/>
  <c r="M33" i="6"/>
  <c r="X45" i="6"/>
  <c r="M45" i="6"/>
  <c r="O45" i="6" s="1"/>
  <c r="R45" i="6"/>
  <c r="X44" i="6"/>
  <c r="R43" i="6"/>
  <c r="P49" i="6"/>
  <c r="M43" i="6"/>
  <c r="O43" i="6" s="1"/>
  <c r="D33" i="6"/>
  <c r="K44" i="6"/>
  <c r="U33" i="6"/>
  <c r="O35" i="6"/>
  <c r="Q37" i="6"/>
  <c r="N37" i="6" s="1"/>
  <c r="N33" i="6"/>
  <c r="R47" i="6"/>
  <c r="M47" i="6"/>
  <c r="O47" i="6" s="1"/>
  <c r="X37" i="6"/>
  <c r="C35" i="6"/>
  <c r="S43" i="6"/>
  <c r="C33" i="6"/>
  <c r="S44" i="6"/>
  <c r="U44" i="6" s="1"/>
  <c r="X34" i="6"/>
  <c r="I43" i="6"/>
  <c r="C34" i="6"/>
  <c r="E34" i="6" s="1"/>
  <c r="R44" i="6"/>
  <c r="G49" i="6"/>
  <c r="N44" i="6"/>
  <c r="X35" i="6"/>
  <c r="C33" i="5"/>
  <c r="S37" i="5"/>
  <c r="U37" i="5" s="1"/>
  <c r="U33" i="5"/>
  <c r="W46" i="5"/>
  <c r="Z46" i="5" s="1"/>
  <c r="I43" i="5"/>
  <c r="C34" i="5"/>
  <c r="E34" i="5" s="1"/>
  <c r="N43" i="5"/>
  <c r="Q49" i="5"/>
  <c r="N49" i="5" s="1"/>
  <c r="D33" i="5"/>
  <c r="D37" i="5" s="1"/>
  <c r="O35" i="5"/>
  <c r="J49" i="5"/>
  <c r="Z33" i="5"/>
  <c r="W37" i="5"/>
  <c r="Q37" i="5"/>
  <c r="N37" i="5" s="1"/>
  <c r="N33" i="5"/>
  <c r="W47" i="5"/>
  <c r="Z47" i="5" s="1"/>
  <c r="V43" i="5"/>
  <c r="R47" i="5"/>
  <c r="M47" i="5"/>
  <c r="O47" i="5" s="1"/>
  <c r="R43" i="5"/>
  <c r="P49" i="5"/>
  <c r="M43" i="5"/>
  <c r="G37" i="5"/>
  <c r="R35" i="5"/>
  <c r="F37" i="5"/>
  <c r="H37" i="5" s="1"/>
  <c r="H33" i="5"/>
  <c r="R33" i="5"/>
  <c r="P37" i="5"/>
  <c r="M33" i="5"/>
  <c r="O33" i="5" s="1"/>
  <c r="P44" i="5"/>
  <c r="X34" i="5"/>
  <c r="Y34" i="5"/>
  <c r="X45" i="5"/>
  <c r="H43" i="5"/>
  <c r="V37" i="5"/>
  <c r="E47" i="5"/>
  <c r="X35" i="5"/>
  <c r="K37" i="5"/>
  <c r="F44" i="5"/>
  <c r="H44" i="5" s="1"/>
  <c r="M45" i="5"/>
  <c r="O45" i="5" s="1"/>
  <c r="R45" i="5"/>
  <c r="Y47" i="5"/>
  <c r="M46" i="5"/>
  <c r="O46" i="5" s="1"/>
  <c r="R46" i="5"/>
  <c r="X44" i="5"/>
  <c r="S49" i="5"/>
  <c r="U49" i="5" s="1"/>
  <c r="U43" i="5"/>
  <c r="C35" i="5"/>
  <c r="K46" i="5"/>
  <c r="K33" i="5"/>
  <c r="X35" i="4"/>
  <c r="I44" i="4"/>
  <c r="K44" i="4" s="1"/>
  <c r="J43" i="4"/>
  <c r="J49" i="4" s="1"/>
  <c r="W46" i="4"/>
  <c r="Z46" i="4" s="1"/>
  <c r="R33" i="4"/>
  <c r="P37" i="4"/>
  <c r="M33" i="4"/>
  <c r="M46" i="4"/>
  <c r="O46" i="4" s="1"/>
  <c r="R46" i="4"/>
  <c r="X45" i="4"/>
  <c r="Z47" i="4"/>
  <c r="E46" i="4"/>
  <c r="F37" i="4"/>
  <c r="H37" i="4" s="1"/>
  <c r="S37" i="4"/>
  <c r="U37" i="4" s="1"/>
  <c r="Y46" i="4"/>
  <c r="V44" i="4"/>
  <c r="S43" i="4"/>
  <c r="M43" i="4" s="1"/>
  <c r="P45" i="4"/>
  <c r="D43" i="4"/>
  <c r="D49" i="4" s="1"/>
  <c r="M44" i="4"/>
  <c r="O44" i="4" s="1"/>
  <c r="R44" i="4"/>
  <c r="T49" i="4"/>
  <c r="U45" i="4"/>
  <c r="N45" i="4"/>
  <c r="U47" i="4"/>
  <c r="U33" i="4"/>
  <c r="C34" i="4"/>
  <c r="E34" i="4" s="1"/>
  <c r="P47" i="4"/>
  <c r="W43" i="4"/>
  <c r="X43" i="4" s="1"/>
  <c r="D33" i="4"/>
  <c r="I37" i="4"/>
  <c r="K37" i="4" s="1"/>
  <c r="O34" i="4"/>
  <c r="Q37" i="4"/>
  <c r="N37" i="4" s="1"/>
  <c r="F43" i="4"/>
  <c r="X34" i="4"/>
  <c r="V47" i="4"/>
  <c r="Q43" i="4"/>
  <c r="C35" i="4"/>
  <c r="E35" i="4" s="1"/>
  <c r="M35" i="4"/>
  <c r="O35" i="4" s="1"/>
  <c r="R34" i="4"/>
  <c r="N33" i="4"/>
  <c r="W37" i="4"/>
  <c r="X47" i="6" l="1"/>
  <c r="F49" i="5"/>
  <c r="H49" i="5" s="1"/>
  <c r="N49" i="6"/>
  <c r="W49" i="5"/>
  <c r="X46" i="5"/>
  <c r="I49" i="4"/>
  <c r="K49" i="4" s="1"/>
  <c r="K43" i="4"/>
  <c r="C37" i="4"/>
  <c r="Y37" i="4" s="1"/>
  <c r="X46" i="4"/>
  <c r="V49" i="4"/>
  <c r="C43" i="6"/>
  <c r="M37" i="6"/>
  <c r="O37" i="6" s="1"/>
  <c r="R37" i="6"/>
  <c r="E33" i="6"/>
  <c r="C37" i="6"/>
  <c r="Y33" i="6"/>
  <c r="S49" i="6"/>
  <c r="U49" i="6" s="1"/>
  <c r="U43" i="6"/>
  <c r="R49" i="6"/>
  <c r="C45" i="6"/>
  <c r="M44" i="6"/>
  <c r="O44" i="6" s="1"/>
  <c r="O33" i="6"/>
  <c r="D43" i="6"/>
  <c r="Z43" i="6" s="1"/>
  <c r="C44" i="6"/>
  <c r="W49" i="6"/>
  <c r="Y34" i="6"/>
  <c r="C46" i="6"/>
  <c r="E46" i="6" s="1"/>
  <c r="K43" i="6"/>
  <c r="I49" i="6"/>
  <c r="K49" i="6" s="1"/>
  <c r="D44" i="6"/>
  <c r="Z44" i="6" s="1"/>
  <c r="E35" i="6"/>
  <c r="Y35" i="6"/>
  <c r="D37" i="6"/>
  <c r="Z37" i="6" s="1"/>
  <c r="Z33" i="6"/>
  <c r="F49" i="6"/>
  <c r="H49" i="6" s="1"/>
  <c r="H43" i="6"/>
  <c r="X43" i="6"/>
  <c r="V49" i="6"/>
  <c r="Y43" i="6"/>
  <c r="X46" i="6"/>
  <c r="M49" i="5"/>
  <c r="O49" i="5" s="1"/>
  <c r="R49" i="5"/>
  <c r="X37" i="5"/>
  <c r="M44" i="5"/>
  <c r="O44" i="5" s="1"/>
  <c r="R44" i="5"/>
  <c r="C43" i="5"/>
  <c r="Y43" i="5" s="1"/>
  <c r="M37" i="5"/>
  <c r="O37" i="5" s="1"/>
  <c r="R37" i="5"/>
  <c r="C45" i="5"/>
  <c r="E33" i="5"/>
  <c r="C37" i="5"/>
  <c r="E37" i="5" s="1"/>
  <c r="Y33" i="5"/>
  <c r="O43" i="5"/>
  <c r="X47" i="5"/>
  <c r="Z37" i="5"/>
  <c r="E35" i="5"/>
  <c r="Y35" i="5"/>
  <c r="C46" i="5"/>
  <c r="X43" i="5"/>
  <c r="V49" i="5"/>
  <c r="D43" i="5"/>
  <c r="K43" i="5"/>
  <c r="I49" i="5"/>
  <c r="K49" i="5" s="1"/>
  <c r="C44" i="5"/>
  <c r="N43" i="4"/>
  <c r="Q49" i="4"/>
  <c r="N49" i="4" s="1"/>
  <c r="F49" i="4"/>
  <c r="H49" i="4" s="1"/>
  <c r="H43" i="4"/>
  <c r="D37" i="4"/>
  <c r="Z33" i="4"/>
  <c r="S49" i="4"/>
  <c r="U49" i="4" s="1"/>
  <c r="U43" i="4"/>
  <c r="Z37" i="4"/>
  <c r="Y34" i="4"/>
  <c r="R43" i="4"/>
  <c r="X37" i="4"/>
  <c r="C45" i="4"/>
  <c r="R47" i="4"/>
  <c r="M47" i="4"/>
  <c r="O47" i="4" s="1"/>
  <c r="C43" i="4"/>
  <c r="C47" i="4"/>
  <c r="E47" i="4" s="1"/>
  <c r="X47" i="4"/>
  <c r="W49" i="4"/>
  <c r="Z49" i="4" s="1"/>
  <c r="Z43" i="4"/>
  <c r="M45" i="4"/>
  <c r="O45" i="4" s="1"/>
  <c r="R45" i="4"/>
  <c r="C44" i="4"/>
  <c r="E44" i="4" s="1"/>
  <c r="O33" i="4"/>
  <c r="E33" i="4"/>
  <c r="P49" i="4"/>
  <c r="X44" i="4"/>
  <c r="M37" i="4"/>
  <c r="O37" i="4" s="1"/>
  <c r="R37" i="4"/>
  <c r="O43" i="4"/>
  <c r="Y35" i="4"/>
  <c r="Y46" i="6" l="1"/>
  <c r="M49" i="6"/>
  <c r="O49" i="6" s="1"/>
  <c r="Y44" i="4"/>
  <c r="E37" i="4"/>
  <c r="E44" i="6"/>
  <c r="Y44" i="6"/>
  <c r="E37" i="6"/>
  <c r="Y37" i="6"/>
  <c r="X49" i="6"/>
  <c r="Y49" i="6"/>
  <c r="E45" i="6"/>
  <c r="Y45" i="6"/>
  <c r="D49" i="6"/>
  <c r="Z49" i="6" s="1"/>
  <c r="E43" i="6"/>
  <c r="C49" i="6"/>
  <c r="E44" i="5"/>
  <c r="Y44" i="5"/>
  <c r="E45" i="5"/>
  <c r="Y45" i="5"/>
  <c r="D49" i="5"/>
  <c r="Z49" i="5" s="1"/>
  <c r="Z43" i="5"/>
  <c r="Y37" i="5"/>
  <c r="X49" i="5"/>
  <c r="E43" i="5"/>
  <c r="C49" i="5"/>
  <c r="E46" i="5"/>
  <c r="Y46" i="5"/>
  <c r="M49" i="4"/>
  <c r="O49" i="4" s="1"/>
  <c r="R49" i="4"/>
  <c r="E43" i="4"/>
  <c r="C49" i="4"/>
  <c r="Y43" i="4"/>
  <c r="X49" i="4"/>
  <c r="E45" i="4"/>
  <c r="Y45" i="4"/>
  <c r="Y47" i="4"/>
  <c r="E49" i="5" l="1"/>
  <c r="E49" i="6"/>
  <c r="Y49" i="5"/>
  <c r="E49" i="4"/>
  <c r="Y49" i="4"/>
  <c r="I28" i="3"/>
  <c r="H28" i="3"/>
  <c r="F28" i="3"/>
  <c r="E28" i="3"/>
</calcChain>
</file>

<file path=xl/sharedStrings.xml><?xml version="1.0" encoding="utf-8"?>
<sst xmlns="http://schemas.openxmlformats.org/spreadsheetml/2006/main" count="1048" uniqueCount="201">
  <si>
    <t xml:space="preserve">TOTAL </t>
  </si>
  <si>
    <t>%</t>
  </si>
  <si>
    <t>NON</t>
  </si>
  <si>
    <t xml:space="preserve">CHANGE IN </t>
  </si>
  <si>
    <t>ROOM NIGHTS</t>
  </si>
  <si>
    <t>AVERAGE</t>
  </si>
  <si>
    <t>JUNE</t>
  </si>
  <si>
    <t>REGISTRATIONS</t>
  </si>
  <si>
    <t>CHANGE</t>
  </si>
  <si>
    <t>RESIDENTS</t>
  </si>
  <si>
    <t>OCCUPANCY</t>
  </si>
  <si>
    <t>OCCUPIED</t>
  </si>
  <si>
    <t>AVAILABLE</t>
  </si>
  <si>
    <t>GUEST</t>
  </si>
  <si>
    <t>LENGTH OF STAY</t>
  </si>
  <si>
    <t>2014/2013</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</si>
  <si>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</si>
  <si>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</si>
  <si>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</si>
  <si>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</si>
  <si>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</si>
  <si>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</si>
  <si>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</si>
  <si>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</si>
  <si>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</si>
  <si>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2013-REVISED</t>
  </si>
  <si>
    <t>FISCAL-2013-2014</t>
  </si>
  <si>
    <t>ROOMS NIGHT</t>
  </si>
  <si>
    <t>AS OF</t>
  </si>
  <si>
    <t>JUNE 2014</t>
  </si>
  <si>
    <t xml:space="preserve"> ALL HOTELS</t>
  </si>
  <si>
    <t xml:space="preserve">     METROPOLITAN TOTAL</t>
  </si>
  <si>
    <t xml:space="preserve">     NON-METRO AREA TOTAL</t>
  </si>
  <si>
    <t xml:space="preserve"> PARADORES</t>
  </si>
  <si>
    <t xml:space="preserve">     TOURIST HOTELS</t>
  </si>
  <si>
    <t xml:space="preserve">     COMMERCIAL HOTELS</t>
  </si>
  <si>
    <t>CALENDAR YEAR 2014</t>
  </si>
  <si>
    <t>(AS OF JUNE)</t>
  </si>
  <si>
    <t>REGISTRATIONS AND OCCUPANCY RATE</t>
  </si>
  <si>
    <t>FOR THE MONTH OF JUNE 2014</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</si>
  <si>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</si>
  <si>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</si>
  <si>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</si>
  <si>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</si>
  <si>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</si>
  <si>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</si>
  <si>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</si>
  <si>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</si>
  <si>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</si>
  <si>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</si>
  <si>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</si>
  <si>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</si>
  <si>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14/13</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</si>
  <si>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</si>
  <si>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</si>
  <si>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</si>
  <si>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</si>
  <si>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</si>
  <si>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</si>
  <si>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</si>
  <si>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</si>
  <si>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</si>
  <si>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</si>
  <si>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</si>
  <si>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</si>
  <si>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JUNE 2014</t>
  </si>
  <si>
    <t>BY REGION AS OF JUNE 2014</t>
  </si>
  <si>
    <t>1/ Metropolitan Region includes the following municipalities: Bayamón, Cataño, Guaynabo, San Juan and Carolina.</t>
  </si>
  <si>
    <t>2/ Includes Paradores.</t>
  </si>
  <si>
    <t>FISCAL YEAR 2013-2014</t>
  </si>
  <si>
    <t xml:space="preserve"> AS OF JUNE 2014</t>
  </si>
  <si>
    <t>BY REGION - JUNE 2014</t>
  </si>
  <si>
    <t>Classification by</t>
  </si>
  <si>
    <t>Average Room Rate $</t>
  </si>
  <si>
    <t>CHANGE %</t>
  </si>
  <si>
    <t>Number of Rooms</t>
  </si>
  <si>
    <t>June 2014</t>
  </si>
  <si>
    <t>June 2013</t>
  </si>
  <si>
    <t>Metropolitan</t>
  </si>
  <si>
    <t>Grand Total</t>
  </si>
  <si>
    <t>BY AREA - JUNE 2014</t>
  </si>
  <si>
    <t>Area</t>
  </si>
  <si>
    <t>Metro</t>
  </si>
  <si>
    <t>Non Metro</t>
  </si>
  <si>
    <t>PARADORES - JUNE 2014</t>
  </si>
  <si>
    <t>FISCAL YEAR 2013-2014 P</t>
  </si>
  <si>
    <t>Class By Num of Rooms</t>
  </si>
  <si>
    <t>2013 Jul</t>
  </si>
  <si>
    <t>2013 Aug</t>
  </si>
  <si>
    <t>2013 Sep</t>
  </si>
  <si>
    <t>2013 Oct</t>
  </si>
  <si>
    <t>2013 Nov</t>
  </si>
  <si>
    <t>2013 Dec</t>
  </si>
  <si>
    <t>2014 Jan</t>
  </si>
  <si>
    <t>2014 Feb</t>
  </si>
  <si>
    <t>2014 Mar</t>
  </si>
  <si>
    <t>2014 Apr</t>
  </si>
  <si>
    <t>2014 May</t>
  </si>
  <si>
    <t>2014 Jun</t>
  </si>
  <si>
    <t>ARR $</t>
  </si>
  <si>
    <t>FISCAL YEAR 2012-2013 R</t>
  </si>
  <si>
    <t>2012 Jul</t>
  </si>
  <si>
    <t>2012 Aug</t>
  </si>
  <si>
    <t>2012 Sep</t>
  </si>
  <si>
    <t>2012 Oct</t>
  </si>
  <si>
    <t>2012 Nov</t>
  </si>
  <si>
    <t>2012 Dec</t>
  </si>
  <si>
    <t>2013 Jan</t>
  </si>
  <si>
    <t>2013 Feb</t>
  </si>
  <si>
    <t>2013 Mar</t>
  </si>
  <si>
    <t>2013 Apr</t>
  </si>
  <si>
    <t>2013 May</t>
  </si>
  <si>
    <t>2013 Jun</t>
  </si>
  <si>
    <t>PERCENTAGE CHANGE:  FISCAL YEAR 2013-2014 vs 2012-2013</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</si>
  <si>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</si>
  <si>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</si>
  <si>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</si>
  <si>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</si>
  <si>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</si>
  <si>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</si>
  <si>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</si>
  <si>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</si>
  <si>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</si>
  <si>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</si>
  <si>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</si>
  <si>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</si>
  <si>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</si>
  <si>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</si>
  <si>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</si>
  <si>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</si>
  <si>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</si>
  <si>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</si>
  <si>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</si>
  <si>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</si>
  <si>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</si>
  <si>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</si>
  <si>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</si>
  <si>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</si>
  <si>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2014 P</t>
  </si>
  <si>
    <t>2014 Jul</t>
  </si>
  <si>
    <t>2014 Aug</t>
  </si>
  <si>
    <t>2014 Sep</t>
  </si>
  <si>
    <t>2014 Oct</t>
  </si>
  <si>
    <t>2014 Nov</t>
  </si>
  <si>
    <t>2014 Dec</t>
  </si>
  <si>
    <t>CALENDAR YEAR 2013 R</t>
  </si>
  <si>
    <t>PERCENTAGE CHANGE:  CALENDAR YEAR 2014 vs 2013</t>
  </si>
  <si>
    <t>ADR $</t>
  </si>
  <si>
    <t>Jul</t>
  </si>
  <si>
    <t>PRTC MONTHLY STATISTICS REPORT</t>
  </si>
  <si>
    <t>REGISTRATION AND OCCUPANCY SURVEY DATA FOR ENDORSED LODGINGS*</t>
  </si>
  <si>
    <t>Occupancy %</t>
  </si>
  <si>
    <t>ARR$</t>
  </si>
  <si>
    <t>FISCAL YEAR 2014 VS. 2013</t>
  </si>
  <si>
    <t>Rooms Occupied</t>
  </si>
  <si>
    <t>Rooms Available</t>
  </si>
  <si>
    <t>PRTC - Registration and Occupancy %/ Average Room Rate (ARR$) Report Surveys</t>
  </si>
  <si>
    <t xml:space="preserve">by: Carlos Acobis </t>
  </si>
  <si>
    <t>Total Registrations</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</si>
  <si>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</si>
  <si>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</si>
  <si>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</si>
  <si>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</si>
  <si>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</si>
  <si>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</si>
  <si>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</si>
  <si>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</si>
  <si>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</si>
  <si>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</si>
  <si>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</si>
  <si>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</si>
  <si>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</si>
  <si>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</si>
  <si>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</si>
  <si>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</si>
  <si>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</si>
  <si>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</si>
  <si>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</si>
  <si>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</si>
  <si>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</si>
  <si>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</si>
  <si>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</si>
  <si>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</si>
  <si>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</si>
  <si>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</si>
  <si>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</si>
  <si>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</si>
  <si>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</si>
  <si>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</si>
  <si>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</si>
  <si>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</si>
  <si>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</si>
  <si>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</si>
  <si>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</si>
  <si>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</si>
  <si>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</si>
  <si>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</si>
  <si>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</si>
  <si>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17 de septiembre de 2014</t>
  </si>
  <si>
    <t>* Sample includes 108 endorsed hotels and paradors representing over 12,500 rooms and over 95% of endorsed universe.</t>
  </si>
  <si>
    <r>
      <t xml:space="preserve">For the month of June 2014, the occupancy percentage rose of 1.5 points ending at 75.9%.  Total rooms occupied and available increased by 4.5% and 2.5% respectively.  Total registrations excceded by 3.5%, from 239,648 in 2013 to 248,044 in 2014.  Non-residents registrations exceeded last year by 7.2% while residents shows a decline for the period of -1.0%.  The Average Room Rate (ARR$) for the month jumped 8.2% with a selling rate of $137.52 in 2014 vs. $127.04 in 2013.  As for Paradores, the occupancy rate for June 2014 </t>
    </r>
    <r>
      <rPr>
        <sz val="9"/>
        <color theme="1"/>
        <rFont val="Arial Black"/>
        <family val="2"/>
      </rPr>
      <t>presents a</t>
    </r>
    <r>
      <rPr>
        <sz val="9"/>
        <rFont val="Arial Black"/>
        <family val="2"/>
      </rPr>
      <t xml:space="preserve"> 4.2 points surge when compared with last year 2013.  Total registrations for Paradores ended with a drop of -15.1% from 15,386 in 2013 to 13,066 in 2014.  This statistical variation in Paradores is caused in part to the absence of 5 (five) lodgings from the survey sample due to lack of endorsement.  Average Room Rate (ARR$) for Paradores surpassed 2013 by 9.5% for a total gain of $8.97.                                                                                                         Fiscal Year End 2013-2014 shows no significant change on occupancy rate closing at 69.8%.  Total registrations ended with a 1.1% advance, from 2,439,538 in 2013 to 2,466,150 in 2014.  Non-residents registrations outmatch previous fiscal year by 2.9% while residents experienced a drop of -2.2%.  Room demand ended positive with a growth of 0.1% as well as room supply which also increased 0.3% when compared to fiscal year 2013.  The (ARR$) for fiscal period 2014 turned out 13.5% ahead of 2013, closing at $148.83 vs. $131.15 for a total gain of $17.68.</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</si>
</sst>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b/>
      <sz val="10"/>
      <color theme="7" tint="0.39997558519241921"/>
      <name val="Arial"/>
      <family val="2"/>
    </font>
    <font>
      <b/>
      <sz val="9"/>
      <color theme="1"/>
      <name val="Calibri"/>
      <family val="2"/>
      <scheme val="minor"/>
    </font>
    <font>
      <sz val="8"/>
      <color theme="1"/>
      <name val="Calibri"/>
      <family val="2"/>
      <scheme val="minor"/>
    </font>
    <font>
      <sz val="9"/>
      <name val="Arial"/>
      <family val="2"/>
    </font>
    <font>
      <sz val="9"/>
      <name val="Arial Black"/>
      <family val="2"/>
    </font>
    <font>
      <sz val="9"/>
      <color theme="1"/>
      <name val="Arial Black"/>
      <family val="2"/>
    </font>
    <font>
      <sz val="10"/>
      <color rgb="FFFF0000"/>
      <name val="Arial"/>
      <family val="2"/>
    </font>
    <font>
      <sz val="10"/>
      <color theme="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58">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theme="3"/>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44">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0"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49" fontId="36" fillId="2" borderId="63" xfId="3" applyNumberFormat="1" applyFont="1" applyFill="1" applyBorder="1" applyAlignment="1">
      <alignment horizontal="center" wrapText="1"/>
    </xf>
    <xf numFmtId="49" fontId="36" fillId="2" borderId="73" xfId="3" applyNumberFormat="1"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6" fillId="19" borderId="117" xfId="3" applyFont="1" applyFill="1" applyBorder="1" applyAlignment="1">
      <alignment horizontal="center" vertical="center" wrapText="1"/>
    </xf>
    <xf numFmtId="49" fontId="46" fillId="19" borderId="117" xfId="3" applyNumberFormat="1" applyFont="1" applyFill="1" applyBorder="1" applyAlignment="1">
      <alignment horizontal="center" vertical="center" wrapText="1"/>
    </xf>
    <xf numFmtId="0" fontId="13" fillId="17" borderId="139" xfId="4" applyFill="1" applyBorder="1"/>
    <xf numFmtId="0" fontId="47" fillId="17" borderId="139" xfId="4" applyFont="1" applyFill="1" applyBorder="1"/>
    <xf numFmtId="0" fontId="13" fillId="17" borderId="140" xfId="4" applyFill="1" applyBorder="1"/>
    <xf numFmtId="0" fontId="13" fillId="0" borderId="0" xfId="4"/>
    <xf numFmtId="0" fontId="48"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42" xfId="4" applyFill="1" applyBorder="1"/>
    <xf numFmtId="0" fontId="49" fillId="0" borderId="0" xfId="4" applyFont="1"/>
    <xf numFmtId="0" fontId="51" fillId="17" borderId="0" xfId="4" applyFont="1" applyFill="1" applyBorder="1"/>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24" xfId="5" applyNumberFormat="1" applyFont="1" applyFill="1" applyBorder="1" applyAlignment="1">
      <alignment horizontal="center" vertical="center" wrapText="1"/>
    </xf>
    <xf numFmtId="1" fontId="2" fillId="17" borderId="11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2"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0" fontId="52" fillId="17" borderId="117" xfId="4" applyFont="1" applyFill="1" applyBorder="1" applyAlignment="1">
      <alignment horizontal="center" vertical="center" wrapText="1"/>
    </xf>
    <xf numFmtId="166" fontId="53" fillId="17" borderId="70" xfId="6" applyNumberFormat="1" applyFont="1" applyFill="1" applyBorder="1" applyAlignment="1">
      <alignment horizontal="center" vertical="center" wrapText="1"/>
    </xf>
    <xf numFmtId="166" fontId="32" fillId="17" borderId="117" xfId="6" applyNumberFormat="1" applyFont="1" applyFill="1" applyBorder="1" applyAlignment="1">
      <alignment horizontal="center" vertical="center" wrapText="1"/>
    </xf>
    <xf numFmtId="165" fontId="54" fillId="17" borderId="69" xfId="6" applyNumberFormat="1" applyFont="1" applyFill="1" applyBorder="1" applyAlignment="1">
      <alignment horizontal="center" vertical="center" wrapText="1"/>
    </xf>
    <xf numFmtId="10" fontId="13" fillId="17" borderId="142"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2" fillId="17" borderId="28" xfId="4" applyFont="1" applyFill="1" applyBorder="1" applyAlignment="1">
      <alignment horizontal="center" vertical="center" wrapText="1"/>
    </xf>
    <xf numFmtId="166" fontId="32" fillId="17" borderId="70" xfId="6" applyNumberFormat="1" applyFont="1" applyFill="1" applyBorder="1" applyAlignment="1">
      <alignment horizontal="center" vertical="center" wrapText="1"/>
    </xf>
    <xf numFmtId="0" fontId="54" fillId="17" borderId="70"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73" xfId="4" applyFont="1" applyFill="1" applyBorder="1" applyAlignment="1">
      <alignment horizontal="center" vertical="center" wrapText="1"/>
    </xf>
    <xf numFmtId="8" fontId="32" fillId="17" borderId="63" xfId="4" applyNumberFormat="1" applyFont="1" applyFill="1" applyBorder="1" applyAlignment="1">
      <alignment horizontal="center" vertical="center" wrapText="1"/>
    </xf>
    <xf numFmtId="8"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42"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8" fontId="32" fillId="17" borderId="0" xfId="4" applyNumberFormat="1" applyFont="1" applyFill="1" applyBorder="1" applyAlignment="1">
      <alignment horizontal="center" vertical="center" wrapText="1"/>
    </xf>
    <xf numFmtId="166" fontId="2" fillId="17" borderId="0" xfId="6" applyNumberFormat="1" applyFont="1" applyFill="1" applyBorder="1" applyAlignment="1" applyProtection="1">
      <alignment horizontal="center" vertical="center" wrapText="1"/>
    </xf>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32" fillId="17" borderId="117" xfId="4" applyNumberFormat="1" applyFont="1" applyFill="1" applyBorder="1" applyAlignment="1">
      <alignment horizontal="center" vertical="center" wrapText="1"/>
    </xf>
    <xf numFmtId="166" fontId="2" fillId="17" borderId="117" xfId="6" applyNumberFormat="1" applyFont="1" applyFill="1" applyBorder="1" applyAlignment="1" applyProtection="1">
      <alignment horizontal="center" vertical="center" wrapText="1"/>
    </xf>
    <xf numFmtId="0" fontId="13" fillId="17" borderId="0" xfId="4" applyFill="1" applyBorder="1" applyAlignment="1"/>
    <xf numFmtId="0" fontId="2" fillId="17" borderId="11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38" fontId="32" fillId="17" borderId="117" xfId="4" applyNumberFormat="1" applyFont="1" applyFill="1" applyBorder="1" applyAlignment="1">
      <alignment horizontal="center" vertical="center" wrapText="1"/>
    </xf>
    <xf numFmtId="0" fontId="13" fillId="17" borderId="0" xfId="4" applyFill="1" applyBorder="1" applyAlignment="1">
      <alignment horizontal="left" vertical="center"/>
    </xf>
    <xf numFmtId="0" fontId="56" fillId="17" borderId="0" xfId="4" applyFont="1" applyFill="1" applyBorder="1" applyAlignment="1"/>
    <xf numFmtId="0" fontId="58" fillId="17" borderId="0" xfId="4" applyFont="1" applyFill="1" applyBorder="1" applyAlignment="1">
      <alignment horizontal="center" vertical="center" wrapText="1"/>
    </xf>
    <xf numFmtId="0" fontId="13" fillId="17" borderId="0" xfId="4" applyFill="1" applyBorder="1" applyAlignment="1">
      <alignment horizontal="center"/>
    </xf>
    <xf numFmtId="3" fontId="49" fillId="0" borderId="0" xfId="4" applyNumberFormat="1" applyFont="1"/>
    <xf numFmtId="0" fontId="61" fillId="17" borderId="141" xfId="4" applyFont="1" applyFill="1" applyBorder="1"/>
    <xf numFmtId="0" fontId="61" fillId="17" borderId="0" xfId="4" applyFont="1" applyFill="1" applyBorder="1"/>
    <xf numFmtId="0" fontId="61" fillId="17" borderId="142" xfId="4" applyFont="1" applyFill="1" applyBorder="1"/>
    <xf numFmtId="0" fontId="13" fillId="17" borderId="141" xfId="4" applyFill="1" applyBorder="1"/>
    <xf numFmtId="0" fontId="13" fillId="17" borderId="141" xfId="4" applyFill="1" applyBorder="1" applyAlignment="1"/>
    <xf numFmtId="0" fontId="13" fillId="17" borderId="142" xfId="4" applyFill="1" applyBorder="1" applyAlignment="1"/>
    <xf numFmtId="0" fontId="49" fillId="0" borderId="0" xfId="4" applyFont="1" applyFill="1"/>
    <xf numFmtId="0" fontId="13" fillId="0" borderId="0" xfId="4" applyFill="1"/>
    <xf numFmtId="0" fontId="61" fillId="0" borderId="0" xfId="4" applyFont="1"/>
    <xf numFmtId="0" fontId="62" fillId="0" borderId="0" xfId="4" applyFont="1"/>
    <xf numFmtId="37" fontId="62" fillId="0" borderId="0" xfId="4" applyNumberFormat="1" applyFont="1"/>
    <xf numFmtId="0" fontId="63" fillId="25" borderId="0" xfId="4" applyFont="1" applyFill="1"/>
    <xf numFmtId="0" fontId="13" fillId="25" borderId="0" xfId="4" applyFill="1"/>
    <xf numFmtId="0" fontId="13" fillId="25" borderId="0" xfId="4" applyFill="1" applyAlignment="1">
      <alignment horizontal="left"/>
    </xf>
    <xf numFmtId="0" fontId="65" fillId="25" borderId="117" xfId="4" applyFont="1" applyFill="1" applyBorder="1" applyAlignment="1">
      <alignment wrapText="1"/>
    </xf>
    <xf numFmtId="0" fontId="64" fillId="25" borderId="151" xfId="4" applyFont="1" applyFill="1" applyBorder="1" applyAlignment="1">
      <alignment horizontal="right" wrapText="1"/>
    </xf>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24"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9" fillId="25" borderId="124"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13" fillId="25" borderId="8" xfId="4" applyFill="1" applyBorder="1"/>
    <xf numFmtId="0" fontId="13" fillId="25" borderId="62" xfId="4" applyFill="1" applyBorder="1"/>
    <xf numFmtId="0" fontId="67" fillId="25" borderId="0" xfId="4" applyFont="1" applyFill="1"/>
    <xf numFmtId="0" fontId="67" fillId="25" borderId="0" xfId="4" applyFont="1" applyFill="1" applyAlignment="1">
      <alignment horizontal="left" indent="4"/>
    </xf>
    <xf numFmtId="0" fontId="72" fillId="0" borderId="153" xfId="0" applyFont="1" applyBorder="1" applyAlignment="1">
      <alignment horizontal="center"/>
    </xf>
    <xf numFmtId="0" fontId="10" fillId="0" borderId="0" xfId="0" applyFont="1" applyAlignment="1">
      <alignment horizontal="justify"/>
    </xf>
    <xf numFmtId="0" fontId="5" fillId="0" borderId="0" xfId="0" applyFont="1" applyAlignment="1">
      <alignment horizontal="justify"/>
    </xf>
    <xf numFmtId="0" fontId="75" fillId="0" borderId="0" xfId="0" applyFont="1" applyAlignment="1">
      <alignment horizontal="left" wrapText="1" readingOrder="1"/>
    </xf>
    <xf numFmtId="8" fontId="32" fillId="0" borderId="0" xfId="0" applyNumberFormat="1" applyFont="1"/>
    <xf numFmtId="0" fontId="13" fillId="17" borderId="154" xfId="4" applyFill="1" applyBorder="1"/>
    <xf numFmtId="0" fontId="13" fillId="17" borderId="155" xfId="4" applyFill="1" applyBorder="1"/>
    <xf numFmtId="0" fontId="49" fillId="17" borderId="156" xfId="4" applyFont="1" applyFill="1" applyBorder="1"/>
    <xf numFmtId="0" fontId="49" fillId="17" borderId="150" xfId="4" applyFont="1" applyFill="1" applyBorder="1"/>
    <xf numFmtId="0" fontId="49" fillId="17" borderId="157" xfId="4" applyFont="1" applyFill="1" applyBorder="1"/>
    <xf numFmtId="0" fontId="49" fillId="17" borderId="154" xfId="4" applyFont="1" applyFill="1" applyBorder="1"/>
    <xf numFmtId="0" fontId="49" fillId="17" borderId="0" xfId="4" applyFont="1" applyFill="1" applyBorder="1"/>
    <xf numFmtId="0" fontId="49" fillId="17" borderId="155" xfId="4" applyFont="1" applyFill="1" applyBorder="1"/>
    <xf numFmtId="8" fontId="49" fillId="0" borderId="0" xfId="4" applyNumberFormat="1" applyFont="1"/>
    <xf numFmtId="0" fontId="59" fillId="17" borderId="143" xfId="4" applyFont="1" applyFill="1" applyBorder="1" applyAlignment="1">
      <alignment horizontal="center" vertical="center" wrapText="1"/>
    </xf>
    <xf numFmtId="0" fontId="0" fillId="0" borderId="144" xfId="0" applyBorder="1" applyAlignment="1">
      <alignment wrapText="1"/>
    </xf>
    <xf numFmtId="0" fontId="0" fillId="0" borderId="145" xfId="0" applyBorder="1" applyAlignment="1">
      <alignment wrapText="1"/>
    </xf>
    <xf numFmtId="0" fontId="0" fillId="0" borderId="9" xfId="0" applyBorder="1" applyAlignment="1">
      <alignment wrapText="1"/>
    </xf>
    <xf numFmtId="0" fontId="0" fillId="0" borderId="0" xfId="0" applyBorder="1" applyAlignment="1">
      <alignment wrapText="1"/>
    </xf>
    <xf numFmtId="0" fontId="0" fillId="0" borderId="146" xfId="0" applyBorder="1" applyAlignment="1">
      <alignment wrapText="1"/>
    </xf>
    <xf numFmtId="0" fontId="0" fillId="0" borderId="9" xfId="0" applyBorder="1" applyAlignment="1"/>
    <xf numFmtId="0" fontId="0" fillId="0" borderId="0" xfId="0" applyBorder="1" applyAlignment="1"/>
    <xf numFmtId="0" fontId="0" fillId="0" borderId="146" xfId="0" applyBorder="1" applyAlignment="1"/>
    <xf numFmtId="0" fontId="0" fillId="0" borderId="147" xfId="0" applyBorder="1" applyAlignment="1"/>
    <xf numFmtId="0" fontId="0" fillId="0" borderId="148" xfId="0" applyBorder="1" applyAlignment="1"/>
    <xf numFmtId="0" fontId="0" fillId="0" borderId="149" xfId="0" applyBorder="1" applyAlignment="1"/>
    <xf numFmtId="0" fontId="13" fillId="17" borderId="0" xfId="4" applyFill="1" applyBorder="1" applyAlignment="1"/>
    <xf numFmtId="0" fontId="0" fillId="17" borderId="0" xfId="0" applyFill="1" applyBorder="1" applyAlignment="1"/>
    <xf numFmtId="0" fontId="0" fillId="17" borderId="142" xfId="0" applyFill="1" applyBorder="1" applyAlignment="1"/>
    <xf numFmtId="0" fontId="13" fillId="17" borderId="138" xfId="4" applyFill="1" applyBorder="1" applyAlignment="1"/>
    <xf numFmtId="0" fontId="13" fillId="17" borderId="141" xfId="4" applyFill="1" applyBorder="1" applyAlignment="1"/>
    <xf numFmtId="0" fontId="48" fillId="17" borderId="0" xfId="4" applyFont="1" applyFill="1" applyBorder="1" applyAlignment="1">
      <alignment horizontal="center" vertical="center"/>
    </xf>
    <xf numFmtId="49" fontId="50" fillId="17" borderId="0" xfId="4" applyNumberFormat="1" applyFont="1" applyFill="1" applyBorder="1" applyAlignment="1">
      <alignment horizontal="center" vertical="center"/>
    </xf>
    <xf numFmtId="0" fontId="51" fillId="17" borderId="0" xfId="4" applyFont="1" applyFill="1" applyBorder="1" applyAlignment="1">
      <alignment horizontal="center" vertical="center"/>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49" fontId="55"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57" fillId="17" borderId="0" xfId="4" applyFont="1" applyFill="1" applyBorder="1" applyAlignment="1">
      <alignment horizontal="left" vertical="center" wrapText="1"/>
    </xf>
    <xf numFmtId="0" fontId="52" fillId="17" borderId="0" xfId="4" applyFont="1" applyFill="1" applyBorder="1" applyAlignment="1">
      <alignment horizontal="left" vertical="center"/>
    </xf>
    <xf numFmtId="0" fontId="56" fillId="17" borderId="0" xfId="4" applyFont="1" applyFill="1" applyBorder="1" applyAlignment="1"/>
    <xf numFmtId="0" fontId="10" fillId="8" borderId="68" xfId="0" applyFont="1" applyFill="1" applyBorder="1" applyAlignment="1">
      <alignment horizontal="center"/>
    </xf>
    <xf numFmtId="0" fontId="10" fillId="8" borderId="69" xfId="0" applyFont="1" applyFill="1" applyBorder="1" applyAlignment="1">
      <alignment horizontal="center"/>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28" fillId="0" borderId="0" xfId="0" applyFont="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0" fontId="30" fillId="0" borderId="32"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30" fillId="0" borderId="35" xfId="0" applyFont="1" applyBorder="1" applyAlignment="1">
      <alignment horizontal="center" vertic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28" fillId="0" borderId="0" xfId="3" applyFont="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0" fontId="30" fillId="0" borderId="32"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30" fillId="0" borderId="35" xfId="3" applyFont="1" applyBorder="1" applyAlignment="1">
      <alignment horizontal="center" vertical="center"/>
    </xf>
    <xf numFmtId="0" fontId="10" fillId="15" borderId="68" xfId="3" applyFont="1" applyFill="1" applyBorder="1" applyAlignment="1">
      <alignment horizontal="center"/>
    </xf>
    <xf numFmtId="0" fontId="10" fillId="15" borderId="69" xfId="3" applyFont="1" applyFill="1" applyBorder="1" applyAlignment="1">
      <alignment horizontal="center"/>
    </xf>
    <xf numFmtId="0" fontId="37" fillId="17" borderId="87"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37" fillId="17" borderId="91"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40" fillId="2" borderId="109" xfId="3" applyFont="1" applyFill="1" applyBorder="1" applyAlignment="1">
      <alignment horizontal="left"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40" fillId="2" borderId="106"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40" fillId="20" borderId="109" xfId="3" applyFont="1" applyFill="1" applyBorder="1" applyAlignment="1">
      <alignment horizontal="left" vertical="center" wrapText="1"/>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3" xfId="3" applyFont="1" applyFill="1" applyBorder="1" applyAlignment="1">
      <alignment horizontal="left" vertical="center" wrapText="1"/>
    </xf>
    <xf numFmtId="0" fontId="39" fillId="2" borderId="0" xfId="3" applyFont="1" applyFill="1" applyAlignment="1">
      <alignment horizontal="center"/>
    </xf>
    <xf numFmtId="0" fontId="39" fillId="2" borderId="124"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3" xfId="3" applyNumberFormat="1" applyFont="1" applyFill="1" applyBorder="1" applyAlignment="1">
      <alignment horizontal="left" vertical="center" wrapText="1"/>
    </xf>
    <xf numFmtId="0" fontId="40" fillId="2" borderId="131" xfId="3" applyFont="1" applyFill="1" applyBorder="1" applyAlignment="1">
      <alignment horizontal="left" vertical="center" wrapText="1"/>
    </xf>
    <xf numFmtId="0" fontId="40" fillId="2" borderId="134" xfId="3" applyFont="1" applyFill="1" applyBorder="1" applyAlignment="1">
      <alignment horizontal="left" vertical="center" wrapText="1"/>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0" fontId="40" fillId="2" borderId="129" xfId="3" applyFont="1" applyFill="1" applyBorder="1" applyAlignment="1">
      <alignment horizontal="left" vertical="center" wrapText="1"/>
    </xf>
    <xf numFmtId="0" fontId="39" fillId="2" borderId="124" xfId="3" applyFont="1" applyFill="1" applyBorder="1" applyAlignment="1">
      <alignment horizontal="center" vertical="center"/>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68" fillId="25" borderId="124"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8" fillId="25" borderId="124"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64" fillId="25" borderId="124" xfId="4" applyFont="1" applyFill="1" applyBorder="1" applyAlignment="1"/>
    <xf numFmtId="0" fontId="64" fillId="25" borderId="69" xfId="4" applyFont="1" applyFill="1" applyBorder="1" applyAlignment="1"/>
    <xf numFmtId="0" fontId="64" fillId="25" borderId="124" xfId="4" applyFont="1" applyFill="1" applyBorder="1" applyAlignment="1">
      <alignment wrapText="1"/>
    </xf>
    <xf numFmtId="0" fontId="64" fillId="25" borderId="69" xfId="4" applyFont="1" applyFill="1" applyBorder="1" applyAlignment="1">
      <alignment wrapText="1"/>
    </xf>
    <xf numFmtId="0" fontId="68" fillId="25" borderId="124"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4" fillId="25" borderId="124"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xf numFmtId="0" fontId="64" fillId="25" borderId="124" xfId="4" applyFont="1" applyFill="1" applyBorder="1" applyAlignment="1">
      <alignment horizontal="center" wrapText="1"/>
    </xf>
    <xf numFmtId="0" fontId="64" fillId="25" borderId="69" xfId="4" applyFont="1" applyFill="1" applyBorder="1" applyAlignment="1">
      <alignment horizontal="center" wrapText="1"/>
    </xf>
    <xf numFmtId="0" fontId="64" fillId="25" borderId="124"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52"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defRPr sz="1200" b="1" i="0" u="none" strike="noStrike" baseline="0">
                <a:solidFill>
                  <a:srgbClr val="FFFFFF"/>
                </a:solidFill>
                <a:latin typeface="Calibri"/>
                <a:ea typeface="Calibri"/>
                <a:cs typeface="Calibri"/>
              </a:defRPr>
            </a:pPr>
            <a:r>
              <a:rPr lang="en-US"/>
              <a:t>Occupancy % June 2014</a:t>
            </a:r>
          </a:p>
        </c:rich>
      </c:tx>
      <c:layout>
        <c:manualLayout>
          <c:xMode val="edge"/>
          <c:yMode val="edge"/>
          <c:x val="0.23518023854613154"/>
          <c:y val="4.530759461518935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7063"/>
          <c:w val="0.73575068100714569"/>
          <c:h val="0.63125609298839014"/>
        </c:manualLayout>
      </c:layout>
      <c:bar3DChart>
        <c:barDir val="col"/>
        <c:grouping val="clustered"/>
        <c:varyColors val="0"/>
        <c:ser>
          <c:idx val="0"/>
          <c:order val="0"/>
          <c:tx>
            <c:strRef>
              <c:f>'SUMMARY DASHBOARD'!$D$8</c:f>
              <c:strCache>
                <c:ptCount val="1"/>
                <c:pt idx="0">
                  <c:v>Occupancy %</c:v>
                </c:pt>
              </c:strCache>
            </c:strRef>
          </c:tx>
          <c:invertIfNegative val="0"/>
          <c:dLbls>
            <c:numFmt formatCode="0.0%" sourceLinked="0"/>
            <c:txPr>
              <a:bodyPr/>
              <a:lstStyle/>
              <a:p>
                <a:pPr>
                  <a:defRPr sz="10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DASHBOARD'!$E$7:$F$7</c:f>
              <c:numCache>
                <c:formatCode>0</c:formatCode>
                <c:ptCount val="2"/>
                <c:pt idx="0">
                  <c:v>2014</c:v>
                </c:pt>
                <c:pt idx="1">
                  <c:v>2013</c:v>
                </c:pt>
              </c:numCache>
            </c:numRef>
          </c:cat>
          <c:val>
            <c:numRef>
              <c:f>'SUMMARY DASHBOARD'!$E$8:$F$8</c:f>
              <c:numCache>
                <c:formatCode>0.0%</c:formatCode>
                <c:ptCount val="2"/>
                <c:pt idx="0">
                  <c:v>0.75939387434503891</c:v>
                </c:pt>
                <c:pt idx="1">
                  <c:v>0.74462860343689363</c:v>
                </c:pt>
              </c:numCache>
            </c:numRef>
          </c:val>
        </c:ser>
        <c:dLbls>
          <c:showLegendKey val="0"/>
          <c:showVal val="0"/>
          <c:showCatName val="0"/>
          <c:showSerName val="0"/>
          <c:showPercent val="0"/>
          <c:showBubbleSize val="0"/>
        </c:dLbls>
        <c:gapWidth val="150"/>
        <c:shape val="box"/>
        <c:axId val="100296704"/>
        <c:axId val="101655104"/>
        <c:axId val="0"/>
      </c:bar3DChart>
      <c:dateAx>
        <c:axId val="100296704"/>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01655104"/>
        <c:crosses val="autoZero"/>
        <c:auto val="0"/>
        <c:lblOffset val="100"/>
        <c:baseTimeUnit val="days"/>
      </c:dateAx>
      <c:valAx>
        <c:axId val="101655104"/>
        <c:scaling>
          <c:orientation val="minMax"/>
          <c:max val="0.9"/>
          <c:min val="0.30000000000000032"/>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00296704"/>
        <c:crosses val="autoZero"/>
        <c:crossBetween val="between"/>
      </c:valAx>
      <c:spPr>
        <a:noFill/>
        <a:ln w="25400">
          <a:noFill/>
        </a:ln>
      </c:spPr>
    </c:plotArea>
    <c:plotVisOnly val="1"/>
    <c:dispBlanksAs val="gap"/>
    <c:showDLblsOverMax val="0"/>
  </c:chart>
  <c:spPr>
    <a:ln cap="rnd">
      <a:solidFill>
        <a:srgbClr val="4F81BD"/>
      </a:solidFill>
    </a:ln>
    <a:effectLst>
      <a:outerShdw blurRad="76200" dist="38100" dir="1800000" sx="103000" sy="103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177" l="0.70000000000000062" r="0.70000000000000062" t="0.75000000000001177"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a:pPr>
            <a:r>
              <a:rPr lang="en-US" sz="1200" baseline="0"/>
              <a:t>Average Room Rate (ARR$)</a:t>
            </a:r>
          </a:p>
          <a:p>
            <a:pPr>
              <a:defRPr/>
            </a:pPr>
            <a:r>
              <a:rPr lang="en-US" sz="1200" baseline="0"/>
              <a:t>June 2014</a:t>
            </a:r>
          </a:p>
        </c:rich>
      </c:tx>
      <c:layout>
        <c:manualLayout>
          <c:xMode val="edge"/>
          <c:yMode val="edge"/>
          <c:x val="0.22546408971605841"/>
          <c:y val="1.2789764965409728E-2"/>
        </c:manualLayout>
      </c:layout>
      <c:overlay val="0"/>
    </c:title>
    <c:autoTitleDeleted val="0"/>
    <c:view3D>
      <c:rotX val="20"/>
      <c:rotY val="40"/>
      <c:rAngAx val="1"/>
    </c:view3D>
    <c:floor>
      <c:thickness val="0"/>
    </c:floor>
    <c:sideWall>
      <c:thickness val="0"/>
    </c:sideWall>
    <c:backWall>
      <c:thickness val="0"/>
    </c:backWall>
    <c:plotArea>
      <c:layout>
        <c:manualLayout>
          <c:layoutTarget val="inner"/>
          <c:xMode val="edge"/>
          <c:yMode val="edge"/>
          <c:x val="0.17005655556587621"/>
          <c:y val="0.22527227837978467"/>
          <c:w val="0.66819393731660814"/>
          <c:h val="0.59437450018828886"/>
        </c:manualLayout>
      </c:layout>
      <c:bar3DChart>
        <c:barDir val="bar"/>
        <c:grouping val="clustered"/>
        <c:varyColors val="0"/>
        <c:ser>
          <c:idx val="0"/>
          <c:order val="0"/>
          <c:tx>
            <c:strRef>
              <c:f>'SUMMARY DASHBOARD'!$D$11</c:f>
              <c:strCache>
                <c:ptCount val="1"/>
                <c:pt idx="0">
                  <c:v>ARR$</c:v>
                </c:pt>
              </c:strCache>
            </c:strRef>
          </c:tx>
          <c:invertIfNegative val="0"/>
          <c:dLbls>
            <c:dLbl>
              <c:idx val="0"/>
              <c:layout>
                <c:manualLayout>
                  <c:x val="5.4336468129572331E-2"/>
                  <c:y val="-2.0151138830239609E-2"/>
                </c:manualLayout>
              </c:layout>
              <c:showLegendKey val="0"/>
              <c:showVal val="1"/>
              <c:showCatName val="0"/>
              <c:showSerName val="0"/>
              <c:showPercent val="0"/>
              <c:showBubbleSize val="0"/>
            </c:dLbl>
            <c:dLbl>
              <c:idx val="1"/>
              <c:layout>
                <c:manualLayout>
                  <c:x val="5.0156739811912911E-2"/>
                  <c:y val="0"/>
                </c:manualLayout>
              </c:layout>
              <c:showLegendKey val="0"/>
              <c:showVal val="1"/>
              <c:showCatName val="0"/>
              <c:showSerName val="0"/>
              <c:showPercent val="0"/>
              <c:showBubbleSize val="0"/>
            </c:dLbl>
            <c:txPr>
              <a:bodyPr/>
              <a:lstStyle/>
              <a:p>
                <a:pPr>
                  <a:defRPr b="1"/>
                </a:pPr>
                <a:endParaRPr lang="en-US"/>
              </a:p>
            </c:txPr>
            <c:showLegendKey val="0"/>
            <c:showVal val="1"/>
            <c:showCatName val="0"/>
            <c:showSerName val="0"/>
            <c:showPercent val="0"/>
            <c:showBubbleSize val="0"/>
            <c:showLeaderLines val="0"/>
          </c:dLbls>
          <c:cat>
            <c:numRef>
              <c:f>'SUMMARY DASHBOARD'!$E$10:$F$10</c:f>
              <c:numCache>
                <c:formatCode>0</c:formatCode>
                <c:ptCount val="2"/>
                <c:pt idx="0">
                  <c:v>2014</c:v>
                </c:pt>
                <c:pt idx="1">
                  <c:v>2013</c:v>
                </c:pt>
              </c:numCache>
            </c:numRef>
          </c:cat>
          <c:val>
            <c:numRef>
              <c:f>'SUMMARY DASHBOARD'!$E$11:$F$11</c:f>
              <c:numCache>
                <c:formatCode>"$"#,##0.00_);[Red]\("$"#,##0.00\)</c:formatCode>
                <c:ptCount val="2"/>
                <c:pt idx="0">
                  <c:v>137.51935185185181</c:v>
                </c:pt>
                <c:pt idx="1">
                  <c:v>127.04085714285712</c:v>
                </c:pt>
              </c:numCache>
            </c:numRef>
          </c:val>
        </c:ser>
        <c:dLbls>
          <c:showLegendKey val="0"/>
          <c:showVal val="0"/>
          <c:showCatName val="0"/>
          <c:showSerName val="0"/>
          <c:showPercent val="0"/>
          <c:showBubbleSize val="0"/>
        </c:dLbls>
        <c:gapWidth val="150"/>
        <c:shape val="box"/>
        <c:axId val="100297728"/>
        <c:axId val="101657408"/>
        <c:axId val="0"/>
      </c:bar3DChart>
      <c:catAx>
        <c:axId val="100297728"/>
        <c:scaling>
          <c:orientation val="minMax"/>
        </c:scaling>
        <c:delete val="0"/>
        <c:axPos val="l"/>
        <c:numFmt formatCode="0" sourceLinked="1"/>
        <c:majorTickMark val="out"/>
        <c:minorTickMark val="none"/>
        <c:tickLblPos val="nextTo"/>
        <c:txPr>
          <a:bodyPr/>
          <a:lstStyle/>
          <a:p>
            <a:pPr>
              <a:defRPr b="1" i="0" baseline="0"/>
            </a:pPr>
            <a:endParaRPr lang="en-US"/>
          </a:p>
        </c:txPr>
        <c:crossAx val="101657408"/>
        <c:crosses val="autoZero"/>
        <c:auto val="1"/>
        <c:lblAlgn val="ctr"/>
        <c:lblOffset val="100"/>
        <c:noMultiLvlLbl val="0"/>
      </c:catAx>
      <c:valAx>
        <c:axId val="101657408"/>
        <c:scaling>
          <c:orientation val="minMax"/>
          <c:max val="155"/>
          <c:min val="100"/>
        </c:scaling>
        <c:delete val="0"/>
        <c:axPos val="b"/>
        <c:majorGridlines>
          <c:spPr>
            <a:ln>
              <a:solidFill>
                <a:srgbClr val="4F81BD"/>
              </a:solidFill>
            </a:ln>
          </c:spPr>
        </c:majorGridlines>
        <c:numFmt formatCode="&quot;$&quot;#,##0.00_);[Red]\(&quot;$&quot;#,##0.00\)" sourceLinked="1"/>
        <c:majorTickMark val="out"/>
        <c:minorTickMark val="none"/>
        <c:tickLblPos val="nextTo"/>
        <c:txPr>
          <a:bodyPr/>
          <a:lstStyle/>
          <a:p>
            <a:pPr>
              <a:defRPr b="1" i="0" baseline="0"/>
            </a:pPr>
            <a:endParaRPr lang="en-US"/>
          </a:p>
        </c:txPr>
        <c:crossAx val="100297728"/>
        <c:crosses val="autoZero"/>
        <c:crossBetween val="between"/>
        <c:majorUnit val="15"/>
      </c:valAx>
    </c:plotArea>
    <c:legend>
      <c:legendPos val="r"/>
      <c:legendEntry>
        <c:idx val="0"/>
        <c:txPr>
          <a:bodyPr/>
          <a:lstStyle/>
          <a:p>
            <a:pPr>
              <a:defRPr sz="900" b="1" i="0" baseline="0"/>
            </a:pPr>
            <a:endParaRPr lang="en-US"/>
          </a:p>
        </c:txPr>
      </c:legendEntry>
      <c:layout>
        <c:manualLayout>
          <c:xMode val="edge"/>
          <c:yMode val="edge"/>
          <c:x val="0.81932548400102023"/>
          <c:y val="0.44529838494704638"/>
          <c:w val="0.15395694306540447"/>
          <c:h val="0.1412176359781124"/>
        </c:manualLayout>
      </c:layout>
      <c:overlay val="0"/>
      <c:txPr>
        <a:bodyPr/>
        <a:lstStyle/>
        <a:p>
          <a:pPr>
            <a:defRPr sz="900" baseline="0"/>
          </a:pPr>
          <a:endParaRPr lang="en-US"/>
        </a:p>
      </c:txPr>
    </c:legend>
    <c:plotVisOnly val="1"/>
    <c:dispBlanksAs val="gap"/>
    <c:showDLblsOverMax val="0"/>
  </c:chart>
  <c:spPr>
    <a:ln>
      <a:solidFill>
        <a:schemeClr val="accent1"/>
      </a:solidFill>
    </a:ln>
    <a:effectLst>
      <a:outerShdw blurRad="76200" dist="50800" dir="3600000" sx="103000" sy="103000" algn="tl" rotWithShape="0">
        <a:prstClr val="black">
          <a:alpha val="57000"/>
        </a:prstClr>
      </a:outerShdw>
    </a:effectLst>
  </c:spPr>
  <c:printSettings>
    <c:headerFooter/>
    <c:pageMargins b="0.75000000000000644" l="0.70000000000000062" r="0.70000000000000062" t="0.750000000000006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97829056856852"/>
          <c:y val="0.19504354011823291"/>
          <c:w val="0.70711774592844656"/>
          <c:h val="0.56848482468369765"/>
        </c:manualLayout>
      </c:layout>
      <c:bar3DChart>
        <c:barDir val="col"/>
        <c:grouping val="clustered"/>
        <c:varyColors val="0"/>
        <c:ser>
          <c:idx val="0"/>
          <c:order val="0"/>
          <c:tx>
            <c:strRef>
              <c:f>'SUMMARY DASHBOARD'!$E$53</c:f>
              <c:strCache>
                <c:ptCount val="1"/>
                <c:pt idx="0">
                  <c:v>2014</c:v>
                </c:pt>
              </c:strCache>
            </c:strRef>
          </c:tx>
          <c:spPr>
            <a:solidFill>
              <a:schemeClr val="accent5">
                <a:lumMod val="75000"/>
              </a:schemeClr>
            </a:solidFill>
          </c:spPr>
          <c:invertIfNegative val="0"/>
          <c:dLbls>
            <c:dLbl>
              <c:idx val="0"/>
              <c:layout>
                <c:manualLayout>
                  <c:x val="-9.8402841600635886E-3"/>
                  <c:y val="-7.6581548801726894E-4"/>
                </c:manualLayout>
              </c:layout>
              <c:showLegendKey val="0"/>
              <c:showVal val="1"/>
              <c:showCatName val="0"/>
              <c:showSerName val="0"/>
              <c:showPercent val="0"/>
              <c:showBubbleSize val="0"/>
            </c:dLbl>
            <c:dLbl>
              <c:idx val="2"/>
              <c:layout>
                <c:manualLayout>
                  <c:x val="-1.3173859596664343E-2"/>
                  <c:y val="9.4468573156805367E-3"/>
                </c:manualLayout>
              </c:layout>
              <c:showLegendKey val="0"/>
              <c:showVal val="1"/>
              <c:showCatName val="0"/>
              <c:showSerName val="0"/>
              <c:showPercent val="0"/>
              <c:showBubbleSize val="0"/>
            </c:dLbl>
            <c:txPr>
              <a:bodyPr/>
              <a:lstStyle/>
              <a:p>
                <a:pPr>
                  <a:defRPr sz="800" b="1"/>
                </a:pPr>
                <a:endParaRPr lang="en-U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DASHBOARD'!$E$54:$E$56</c:f>
              <c:numCache>
                <c:formatCode>#,##0_);\(#,##0\)</c:formatCode>
                <c:ptCount val="3"/>
                <c:pt idx="0">
                  <c:v>248044</c:v>
                </c:pt>
                <c:pt idx="1">
                  <c:v>141483</c:v>
                </c:pt>
                <c:pt idx="2">
                  <c:v>106561</c:v>
                </c:pt>
              </c:numCache>
            </c:numRef>
          </c:val>
        </c:ser>
        <c:ser>
          <c:idx val="1"/>
          <c:order val="1"/>
          <c:tx>
            <c:strRef>
              <c:f>'SUMMARY DASHBOARD'!$F$53</c:f>
              <c:strCache>
                <c:ptCount val="1"/>
                <c:pt idx="0">
                  <c:v>2013</c:v>
                </c:pt>
              </c:strCache>
            </c:strRef>
          </c:tx>
          <c:spPr>
            <a:solidFill>
              <a:schemeClr val="accent5">
                <a:lumMod val="40000"/>
                <a:lumOff val="60000"/>
              </a:schemeClr>
            </a:solidFill>
          </c:spPr>
          <c:invertIfNegative val="0"/>
          <c:dLbls>
            <c:dLbl>
              <c:idx val="0"/>
              <c:layout>
                <c:manualLayout>
                  <c:x val="7.700439653245239E-2"/>
                  <c:y val="0"/>
                </c:manualLayout>
              </c:layout>
              <c:showLegendKey val="0"/>
              <c:showVal val="1"/>
              <c:showCatName val="0"/>
              <c:showSerName val="0"/>
              <c:showPercent val="0"/>
              <c:showBubbleSize val="0"/>
            </c:dLbl>
            <c:dLbl>
              <c:idx val="1"/>
              <c:layout>
                <c:manualLayout>
                  <c:x val="8.2101398717565374E-2"/>
                  <c:y val="-6.2353873452077385E-3"/>
                </c:manualLayout>
              </c:layout>
              <c:showLegendKey val="0"/>
              <c:showVal val="1"/>
              <c:showCatName val="0"/>
              <c:showSerName val="0"/>
              <c:showPercent val="0"/>
              <c:showBubbleSize val="0"/>
            </c:dLbl>
            <c:dLbl>
              <c:idx val="2"/>
              <c:layout>
                <c:manualLayout>
                  <c:x val="5.915645038041132E-2"/>
                  <c:y val="-4.624988093846997E-3"/>
                </c:manualLayout>
              </c:layout>
              <c:showLegendKey val="0"/>
              <c:showVal val="1"/>
              <c:showCatName val="0"/>
              <c:showSerName val="0"/>
              <c:showPercent val="0"/>
              <c:showBubbleSize val="0"/>
            </c:dLbl>
            <c:txPr>
              <a:bodyPr/>
              <a:lstStyle/>
              <a:p>
                <a:pPr>
                  <a:defRPr sz="800" b="1"/>
                </a:pPr>
                <a:endParaRPr lang="en-U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DASHBOARD'!$F$54:$F$56</c:f>
              <c:numCache>
                <c:formatCode>#,##0_);\(#,##0\)</c:formatCode>
                <c:ptCount val="3"/>
                <c:pt idx="0">
                  <c:v>239648</c:v>
                </c:pt>
                <c:pt idx="1">
                  <c:v>132034</c:v>
                </c:pt>
                <c:pt idx="2">
                  <c:v>107614</c:v>
                </c:pt>
              </c:numCache>
            </c:numRef>
          </c:val>
        </c:ser>
        <c:dLbls>
          <c:showLegendKey val="0"/>
          <c:showVal val="0"/>
          <c:showCatName val="0"/>
          <c:showSerName val="0"/>
          <c:showPercent val="0"/>
          <c:showBubbleSize val="0"/>
        </c:dLbls>
        <c:gapWidth val="150"/>
        <c:shape val="box"/>
        <c:axId val="100080128"/>
        <c:axId val="101658560"/>
        <c:axId val="0"/>
      </c:bar3DChart>
      <c:catAx>
        <c:axId val="100080128"/>
        <c:scaling>
          <c:orientation val="minMax"/>
        </c:scaling>
        <c:delete val="0"/>
        <c:axPos val="b"/>
        <c:numFmt formatCode="General" sourceLinked="1"/>
        <c:majorTickMark val="out"/>
        <c:minorTickMark val="none"/>
        <c:tickLblPos val="nextTo"/>
        <c:txPr>
          <a:bodyPr rot="-480000" anchor="b" anchorCtr="1"/>
          <a:lstStyle/>
          <a:p>
            <a:pPr>
              <a:defRPr sz="800" b="1"/>
            </a:pPr>
            <a:endParaRPr lang="en-US"/>
          </a:p>
        </c:txPr>
        <c:crossAx val="101658560"/>
        <c:crosses val="autoZero"/>
        <c:auto val="1"/>
        <c:lblAlgn val="ctr"/>
        <c:lblOffset val="100"/>
        <c:tickLblSkip val="1"/>
        <c:noMultiLvlLbl val="0"/>
      </c:catAx>
      <c:valAx>
        <c:axId val="101658560"/>
        <c:scaling>
          <c:orientation val="minMax"/>
          <c:max val="250000"/>
        </c:scaling>
        <c:delete val="0"/>
        <c:axPos val="l"/>
        <c:majorGridlines>
          <c:spPr>
            <a:ln>
              <a:solidFill>
                <a:srgbClr val="FC2E4B"/>
              </a:solidFill>
            </a:ln>
          </c:spPr>
        </c:majorGridlines>
        <c:numFmt formatCode="#,##0_);\(#,##0\)" sourceLinked="1"/>
        <c:majorTickMark val="out"/>
        <c:minorTickMark val="none"/>
        <c:tickLblPos val="nextTo"/>
        <c:spPr>
          <a:noFill/>
          <a:ln cap="rnd">
            <a:solidFill>
              <a:srgbClr val="FC2E4B"/>
            </a:solidFill>
          </a:ln>
        </c:spPr>
        <c:txPr>
          <a:bodyPr/>
          <a:lstStyle/>
          <a:p>
            <a:pPr>
              <a:defRPr sz="800" b="1"/>
            </a:pPr>
            <a:endParaRPr lang="en-US"/>
          </a:p>
        </c:txPr>
        <c:crossAx val="100080128"/>
        <c:crosses val="autoZero"/>
        <c:crossBetween val="between"/>
        <c:majorUnit val="50000"/>
      </c:valAx>
    </c:plotArea>
    <c:legend>
      <c:legendPos val="r"/>
      <c:layout>
        <c:manualLayout>
          <c:xMode val="edge"/>
          <c:yMode val="edge"/>
          <c:x val="0.86895716899740849"/>
          <c:y val="0.38002354845831177"/>
          <c:w val="0.13042483254261991"/>
          <c:h val="0.19523143719184768"/>
        </c:manualLayout>
      </c:layout>
      <c:overlay val="0"/>
      <c:txPr>
        <a:bodyPr/>
        <a:lstStyle/>
        <a:p>
          <a:pPr>
            <a:defRPr sz="800" b="1"/>
          </a:pPr>
          <a:endParaRPr lang="en-US"/>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344" l="0.70000000000000062" r="0.70000000000000062" t="0.7500000000000034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27361053552535"/>
          <c:y val="0.18981481481481491"/>
          <c:w val="0.67512900510078033"/>
          <c:h val="0.66739975211432212"/>
        </c:manualLayout>
      </c:layout>
      <c:barChart>
        <c:barDir val="col"/>
        <c:grouping val="clustered"/>
        <c:varyColors val="0"/>
        <c:ser>
          <c:idx val="1"/>
          <c:order val="1"/>
          <c:tx>
            <c:strRef>
              <c:f>'SUMMARY DASHBOARD'!$D$16</c:f>
              <c:strCache>
                <c:ptCount val="1"/>
                <c:pt idx="0">
                  <c:v>ARR$</c:v>
                </c:pt>
              </c:strCache>
            </c:strRef>
          </c:tx>
          <c:spPr>
            <a:gradFill flip="none" rotWithShape="1">
              <a:gsLst>
                <a:gs pos="17000">
                  <a:srgbClr val="DDEBCF">
                    <a:alpha val="71000"/>
                  </a:srgbClr>
                </a:gs>
                <a:gs pos="50000">
                  <a:srgbClr val="9CB86E"/>
                </a:gs>
                <a:gs pos="100000">
                  <a:srgbClr val="156B13"/>
                </a:gs>
              </a:gsLst>
              <a:lin ang="12000000" scaled="0"/>
              <a:tileRect/>
            </a:gradFill>
            <a:ln w="28575" cap="rnd">
              <a:solidFill>
                <a:srgbClr val="4F81BD"/>
              </a:solidFill>
              <a:bevel/>
            </a:ln>
            <a:effectLst>
              <a:outerShdw blurRad="50800" dist="38100" dir="2700000" algn="tl" rotWithShape="0">
                <a:prstClr val="black">
                  <a:alpha val="40000"/>
                </a:prstClr>
              </a:outerShdw>
            </a:effectLst>
            <a:scene3d>
              <a:camera prst="orthographicFront"/>
              <a:lightRig rig="threePt" dir="t"/>
            </a:scene3d>
            <a:sp3d prstMaterial="dkEdge">
              <a:bevelT w="184150" h="107950" prst="softRound"/>
              <a:bevelB/>
            </a:sp3d>
          </c:spPr>
          <c:invertIfNegative val="0"/>
          <c:dLbls>
            <c:txPr>
              <a:bodyPr/>
              <a:lstStyle/>
              <a:p>
                <a:pPr>
                  <a:defRPr sz="800" b="1">
                    <a:solidFill>
                      <a:schemeClr val="bg1"/>
                    </a:solidFill>
                  </a:defRPr>
                </a:pPr>
                <a:endParaRPr lang="en-US"/>
              </a:p>
            </c:txPr>
            <c:showLegendKey val="0"/>
            <c:showVal val="1"/>
            <c:showCatName val="0"/>
            <c:showSerName val="0"/>
            <c:showPercent val="0"/>
            <c:showBubbleSize val="0"/>
            <c:showLeaderLines val="0"/>
          </c:dLbls>
          <c:cat>
            <c:numRef>
              <c:f>'SUMMARY DASHBOARD'!$E$14:$F$14</c:f>
              <c:numCache>
                <c:formatCode>0</c:formatCode>
                <c:ptCount val="2"/>
                <c:pt idx="0">
                  <c:v>2014</c:v>
                </c:pt>
                <c:pt idx="1">
                  <c:v>2013</c:v>
                </c:pt>
              </c:numCache>
            </c:numRef>
          </c:cat>
          <c:val>
            <c:numRef>
              <c:f>'SUMMARY DASHBOARD'!$E$16:$F$16</c:f>
              <c:numCache>
                <c:formatCode>"$"#,##0.00_);[Red]\("$"#,##0.00\)</c:formatCode>
                <c:ptCount val="2"/>
                <c:pt idx="0">
                  <c:v>148.83000000000001</c:v>
                </c:pt>
                <c:pt idx="1">
                  <c:v>131.15</c:v>
                </c:pt>
              </c:numCache>
            </c:numRef>
          </c:val>
        </c:ser>
        <c:dLbls>
          <c:showLegendKey val="0"/>
          <c:showVal val="0"/>
          <c:showCatName val="0"/>
          <c:showSerName val="0"/>
          <c:showPercent val="0"/>
          <c:showBubbleSize val="0"/>
        </c:dLbls>
        <c:gapWidth val="150"/>
        <c:axId val="103912448"/>
        <c:axId val="101661440"/>
      </c:barChart>
      <c:lineChart>
        <c:grouping val="standard"/>
        <c:varyColors val="0"/>
        <c:ser>
          <c:idx val="0"/>
          <c:order val="0"/>
          <c:tx>
            <c:strRef>
              <c:f>'SUMMARY DASHBOARD'!$D$15</c:f>
              <c:strCache>
                <c:ptCount val="1"/>
                <c:pt idx="0">
                  <c:v>Occupancy %</c:v>
                </c:pt>
              </c:strCache>
            </c:strRef>
          </c:tx>
          <c:spPr>
            <a:ln w="50800" cmpd="tri">
              <a:solidFill>
                <a:srgbClr val="FFC000"/>
              </a:solidFill>
            </a:ln>
            <a:effectLst>
              <a:outerShdw blurRad="50800" dist="38100" dir="2700000" algn="tl" rotWithShape="0">
                <a:prstClr val="black">
                  <a:alpha val="40000"/>
                </a:prstClr>
              </a:outerShdw>
            </a:effectLst>
          </c:spPr>
          <c:marker>
            <c:symbol val="circle"/>
            <c:size val="7"/>
            <c:spPr>
              <a:solidFill>
                <a:srgbClr val="E41616">
                  <a:alpha val="55000"/>
                </a:srgbClr>
              </a:solidFill>
              <a:ln>
                <a:solidFill>
                  <a:schemeClr val="tx2">
                    <a:lumMod val="60000"/>
                    <a:lumOff val="40000"/>
                  </a:schemeClr>
                </a:solidFill>
              </a:ln>
              <a:effectLst>
                <a:outerShdw blurRad="50800" dist="38100" dir="2700000" algn="tl" rotWithShape="0">
                  <a:prstClr val="black">
                    <a:alpha val="40000"/>
                  </a:prstClr>
                </a:outerShdw>
              </a:effectLst>
            </c:spPr>
          </c:marker>
          <c:dLbls>
            <c:dLbl>
              <c:idx val="0"/>
              <c:layout>
                <c:manualLayout>
                  <c:x val="-0.10292684768562008"/>
                  <c:y val="-6.2877523739394273E-2"/>
                </c:manualLayout>
              </c:layout>
              <c:showLegendKey val="0"/>
              <c:showVal val="1"/>
              <c:showCatName val="0"/>
              <c:showSerName val="0"/>
              <c:showPercent val="0"/>
              <c:showBubbleSize val="0"/>
            </c:dLbl>
            <c:dLbl>
              <c:idx val="1"/>
              <c:layout>
                <c:manualLayout>
                  <c:x val="-4.8865247898110434E-2"/>
                  <c:y val="-6.9135618501511814E-2"/>
                </c:manualLayout>
              </c:layout>
              <c:showLegendKey val="0"/>
              <c:showVal val="1"/>
              <c:showCatName val="0"/>
              <c:showSerName val="0"/>
              <c:showPercent val="0"/>
              <c:showBubbleSize val="0"/>
            </c:dLbl>
            <c:txPr>
              <a:bodyPr/>
              <a:lstStyle/>
              <a:p>
                <a:pPr>
                  <a:defRPr sz="800" b="1">
                    <a:solidFill>
                      <a:schemeClr val="bg1"/>
                    </a:solidFill>
                  </a:defRPr>
                </a:pPr>
                <a:endParaRPr lang="en-US"/>
              </a:p>
            </c:txPr>
            <c:showLegendKey val="0"/>
            <c:showVal val="1"/>
            <c:showCatName val="0"/>
            <c:showSerName val="0"/>
            <c:showPercent val="0"/>
            <c:showBubbleSize val="0"/>
            <c:showLeaderLines val="0"/>
          </c:dLbls>
          <c:cat>
            <c:numRef>
              <c:f>'SUMMARY DASHBOARD'!$E$14:$F$14</c:f>
              <c:numCache>
                <c:formatCode>0</c:formatCode>
                <c:ptCount val="2"/>
                <c:pt idx="0">
                  <c:v>2014</c:v>
                </c:pt>
                <c:pt idx="1">
                  <c:v>2013</c:v>
                </c:pt>
              </c:numCache>
            </c:numRef>
          </c:cat>
          <c:val>
            <c:numRef>
              <c:f>'SUMMARY DASHBOARD'!$E$15:$F$15</c:f>
              <c:numCache>
                <c:formatCode>0.0%</c:formatCode>
                <c:ptCount val="2"/>
                <c:pt idx="0">
                  <c:v>0.69799999999999995</c:v>
                </c:pt>
                <c:pt idx="1">
                  <c:v>0.69899999999999995</c:v>
                </c:pt>
              </c:numCache>
            </c:numRef>
          </c:val>
          <c:smooth val="1"/>
        </c:ser>
        <c:dLbls>
          <c:showLegendKey val="0"/>
          <c:showVal val="0"/>
          <c:showCatName val="0"/>
          <c:showSerName val="0"/>
          <c:showPercent val="0"/>
          <c:showBubbleSize val="0"/>
        </c:dLbls>
        <c:marker val="1"/>
        <c:smooth val="0"/>
        <c:axId val="100080640"/>
        <c:axId val="101660864"/>
      </c:lineChart>
      <c:catAx>
        <c:axId val="100080640"/>
        <c:scaling>
          <c:orientation val="minMax"/>
        </c:scaling>
        <c:delete val="0"/>
        <c:axPos val="b"/>
        <c:numFmt formatCode="0" sourceLinked="1"/>
        <c:majorTickMark val="out"/>
        <c:minorTickMark val="none"/>
        <c:tickLblPos val="none"/>
        <c:txPr>
          <a:bodyPr anchor="t" anchorCtr="0"/>
          <a:lstStyle/>
          <a:p>
            <a:pPr>
              <a:defRPr sz="900" b="1">
                <a:solidFill>
                  <a:schemeClr val="bg1"/>
                </a:solidFill>
              </a:defRPr>
            </a:pPr>
            <a:endParaRPr lang="en-US"/>
          </a:p>
        </c:txPr>
        <c:crossAx val="101660864"/>
        <c:crosses val="autoZero"/>
        <c:auto val="1"/>
        <c:lblAlgn val="ctr"/>
        <c:lblOffset val="100"/>
        <c:noMultiLvlLbl val="0"/>
      </c:catAx>
      <c:valAx>
        <c:axId val="101660864"/>
        <c:scaling>
          <c:orientation val="minMax"/>
          <c:min val="0.5"/>
        </c:scaling>
        <c:delete val="0"/>
        <c:axPos val="l"/>
        <c:majorGridlines>
          <c:spPr>
            <a:ln>
              <a:solidFill>
                <a:schemeClr val="tx2">
                  <a:lumMod val="60000"/>
                  <a:lumOff val="40000"/>
                </a:schemeClr>
              </a:solidFill>
            </a:ln>
          </c:spPr>
        </c:majorGridlines>
        <c:numFmt formatCode="0.0%" sourceLinked="1"/>
        <c:majorTickMark val="out"/>
        <c:minorTickMark val="none"/>
        <c:tickLblPos val="nextTo"/>
        <c:spPr>
          <a:ln cap="rnd">
            <a:solidFill>
              <a:srgbClr val="1F497D">
                <a:lumMod val="60000"/>
                <a:lumOff val="40000"/>
              </a:srgbClr>
            </a:solidFill>
          </a:ln>
        </c:spPr>
        <c:txPr>
          <a:bodyPr/>
          <a:lstStyle/>
          <a:p>
            <a:pPr>
              <a:defRPr sz="800" b="1">
                <a:solidFill>
                  <a:schemeClr val="bg1"/>
                </a:solidFill>
              </a:defRPr>
            </a:pPr>
            <a:endParaRPr lang="en-US"/>
          </a:p>
        </c:txPr>
        <c:crossAx val="100080640"/>
        <c:crosses val="autoZero"/>
        <c:crossBetween val="between"/>
      </c:valAx>
      <c:valAx>
        <c:axId val="101661440"/>
        <c:scaling>
          <c:orientation val="minMax"/>
          <c:max val="190"/>
          <c:min val="100"/>
        </c:scaling>
        <c:delete val="0"/>
        <c:axPos val="r"/>
        <c:numFmt formatCode="&quot;$&quot;#,##0.00_);[Red]\(&quot;$&quot;#,##0.00\)" sourceLinked="1"/>
        <c:majorTickMark val="out"/>
        <c:minorTickMark val="none"/>
        <c:tickLblPos val="nextTo"/>
        <c:spPr>
          <a:ln>
            <a:solidFill>
              <a:srgbClr val="4F81BD"/>
            </a:solidFill>
          </a:ln>
        </c:spPr>
        <c:txPr>
          <a:bodyPr/>
          <a:lstStyle/>
          <a:p>
            <a:pPr>
              <a:defRPr sz="800" b="1">
                <a:solidFill>
                  <a:schemeClr val="bg1"/>
                </a:solidFill>
              </a:defRPr>
            </a:pPr>
            <a:endParaRPr lang="en-US"/>
          </a:p>
        </c:txPr>
        <c:crossAx val="103912448"/>
        <c:crosses val="max"/>
        <c:crossBetween val="between"/>
        <c:majorUnit val="20"/>
      </c:valAx>
      <c:catAx>
        <c:axId val="103912448"/>
        <c:scaling>
          <c:orientation val="minMax"/>
        </c:scaling>
        <c:delete val="1"/>
        <c:axPos val="b"/>
        <c:numFmt formatCode="0" sourceLinked="1"/>
        <c:majorTickMark val="out"/>
        <c:minorTickMark val="none"/>
        <c:tickLblPos val="nextTo"/>
        <c:crossAx val="101661440"/>
        <c:crosses val="autoZero"/>
        <c:auto val="1"/>
        <c:lblAlgn val="ctr"/>
        <c:lblOffset val="100"/>
        <c:noMultiLvlLbl val="0"/>
      </c:catAx>
      <c:spPr>
        <a:solidFill>
          <a:schemeClr val="tx1">
            <a:lumMod val="75000"/>
            <a:lumOff val="25000"/>
          </a:schemeClr>
        </a:solidFill>
      </c:spPr>
    </c:plotArea>
    <c:legend>
      <c:legendPos val="b"/>
      <c:legendEntry>
        <c:idx val="0"/>
        <c:txPr>
          <a:bodyPr/>
          <a:lstStyle/>
          <a:p>
            <a:pPr>
              <a:defRPr sz="800" b="1">
                <a:solidFill>
                  <a:schemeClr val="bg1"/>
                </a:solidFill>
              </a:defRPr>
            </a:pPr>
            <a:endParaRPr lang="en-US"/>
          </a:p>
        </c:txPr>
      </c:legendEntry>
      <c:layout>
        <c:manualLayout>
          <c:xMode val="edge"/>
          <c:yMode val="edge"/>
          <c:x val="0.20627247065814885"/>
          <c:y val="0.88354187944080265"/>
          <c:w val="0.58273411650416462"/>
          <c:h val="0.1040069922298312"/>
        </c:manualLayout>
      </c:layout>
      <c:overlay val="1"/>
      <c:txPr>
        <a:bodyPr/>
        <a:lstStyle/>
        <a:p>
          <a:pPr>
            <a:defRPr sz="900" b="1">
              <a:solidFill>
                <a:schemeClr val="bg1"/>
              </a:solidFill>
            </a:defRPr>
          </a:pPr>
          <a:endParaRPr lang="en-US"/>
        </a:p>
      </c:txPr>
    </c:legend>
    <c:plotVisOnly val="1"/>
    <c:dispBlanksAs val="gap"/>
    <c:showDLblsOverMax val="0"/>
  </c:chart>
  <c:spPr>
    <a:solidFill>
      <a:schemeClr val="tx1"/>
    </a:solidFill>
    <a:ln w="12700" cap="rnd">
      <a:solidFill>
        <a:srgbClr val="4F81BD"/>
      </a:solidFill>
    </a:ln>
    <a:effectLst>
      <a:outerShdw blurRad="88900" dist="12700" dir="6000000" sx="104000" sy="104000" algn="tl" rotWithShape="0">
        <a:prstClr val="black">
          <a:alpha val="58000"/>
        </a:prstClr>
      </a:outerShdw>
    </a:effectLst>
  </c:spPr>
  <c:printSettings>
    <c:headerFooter/>
    <c:pageMargins b="0.75000000000000144" l="0.70000000000000062" r="0.70000000000000062" t="0.750000000000001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257175</xdr:colOff>
      <xdr:row>0</xdr:row>
      <xdr:rowOff>904875</xdr:rowOff>
    </xdr:from>
    <xdr:to>
      <xdr:col>11</xdr:col>
      <xdr:colOff>790575</xdr:colOff>
      <xdr:row>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8</xdr:col>
      <xdr:colOff>266699</xdr:colOff>
      <xdr:row>9</xdr:row>
      <xdr:rowOff>109539</xdr:rowOff>
    </xdr:from>
    <xdr:to>
      <xdr:col>11</xdr:col>
      <xdr:colOff>819149</xdr:colOff>
      <xdr:row>15</xdr:row>
      <xdr:rowOff>114301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295275</xdr:colOff>
      <xdr:row>15</xdr:row>
      <xdr:rowOff>304801</xdr:rowOff>
    </xdr:from>
    <xdr:to>
      <xdr:col>11</xdr:col>
      <xdr:colOff>828675</xdr:colOff>
      <xdr:row>22</xdr:row>
      <xdr:rowOff>142876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295275</xdr:colOff>
      <xdr:row>23</xdr:row>
      <xdr:rowOff>76202</xdr:rowOff>
    </xdr:from>
    <xdr:to>
      <xdr:col>11</xdr:col>
      <xdr:colOff>828676</xdr:colOff>
      <xdr:row>35</xdr:row>
      <xdr:rowOff>9525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9</xdr:col>
      <xdr:colOff>287108</xdr:colOff>
      <xdr:row>29</xdr:row>
      <xdr:rowOff>117874</xdr:rowOff>
    </xdr:from>
    <xdr:ext cx="248851" cy="444737"/>
    <xdr:sp macro="" textlink="">
      <xdr:nvSpPr>
        <xdr:cNvPr id="7" name="TextBox 6"/>
        <xdr:cNvSpPr txBox="1"/>
      </xdr:nvSpPr>
      <xdr:spPr>
        <a:xfrm rot="5400000">
          <a:off x="6294690" y="8635917"/>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000" b="1">
              <a:solidFill>
                <a:schemeClr val="tx1"/>
              </a:solidFill>
            </a:rPr>
            <a:t>2014</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0.56782</cdr:x>
      <cdr:y>0.36408</cdr:y>
    </cdr:to>
    <cdr:sp macro="" textlink="">
      <cdr:nvSpPr>
        <cdr:cNvPr id="8" name="TextBox 7"/>
        <cdr:cNvSpPr txBox="1"/>
      </cdr:nvSpPr>
      <cdr:spPr>
        <a:xfrm xmlns:a="http://schemas.openxmlformats.org/drawingml/2006/main">
          <a:off x="1485918" y="476253"/>
          <a:ext cx="228581" cy="2381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0.47949</cdr:x>
      <cdr:y>0.23302</cdr:y>
    </cdr:from>
    <cdr:to>
      <cdr:x>0.58991</cdr:x>
      <cdr:y>0.36408</cdr:y>
    </cdr:to>
    <cdr:sp macro="" textlink="">
      <cdr:nvSpPr>
        <cdr:cNvPr id="2" name="TextBox 1"/>
        <cdr:cNvSpPr txBox="1"/>
      </cdr:nvSpPr>
      <cdr:spPr>
        <a:xfrm xmlns:a="http://schemas.openxmlformats.org/drawingml/2006/main">
          <a:off x="1447774" y="457217"/>
          <a:ext cx="333405" cy="2571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100" b="1">
              <a:solidFill>
                <a:srgbClr val="92D050"/>
              </a:solidFill>
            </a:rPr>
            <a:t>1.5</a:t>
          </a:r>
        </a:p>
      </cdr:txBody>
    </cdr:sp>
  </cdr:relSizeAnchor>
  <cdr:relSizeAnchor xmlns:cdr="http://schemas.openxmlformats.org/drawingml/2006/chartDrawing">
    <cdr:from>
      <cdr:x>0.50474</cdr:x>
      <cdr:y>0.36893</cdr:y>
    </cdr:from>
    <cdr:to>
      <cdr:x>0.58044</cdr:x>
      <cdr:y>0.39806</cdr:y>
    </cdr:to>
    <cdr:cxnSp macro="">
      <cdr:nvCxnSpPr>
        <cdr:cNvPr id="4" name="Straight Arrow Connector 3"/>
        <cdr:cNvCxnSpPr/>
      </cdr:nvCxnSpPr>
      <cdr:spPr>
        <a:xfrm xmlns:a="http://schemas.openxmlformats.org/drawingml/2006/main" rot="-1860000">
          <a:off x="1524010" y="723889"/>
          <a:ext cx="228600" cy="57157"/>
        </a:xfrm>
        <a:prstGeom xmlns:a="http://schemas.openxmlformats.org/drawingml/2006/main" prst="straightConnector1">
          <a:avLst/>
        </a:prstGeom>
        <a:ln xmlns:a="http://schemas.openxmlformats.org/drawingml/2006/main" w="25400" cap="rnd">
          <a:solidFill>
            <a:srgbClr val="92D05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20770426" lon="20158760" rev="794470"/>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0.70183</cdr:x>
      <cdr:y>0.39633</cdr:y>
    </cdr:from>
    <cdr:to>
      <cdr:x>0.7802</cdr:x>
      <cdr:y>0.44671</cdr:y>
    </cdr:to>
    <cdr:sp macro="" textlink="">
      <cdr:nvSpPr>
        <cdr:cNvPr id="3" name="Straight Arrow Connector 2"/>
        <cdr:cNvSpPr/>
      </cdr:nvSpPr>
      <cdr:spPr>
        <a:xfrm xmlns:a="http://schemas.openxmlformats.org/drawingml/2006/main" flipV="1">
          <a:off x="2125810" y="753744"/>
          <a:ext cx="237378" cy="95814"/>
        </a:xfrm>
        <a:prstGeom xmlns:a="http://schemas.openxmlformats.org/drawingml/2006/main" prst="straightConnector1">
          <a:avLst/>
        </a:prstGeom>
        <a:ln xmlns:a="http://schemas.openxmlformats.org/drawingml/2006/main" w="22225" cap="rnd">
          <a:solidFill>
            <a:srgbClr val="92D050"/>
          </a:solidFill>
          <a:tailEnd type="arrow"/>
        </a:ln>
        <a:effectLst xmlns:a="http://schemas.openxmlformats.org/drawingml/2006/main">
          <a:outerShdw blurRad="50800" dist="38100" dir="2700000" algn="tl" rotWithShape="0">
            <a:prstClr val="black"/>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0.6746</cdr:x>
      <cdr:y>0.44743</cdr:y>
    </cdr:from>
    <cdr:to>
      <cdr:x>0.80556</cdr:x>
      <cdr:y>0.56427</cdr:y>
    </cdr:to>
    <cdr:sp macro="" textlink="">
      <cdr:nvSpPr>
        <cdr:cNvPr id="4" name="TextBox 3"/>
        <cdr:cNvSpPr txBox="1"/>
      </cdr:nvSpPr>
      <cdr:spPr>
        <a:xfrm xmlns:a="http://schemas.openxmlformats.org/drawingml/2006/main">
          <a:off x="2043318" y="850942"/>
          <a:ext cx="396671" cy="22220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rgbClr val="92D050"/>
              </a:solidFill>
            </a:rPr>
            <a:t>8.2%</a:t>
          </a:r>
        </a:p>
      </cdr:txBody>
    </cdr:sp>
  </cdr:relSizeAnchor>
</c:userShapes>
</file>

<file path=xl/drawings/drawing4.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June 2014</a:t>
          </a:r>
          <a:endParaRPr lang="en-US" sz="1200" b="1">
            <a:solidFill>
              <a:schemeClr val="bg1"/>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0.23683</cdr:x>
      <cdr:y>0.02757</cdr:y>
    </cdr:from>
    <cdr:to>
      <cdr:x>0.77354</cdr:x>
      <cdr:y>0.14644</cdr:y>
    </cdr:to>
    <cdr:sp macro="" textlink="">
      <cdr:nvSpPr>
        <cdr:cNvPr id="2" name="TextBox 1"/>
        <cdr:cNvSpPr txBox="1"/>
      </cdr:nvSpPr>
      <cdr:spPr>
        <a:xfrm xmlns:a="http://schemas.openxmlformats.org/drawingml/2006/main">
          <a:off x="715080" y="56982"/>
          <a:ext cx="1620553" cy="24570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Fiscal</a:t>
          </a:r>
          <a:r>
            <a:rPr lang="en-US" sz="1100" b="1">
              <a:solidFill>
                <a:schemeClr val="bg1"/>
              </a:solidFill>
            </a:rPr>
            <a:t> Year 2014 vs. 2013</a:t>
          </a:r>
        </a:p>
      </cdr:txBody>
    </cdr:sp>
  </cdr:relSizeAnchor>
  <cdr:relSizeAnchor xmlns:cdr="http://schemas.openxmlformats.org/drawingml/2006/chartDrawing">
    <cdr:from>
      <cdr:x>0.60693</cdr:x>
      <cdr:y>0.62039</cdr:y>
    </cdr:from>
    <cdr:to>
      <cdr:x>0.68869</cdr:x>
      <cdr:y>0.81682</cdr:y>
    </cdr:to>
    <cdr:sp macro="" textlink="">
      <cdr:nvSpPr>
        <cdr:cNvPr id="3" name="TextBox 2"/>
        <cdr:cNvSpPr txBox="1"/>
      </cdr:nvSpPr>
      <cdr:spPr>
        <a:xfrm xmlns:a="http://schemas.openxmlformats.org/drawingml/2006/main" rot="5400000">
          <a:off x="1753007" y="1361870"/>
          <a:ext cx="406003" cy="24687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chemeClr val="tx1"/>
              </a:solidFill>
            </a:rPr>
            <a:t>2013</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pr-10\users$\CARLOS%20ACOBIS\CARLOS%20ACOBIS\REGISTRO%20Y%20OCUPACION\FISCAL\FISCAL%202005-2006\2006%20J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JAN-06"/>
      <sheetName val="JANUARY"/>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5"/>
  <sheetViews>
    <sheetView tabSelected="1" zoomScale="120" zoomScaleNormal="120" workbookViewId="0">
      <selection activeCell="D3" sqref="D3:G3"/>
    </sheetView>
  </sheetViews>
  <sheetFormatPr defaultRowHeight="13.2"/>
  <cols>
    <col min="1" max="1" width="1.88671875" style="855" customWidth="1"/>
    <col min="2" max="2" width="2.6640625" style="855" customWidth="1"/>
    <col min="3" max="11" width="12.44140625" style="855" customWidth="1"/>
    <col min="12" max="12" width="15.33203125" style="855" customWidth="1"/>
    <col min="13" max="18" width="12.44140625" style="855" customWidth="1"/>
    <col min="19" max="256" width="9.109375" style="855"/>
    <col min="257" max="257" width="1.88671875" style="855" customWidth="1"/>
    <col min="258" max="258" width="2.6640625" style="855" customWidth="1"/>
    <col min="259" max="274" width="12.44140625" style="855" customWidth="1"/>
    <col min="275" max="512" width="9.109375" style="855"/>
    <col min="513" max="513" width="1.88671875" style="855" customWidth="1"/>
    <col min="514" max="514" width="2.6640625" style="855" customWidth="1"/>
    <col min="515" max="530" width="12.44140625" style="855" customWidth="1"/>
    <col min="531" max="768" width="9.109375" style="855"/>
    <col min="769" max="769" width="1.88671875" style="855" customWidth="1"/>
    <col min="770" max="770" width="2.6640625" style="855" customWidth="1"/>
    <col min="771" max="786" width="12.44140625" style="855" customWidth="1"/>
    <col min="787" max="1024" width="9.109375" style="855"/>
    <col min="1025" max="1025" width="1.88671875" style="855" customWidth="1"/>
    <col min="1026" max="1026" width="2.6640625" style="855" customWidth="1"/>
    <col min="1027" max="1042" width="12.44140625" style="855" customWidth="1"/>
    <col min="1043" max="1280" width="9.109375" style="855"/>
    <col min="1281" max="1281" width="1.88671875" style="855" customWidth="1"/>
    <col min="1282" max="1282" width="2.6640625" style="855" customWidth="1"/>
    <col min="1283" max="1298" width="12.44140625" style="855" customWidth="1"/>
    <col min="1299" max="1536" width="9.109375" style="855"/>
    <col min="1537" max="1537" width="1.88671875" style="855" customWidth="1"/>
    <col min="1538" max="1538" width="2.6640625" style="855" customWidth="1"/>
    <col min="1539" max="1554" width="12.44140625" style="855" customWidth="1"/>
    <col min="1555" max="1792" width="9.109375" style="855"/>
    <col min="1793" max="1793" width="1.88671875" style="855" customWidth="1"/>
    <col min="1794" max="1794" width="2.6640625" style="855" customWidth="1"/>
    <col min="1795" max="1810" width="12.44140625" style="855" customWidth="1"/>
    <col min="1811" max="2048" width="9.109375" style="855"/>
    <col min="2049" max="2049" width="1.88671875" style="855" customWidth="1"/>
    <col min="2050" max="2050" width="2.6640625" style="855" customWidth="1"/>
    <col min="2051" max="2066" width="12.44140625" style="855" customWidth="1"/>
    <col min="2067" max="2304" width="9.109375" style="855"/>
    <col min="2305" max="2305" width="1.88671875" style="855" customWidth="1"/>
    <col min="2306" max="2306" width="2.6640625" style="855" customWidth="1"/>
    <col min="2307" max="2322" width="12.44140625" style="855" customWidth="1"/>
    <col min="2323" max="2560" width="9.109375" style="855"/>
    <col min="2561" max="2561" width="1.88671875" style="855" customWidth="1"/>
    <col min="2562" max="2562" width="2.6640625" style="855" customWidth="1"/>
    <col min="2563" max="2578" width="12.44140625" style="855" customWidth="1"/>
    <col min="2579" max="2816" width="9.109375" style="855"/>
    <col min="2817" max="2817" width="1.88671875" style="855" customWidth="1"/>
    <col min="2818" max="2818" width="2.6640625" style="855" customWidth="1"/>
    <col min="2819" max="2834" width="12.44140625" style="855" customWidth="1"/>
    <col min="2835" max="3072" width="9.109375" style="855"/>
    <col min="3073" max="3073" width="1.88671875" style="855" customWidth="1"/>
    <col min="3074" max="3074" width="2.6640625" style="855" customWidth="1"/>
    <col min="3075" max="3090" width="12.44140625" style="855" customWidth="1"/>
    <col min="3091" max="3328" width="9.109375" style="855"/>
    <col min="3329" max="3329" width="1.88671875" style="855" customWidth="1"/>
    <col min="3330" max="3330" width="2.6640625" style="855" customWidth="1"/>
    <col min="3331" max="3346" width="12.44140625" style="855" customWidth="1"/>
    <col min="3347" max="3584" width="9.109375" style="855"/>
    <col min="3585" max="3585" width="1.88671875" style="855" customWidth="1"/>
    <col min="3586" max="3586" width="2.6640625" style="855" customWidth="1"/>
    <col min="3587" max="3602" width="12.44140625" style="855" customWidth="1"/>
    <col min="3603" max="3840" width="9.109375" style="855"/>
    <col min="3841" max="3841" width="1.88671875" style="855" customWidth="1"/>
    <col min="3842" max="3842" width="2.6640625" style="855" customWidth="1"/>
    <col min="3843" max="3858" width="12.44140625" style="855" customWidth="1"/>
    <col min="3859" max="4096" width="9.109375" style="855"/>
    <col min="4097" max="4097" width="1.88671875" style="855" customWidth="1"/>
    <col min="4098" max="4098" width="2.6640625" style="855" customWidth="1"/>
    <col min="4099" max="4114" width="12.44140625" style="855" customWidth="1"/>
    <col min="4115" max="4352" width="9.109375" style="855"/>
    <col min="4353" max="4353" width="1.88671875" style="855" customWidth="1"/>
    <col min="4354" max="4354" width="2.6640625" style="855" customWidth="1"/>
    <col min="4355" max="4370" width="12.44140625" style="855" customWidth="1"/>
    <col min="4371" max="4608" width="9.109375" style="855"/>
    <col min="4609" max="4609" width="1.88671875" style="855" customWidth="1"/>
    <col min="4610" max="4610" width="2.6640625" style="855" customWidth="1"/>
    <col min="4611" max="4626" width="12.44140625" style="855" customWidth="1"/>
    <col min="4627" max="4864" width="9.109375" style="855"/>
    <col min="4865" max="4865" width="1.88671875" style="855" customWidth="1"/>
    <col min="4866" max="4866" width="2.6640625" style="855" customWidth="1"/>
    <col min="4867" max="4882" width="12.44140625" style="855" customWidth="1"/>
    <col min="4883" max="5120" width="9.109375" style="855"/>
    <col min="5121" max="5121" width="1.88671875" style="855" customWidth="1"/>
    <col min="5122" max="5122" width="2.6640625" style="855" customWidth="1"/>
    <col min="5123" max="5138" width="12.44140625" style="855" customWidth="1"/>
    <col min="5139" max="5376" width="9.109375" style="855"/>
    <col min="5377" max="5377" width="1.88671875" style="855" customWidth="1"/>
    <col min="5378" max="5378" width="2.6640625" style="855" customWidth="1"/>
    <col min="5379" max="5394" width="12.44140625" style="855" customWidth="1"/>
    <col min="5395" max="5632" width="9.109375" style="855"/>
    <col min="5633" max="5633" width="1.88671875" style="855" customWidth="1"/>
    <col min="5634" max="5634" width="2.6640625" style="855" customWidth="1"/>
    <col min="5635" max="5650" width="12.44140625" style="855" customWidth="1"/>
    <col min="5651" max="5888" width="9.109375" style="855"/>
    <col min="5889" max="5889" width="1.88671875" style="855" customWidth="1"/>
    <col min="5890" max="5890" width="2.6640625" style="855" customWidth="1"/>
    <col min="5891" max="5906" width="12.44140625" style="855" customWidth="1"/>
    <col min="5907" max="6144" width="9.109375" style="855"/>
    <col min="6145" max="6145" width="1.88671875" style="855" customWidth="1"/>
    <col min="6146" max="6146" width="2.6640625" style="855" customWidth="1"/>
    <col min="6147" max="6162" width="12.44140625" style="855" customWidth="1"/>
    <col min="6163" max="6400" width="9.109375" style="855"/>
    <col min="6401" max="6401" width="1.88671875" style="855" customWidth="1"/>
    <col min="6402" max="6402" width="2.6640625" style="855" customWidth="1"/>
    <col min="6403" max="6418" width="12.44140625" style="855" customWidth="1"/>
    <col min="6419" max="6656" width="9.109375" style="855"/>
    <col min="6657" max="6657" width="1.88671875" style="855" customWidth="1"/>
    <col min="6658" max="6658" width="2.6640625" style="855" customWidth="1"/>
    <col min="6659" max="6674" width="12.44140625" style="855" customWidth="1"/>
    <col min="6675" max="6912" width="9.109375" style="855"/>
    <col min="6913" max="6913" width="1.88671875" style="855" customWidth="1"/>
    <col min="6914" max="6914" width="2.6640625" style="855" customWidth="1"/>
    <col min="6915" max="6930" width="12.44140625" style="855" customWidth="1"/>
    <col min="6931" max="7168" width="9.109375" style="855"/>
    <col min="7169" max="7169" width="1.88671875" style="855" customWidth="1"/>
    <col min="7170" max="7170" width="2.6640625" style="855" customWidth="1"/>
    <col min="7171" max="7186" width="12.44140625" style="855" customWidth="1"/>
    <col min="7187" max="7424" width="9.109375" style="855"/>
    <col min="7425" max="7425" width="1.88671875" style="855" customWidth="1"/>
    <col min="7426" max="7426" width="2.6640625" style="855" customWidth="1"/>
    <col min="7427" max="7442" width="12.44140625" style="855" customWidth="1"/>
    <col min="7443" max="7680" width="9.109375" style="855"/>
    <col min="7681" max="7681" width="1.88671875" style="855" customWidth="1"/>
    <col min="7682" max="7682" width="2.6640625" style="855" customWidth="1"/>
    <col min="7683" max="7698" width="12.44140625" style="855" customWidth="1"/>
    <col min="7699" max="7936" width="9.109375" style="855"/>
    <col min="7937" max="7937" width="1.88671875" style="855" customWidth="1"/>
    <col min="7938" max="7938" width="2.6640625" style="855" customWidth="1"/>
    <col min="7939" max="7954" width="12.44140625" style="855" customWidth="1"/>
    <col min="7955" max="8192" width="9.109375" style="855"/>
    <col min="8193" max="8193" width="1.88671875" style="855" customWidth="1"/>
    <col min="8194" max="8194" width="2.6640625" style="855" customWidth="1"/>
    <col min="8195" max="8210" width="12.44140625" style="855" customWidth="1"/>
    <col min="8211" max="8448" width="9.109375" style="855"/>
    <col min="8449" max="8449" width="1.88671875" style="855" customWidth="1"/>
    <col min="8450" max="8450" width="2.6640625" style="855" customWidth="1"/>
    <col min="8451" max="8466" width="12.44140625" style="855" customWidth="1"/>
    <col min="8467" max="8704" width="9.109375" style="855"/>
    <col min="8705" max="8705" width="1.88671875" style="855" customWidth="1"/>
    <col min="8706" max="8706" width="2.6640625" style="855" customWidth="1"/>
    <col min="8707" max="8722" width="12.44140625" style="855" customWidth="1"/>
    <col min="8723" max="8960" width="9.109375" style="855"/>
    <col min="8961" max="8961" width="1.88671875" style="855" customWidth="1"/>
    <col min="8962" max="8962" width="2.6640625" style="855" customWidth="1"/>
    <col min="8963" max="8978" width="12.44140625" style="855" customWidth="1"/>
    <col min="8979" max="9216" width="9.109375" style="855"/>
    <col min="9217" max="9217" width="1.88671875" style="855" customWidth="1"/>
    <col min="9218" max="9218" width="2.6640625" style="855" customWidth="1"/>
    <col min="9219" max="9234" width="12.44140625" style="855" customWidth="1"/>
    <col min="9235" max="9472" width="9.109375" style="855"/>
    <col min="9473" max="9473" width="1.88671875" style="855" customWidth="1"/>
    <col min="9474" max="9474" width="2.6640625" style="855" customWidth="1"/>
    <col min="9475" max="9490" width="12.44140625" style="855" customWidth="1"/>
    <col min="9491" max="9728" width="9.109375" style="855"/>
    <col min="9729" max="9729" width="1.88671875" style="855" customWidth="1"/>
    <col min="9730" max="9730" width="2.6640625" style="855" customWidth="1"/>
    <col min="9731" max="9746" width="12.44140625" style="855" customWidth="1"/>
    <col min="9747" max="9984" width="9.109375" style="855"/>
    <col min="9985" max="9985" width="1.88671875" style="855" customWidth="1"/>
    <col min="9986" max="9986" width="2.6640625" style="855" customWidth="1"/>
    <col min="9987" max="10002" width="12.44140625" style="855" customWidth="1"/>
    <col min="10003" max="10240" width="9.109375" style="855"/>
    <col min="10241" max="10241" width="1.88671875" style="855" customWidth="1"/>
    <col min="10242" max="10242" width="2.6640625" style="855" customWidth="1"/>
    <col min="10243" max="10258" width="12.44140625" style="855" customWidth="1"/>
    <col min="10259" max="10496" width="9.109375" style="855"/>
    <col min="10497" max="10497" width="1.88671875" style="855" customWidth="1"/>
    <col min="10498" max="10498" width="2.6640625" style="855" customWidth="1"/>
    <col min="10499" max="10514" width="12.44140625" style="855" customWidth="1"/>
    <col min="10515" max="10752" width="9.109375" style="855"/>
    <col min="10753" max="10753" width="1.88671875" style="855" customWidth="1"/>
    <col min="10754" max="10754" width="2.6640625" style="855" customWidth="1"/>
    <col min="10755" max="10770" width="12.44140625" style="855" customWidth="1"/>
    <col min="10771" max="11008" width="9.109375" style="855"/>
    <col min="11009" max="11009" width="1.88671875" style="855" customWidth="1"/>
    <col min="11010" max="11010" width="2.6640625" style="855" customWidth="1"/>
    <col min="11011" max="11026" width="12.44140625" style="855" customWidth="1"/>
    <col min="11027" max="11264" width="9.109375" style="855"/>
    <col min="11265" max="11265" width="1.88671875" style="855" customWidth="1"/>
    <col min="11266" max="11266" width="2.6640625" style="855" customWidth="1"/>
    <col min="11267" max="11282" width="12.44140625" style="855" customWidth="1"/>
    <col min="11283" max="11520" width="9.109375" style="855"/>
    <col min="11521" max="11521" width="1.88671875" style="855" customWidth="1"/>
    <col min="11522" max="11522" width="2.6640625" style="855" customWidth="1"/>
    <col min="11523" max="11538" width="12.44140625" style="855" customWidth="1"/>
    <col min="11539" max="11776" width="9.109375" style="855"/>
    <col min="11777" max="11777" width="1.88671875" style="855" customWidth="1"/>
    <col min="11778" max="11778" width="2.6640625" style="855" customWidth="1"/>
    <col min="11779" max="11794" width="12.44140625" style="855" customWidth="1"/>
    <col min="11795" max="12032" width="9.109375" style="855"/>
    <col min="12033" max="12033" width="1.88671875" style="855" customWidth="1"/>
    <col min="12034" max="12034" width="2.6640625" style="855" customWidth="1"/>
    <col min="12035" max="12050" width="12.44140625" style="855" customWidth="1"/>
    <col min="12051" max="12288" width="9.109375" style="855"/>
    <col min="12289" max="12289" width="1.88671875" style="855" customWidth="1"/>
    <col min="12290" max="12290" width="2.6640625" style="855" customWidth="1"/>
    <col min="12291" max="12306" width="12.44140625" style="855" customWidth="1"/>
    <col min="12307" max="12544" width="9.109375" style="855"/>
    <col min="12545" max="12545" width="1.88671875" style="855" customWidth="1"/>
    <col min="12546" max="12546" width="2.6640625" style="855" customWidth="1"/>
    <col min="12547" max="12562" width="12.44140625" style="855" customWidth="1"/>
    <col min="12563" max="12800" width="9.109375" style="855"/>
    <col min="12801" max="12801" width="1.88671875" style="855" customWidth="1"/>
    <col min="12802" max="12802" width="2.6640625" style="855" customWidth="1"/>
    <col min="12803" max="12818" width="12.44140625" style="855" customWidth="1"/>
    <col min="12819" max="13056" width="9.109375" style="855"/>
    <col min="13057" max="13057" width="1.88671875" style="855" customWidth="1"/>
    <col min="13058" max="13058" width="2.6640625" style="855" customWidth="1"/>
    <col min="13059" max="13074" width="12.44140625" style="855" customWidth="1"/>
    <col min="13075" max="13312" width="9.109375" style="855"/>
    <col min="13313" max="13313" width="1.88671875" style="855" customWidth="1"/>
    <col min="13314" max="13314" width="2.6640625" style="855" customWidth="1"/>
    <col min="13315" max="13330" width="12.44140625" style="855" customWidth="1"/>
    <col min="13331" max="13568" width="9.109375" style="855"/>
    <col min="13569" max="13569" width="1.88671875" style="855" customWidth="1"/>
    <col min="13570" max="13570" width="2.6640625" style="855" customWidth="1"/>
    <col min="13571" max="13586" width="12.44140625" style="855" customWidth="1"/>
    <col min="13587" max="13824" width="9.109375" style="855"/>
    <col min="13825" max="13825" width="1.88671875" style="855" customWidth="1"/>
    <col min="13826" max="13826" width="2.6640625" style="855" customWidth="1"/>
    <col min="13827" max="13842" width="12.44140625" style="855" customWidth="1"/>
    <col min="13843" max="14080" width="9.109375" style="855"/>
    <col min="14081" max="14081" width="1.88671875" style="855" customWidth="1"/>
    <col min="14082" max="14082" width="2.6640625" style="855" customWidth="1"/>
    <col min="14083" max="14098" width="12.44140625" style="855" customWidth="1"/>
    <col min="14099" max="14336" width="9.109375" style="855"/>
    <col min="14337" max="14337" width="1.88671875" style="855" customWidth="1"/>
    <col min="14338" max="14338" width="2.6640625" style="855" customWidth="1"/>
    <col min="14339" max="14354" width="12.44140625" style="855" customWidth="1"/>
    <col min="14355" max="14592" width="9.109375" style="855"/>
    <col min="14593" max="14593" width="1.88671875" style="855" customWidth="1"/>
    <col min="14594" max="14594" width="2.6640625" style="855" customWidth="1"/>
    <col min="14595" max="14610" width="12.44140625" style="855" customWidth="1"/>
    <col min="14611" max="14848" width="9.109375" style="855"/>
    <col min="14849" max="14849" width="1.88671875" style="855" customWidth="1"/>
    <col min="14850" max="14850" width="2.6640625" style="855" customWidth="1"/>
    <col min="14851" max="14866" width="12.44140625" style="855" customWidth="1"/>
    <col min="14867" max="15104" width="9.109375" style="855"/>
    <col min="15105" max="15105" width="1.88671875" style="855" customWidth="1"/>
    <col min="15106" max="15106" width="2.6640625" style="855" customWidth="1"/>
    <col min="15107" max="15122" width="12.44140625" style="855" customWidth="1"/>
    <col min="15123" max="15360" width="9.109375" style="855"/>
    <col min="15361" max="15361" width="1.88671875" style="855" customWidth="1"/>
    <col min="15362" max="15362" width="2.6640625" style="855" customWidth="1"/>
    <col min="15363" max="15378" width="12.44140625" style="855" customWidth="1"/>
    <col min="15379" max="15616" width="9.109375" style="855"/>
    <col min="15617" max="15617" width="1.88671875" style="855" customWidth="1"/>
    <col min="15618" max="15618" width="2.6640625" style="855" customWidth="1"/>
    <col min="15619" max="15634" width="12.44140625" style="855" customWidth="1"/>
    <col min="15635" max="15872" width="9.109375" style="855"/>
    <col min="15873" max="15873" width="1.88671875" style="855" customWidth="1"/>
    <col min="15874" max="15874" width="2.6640625" style="855" customWidth="1"/>
    <col min="15875" max="15890" width="12.44140625" style="855" customWidth="1"/>
    <col min="15891" max="16128" width="9.109375" style="855"/>
    <col min="16129" max="16129" width="1.88671875" style="855" customWidth="1"/>
    <col min="16130" max="16130" width="2.6640625" style="855" customWidth="1"/>
    <col min="16131" max="16146" width="12.44140625" style="855" customWidth="1"/>
    <col min="16147" max="16384" width="9.109375" style="855"/>
  </cols>
  <sheetData>
    <row r="1" spans="1:29" ht="74.25" customHeight="1">
      <c r="A1" s="972"/>
      <c r="B1" s="852"/>
      <c r="C1" s="852"/>
      <c r="D1" s="852"/>
      <c r="E1" s="852"/>
      <c r="F1" s="852"/>
      <c r="G1" s="853"/>
      <c r="H1" s="852"/>
      <c r="I1" s="852"/>
      <c r="J1" s="852"/>
      <c r="K1" s="852"/>
      <c r="L1" s="854"/>
    </row>
    <row r="2" spans="1:29" ht="28.8">
      <c r="A2" s="973"/>
      <c r="B2" s="856"/>
      <c r="C2" s="974" t="s">
        <v>149</v>
      </c>
      <c r="D2" s="974"/>
      <c r="E2" s="974"/>
      <c r="F2" s="974"/>
      <c r="G2" s="974"/>
      <c r="H2" s="974"/>
      <c r="I2" s="857"/>
      <c r="J2" s="857"/>
      <c r="K2" s="858"/>
      <c r="L2" s="859"/>
      <c r="M2" s="860"/>
      <c r="N2" s="860"/>
      <c r="O2" s="860"/>
      <c r="P2" s="860"/>
      <c r="Q2" s="860"/>
      <c r="R2" s="860"/>
      <c r="S2" s="860"/>
      <c r="T2" s="860"/>
      <c r="U2" s="860"/>
      <c r="V2" s="860"/>
      <c r="W2" s="860"/>
      <c r="X2" s="860"/>
      <c r="Y2" s="860"/>
      <c r="Z2" s="860"/>
      <c r="AA2" s="860"/>
      <c r="AB2" s="860"/>
      <c r="AC2" s="860"/>
    </row>
    <row r="3" spans="1:29" ht="18">
      <c r="A3" s="973"/>
      <c r="B3" s="858"/>
      <c r="C3" s="858"/>
      <c r="D3" s="975" t="s">
        <v>29</v>
      </c>
      <c r="E3" s="975"/>
      <c r="F3" s="975"/>
      <c r="G3" s="975"/>
      <c r="H3" s="858"/>
      <c r="I3" s="858"/>
      <c r="J3" s="858"/>
      <c r="K3" s="858"/>
      <c r="L3" s="859"/>
      <c r="M3" s="860"/>
      <c r="N3" s="860"/>
      <c r="O3" s="860"/>
      <c r="P3" s="860"/>
      <c r="Q3" s="860"/>
      <c r="R3" s="860"/>
      <c r="S3" s="860"/>
      <c r="T3" s="860"/>
      <c r="U3" s="860"/>
      <c r="V3" s="860"/>
      <c r="W3" s="860"/>
      <c r="X3" s="860"/>
      <c r="Y3" s="860"/>
      <c r="Z3" s="860"/>
      <c r="AA3" s="860"/>
      <c r="AB3" s="860"/>
      <c r="AC3" s="860"/>
    </row>
    <row r="4" spans="1:29">
      <c r="A4" s="973"/>
      <c r="B4" s="858"/>
      <c r="C4" s="858"/>
      <c r="D4" s="858"/>
      <c r="E4" s="858"/>
      <c r="F4" s="858"/>
      <c r="G4" s="858"/>
      <c r="H4" s="858"/>
      <c r="I4" s="858"/>
      <c r="J4" s="858"/>
      <c r="K4" s="858"/>
      <c r="L4" s="859"/>
      <c r="M4" s="860"/>
      <c r="N4" s="860"/>
      <c r="O4" s="860"/>
      <c r="P4" s="860"/>
      <c r="Q4" s="860"/>
      <c r="R4" s="860"/>
      <c r="S4" s="860"/>
      <c r="T4" s="860"/>
      <c r="U4" s="860"/>
      <c r="V4" s="860"/>
      <c r="W4" s="860"/>
      <c r="X4" s="860"/>
      <c r="Y4" s="860"/>
      <c r="Z4" s="860"/>
      <c r="AA4" s="860"/>
      <c r="AB4" s="860"/>
      <c r="AC4" s="860"/>
    </row>
    <row r="5" spans="1:29" ht="15.6">
      <c r="A5" s="973"/>
      <c r="B5" s="861"/>
      <c r="C5" s="976" t="s">
        <v>150</v>
      </c>
      <c r="D5" s="976"/>
      <c r="E5" s="976"/>
      <c r="F5" s="976"/>
      <c r="G5" s="976"/>
      <c r="H5" s="976"/>
      <c r="I5" s="858"/>
      <c r="J5" s="858"/>
      <c r="K5" s="858"/>
      <c r="L5" s="859"/>
      <c r="M5" s="860"/>
      <c r="N5" s="860"/>
      <c r="O5" s="860"/>
      <c r="P5" s="860"/>
      <c r="Q5" s="860"/>
      <c r="R5" s="860"/>
      <c r="S5" s="860"/>
      <c r="T5" s="860"/>
      <c r="U5" s="860"/>
      <c r="V5" s="860"/>
      <c r="W5" s="860"/>
      <c r="X5" s="860"/>
      <c r="Y5" s="860"/>
      <c r="Z5" s="860"/>
      <c r="AA5" s="860"/>
      <c r="AB5" s="860"/>
      <c r="AC5" s="860"/>
    </row>
    <row r="6" spans="1:29" ht="13.8" thickBot="1">
      <c r="A6" s="973"/>
      <c r="B6" s="858"/>
      <c r="C6" s="858"/>
      <c r="D6" s="858"/>
      <c r="E6" s="858"/>
      <c r="F6" s="858"/>
      <c r="G6" s="858"/>
      <c r="H6" s="858"/>
      <c r="I6" s="858"/>
      <c r="J6" s="858"/>
      <c r="K6" s="858"/>
      <c r="L6" s="859"/>
      <c r="M6" s="860"/>
      <c r="N6" s="860"/>
      <c r="O6" s="860"/>
      <c r="P6" s="860"/>
      <c r="Q6" s="860"/>
      <c r="R6" s="860"/>
      <c r="S6" s="860"/>
      <c r="T6" s="860"/>
      <c r="U6" s="860"/>
      <c r="V6" s="860"/>
      <c r="W6" s="860"/>
      <c r="X6" s="860"/>
      <c r="Y6" s="860"/>
      <c r="Z6" s="860"/>
      <c r="AA6" s="860"/>
      <c r="AB6" s="860"/>
      <c r="AC6" s="860"/>
    </row>
    <row r="7" spans="1:29" ht="25.5" customHeight="1" thickBot="1">
      <c r="A7" s="973"/>
      <c r="B7" s="862"/>
      <c r="C7" s="863"/>
      <c r="D7" s="862"/>
      <c r="E7" s="864">
        <v>2014</v>
      </c>
      <c r="F7" s="865">
        <v>2013</v>
      </c>
      <c r="G7" s="866" t="s">
        <v>8</v>
      </c>
      <c r="H7" s="858"/>
      <c r="I7" s="858"/>
      <c r="J7" s="858"/>
      <c r="K7" s="862"/>
      <c r="L7" s="867"/>
      <c r="M7" s="868"/>
      <c r="N7" s="869"/>
      <c r="O7" s="860"/>
      <c r="P7" s="860"/>
      <c r="Q7" s="860"/>
      <c r="R7" s="860"/>
      <c r="S7" s="860"/>
      <c r="T7" s="860"/>
      <c r="U7" s="860"/>
      <c r="V7" s="860"/>
      <c r="W7" s="860"/>
      <c r="X7" s="860"/>
      <c r="Y7" s="860"/>
      <c r="Z7" s="860"/>
      <c r="AA7" s="860"/>
      <c r="AB7" s="860"/>
      <c r="AC7" s="860"/>
    </row>
    <row r="8" spans="1:29" ht="25.5" customHeight="1" thickBot="1">
      <c r="A8" s="973"/>
      <c r="B8" s="870"/>
      <c r="C8" s="871"/>
      <c r="D8" s="872" t="s">
        <v>151</v>
      </c>
      <c r="E8" s="873">
        <f>'REG+OCC BY CLASS JUNE 2014'!K6</f>
        <v>0.75939387434503891</v>
      </c>
      <c r="F8" s="874">
        <f>'REG+OCC BY CLASS JUNE 2014'!L6</f>
        <v>0.74462860343689363</v>
      </c>
      <c r="G8" s="875">
        <f>'REG+OCC BY CLASS JUNE 2014'!M6</f>
        <v>1.5</v>
      </c>
      <c r="H8" s="858"/>
      <c r="I8" s="858"/>
      <c r="J8" s="858"/>
      <c r="K8" s="870"/>
      <c r="L8" s="876"/>
      <c r="M8" s="877"/>
      <c r="N8" s="878"/>
      <c r="O8" s="860"/>
      <c r="P8" s="860"/>
      <c r="Q8" s="860"/>
      <c r="R8" s="860"/>
      <c r="S8" s="860"/>
      <c r="T8" s="860"/>
      <c r="U8" s="860"/>
      <c r="V8" s="860"/>
      <c r="W8" s="860"/>
      <c r="X8" s="860"/>
      <c r="Y8" s="860"/>
      <c r="Z8" s="860"/>
      <c r="AA8" s="860"/>
      <c r="AB8" s="860"/>
      <c r="AC8" s="860"/>
    </row>
    <row r="9" spans="1:29" ht="17.25" customHeight="1" thickBot="1">
      <c r="A9" s="973"/>
      <c r="B9" s="870"/>
      <c r="C9" s="871"/>
      <c r="D9" s="879"/>
      <c r="E9" s="880"/>
      <c r="F9" s="880"/>
      <c r="G9" s="881"/>
      <c r="H9" s="858"/>
      <c r="I9" s="858"/>
      <c r="J9" s="858"/>
      <c r="K9" s="870"/>
      <c r="L9" s="876"/>
      <c r="M9" s="877"/>
      <c r="N9" s="878"/>
      <c r="O9" s="860"/>
      <c r="P9" s="860"/>
      <c r="Q9" s="860"/>
      <c r="R9" s="860"/>
      <c r="S9" s="860"/>
      <c r="T9" s="860"/>
      <c r="U9" s="860"/>
      <c r="V9" s="860"/>
      <c r="W9" s="860"/>
      <c r="X9" s="860"/>
      <c r="Y9" s="860"/>
      <c r="Z9" s="860"/>
      <c r="AA9" s="860"/>
      <c r="AB9" s="860"/>
      <c r="AC9" s="860"/>
    </row>
    <row r="10" spans="1:29" ht="25.5" customHeight="1" thickBot="1">
      <c r="A10" s="973"/>
      <c r="B10" s="870"/>
      <c r="C10" s="871"/>
      <c r="D10" s="882"/>
      <c r="E10" s="864">
        <v>2014</v>
      </c>
      <c r="F10" s="865">
        <v>2013</v>
      </c>
      <c r="G10" s="866" t="s">
        <v>8</v>
      </c>
      <c r="H10" s="858"/>
      <c r="I10" s="858"/>
      <c r="J10" s="858"/>
      <c r="K10" s="870"/>
      <c r="L10" s="876"/>
      <c r="M10" s="877"/>
      <c r="N10" s="878"/>
      <c r="O10" s="860"/>
      <c r="P10" s="860"/>
      <c r="Q10" s="860"/>
      <c r="R10" s="860"/>
      <c r="S10" s="860"/>
      <c r="T10" s="860"/>
      <c r="U10" s="860"/>
      <c r="V10" s="860"/>
      <c r="W10" s="860"/>
      <c r="X10" s="860"/>
      <c r="Y10" s="860"/>
      <c r="Z10" s="860"/>
      <c r="AA10" s="860"/>
      <c r="AB10" s="860"/>
      <c r="AC10" s="860"/>
    </row>
    <row r="11" spans="1:29" ht="25.5" customHeight="1" thickBot="1">
      <c r="A11" s="973"/>
      <c r="B11" s="870"/>
      <c r="C11" s="883"/>
      <c r="D11" s="884" t="s">
        <v>152</v>
      </c>
      <c r="E11" s="885">
        <f>'ARR$ JUNE 2014'!C21</f>
        <v>137.51935185185181</v>
      </c>
      <c r="F11" s="886">
        <f>'ARR$ JUNE 2014'!D21</f>
        <v>127.04085714285712</v>
      </c>
      <c r="G11" s="887">
        <f>'ARR$ JUNE 2014'!E21</f>
        <v>8.2481297313758264E-2</v>
      </c>
      <c r="H11" s="858"/>
      <c r="I11" s="858"/>
      <c r="J11" s="858"/>
      <c r="K11" s="870"/>
      <c r="L11" s="888"/>
      <c r="M11" s="889"/>
      <c r="N11" s="878"/>
      <c r="O11" s="860"/>
      <c r="P11" s="860"/>
      <c r="Q11" s="860"/>
      <c r="R11" s="860"/>
      <c r="S11" s="860"/>
      <c r="T11" s="860"/>
      <c r="U11" s="860"/>
      <c r="V11" s="860"/>
      <c r="W11" s="860"/>
      <c r="X11" s="860"/>
      <c r="Y11" s="860"/>
      <c r="Z11" s="860"/>
      <c r="AA11" s="860"/>
      <c r="AB11" s="860"/>
      <c r="AC11" s="860"/>
    </row>
    <row r="12" spans="1:29" ht="21" customHeight="1">
      <c r="A12" s="973"/>
      <c r="B12" s="870"/>
      <c r="C12" s="883"/>
      <c r="D12" s="870"/>
      <c r="E12" s="890"/>
      <c r="F12" s="890"/>
      <c r="G12" s="891"/>
      <c r="H12" s="858"/>
      <c r="I12" s="858"/>
      <c r="J12" s="858"/>
      <c r="K12" s="870"/>
      <c r="L12" s="888"/>
      <c r="M12" s="889"/>
      <c r="N12" s="878"/>
      <c r="O12" s="860"/>
      <c r="P12" s="860"/>
      <c r="Q12" s="860"/>
      <c r="R12" s="860"/>
      <c r="S12" s="860"/>
      <c r="T12" s="860"/>
      <c r="U12" s="860"/>
      <c r="V12" s="860"/>
      <c r="W12" s="860"/>
      <c r="X12" s="860"/>
      <c r="Y12" s="860"/>
      <c r="Z12" s="860"/>
      <c r="AA12" s="860"/>
      <c r="AB12" s="860"/>
      <c r="AC12" s="860"/>
    </row>
    <row r="13" spans="1:29" ht="25.5" customHeight="1" thickBot="1">
      <c r="A13" s="973"/>
      <c r="B13" s="870"/>
      <c r="C13" s="883"/>
      <c r="D13" s="870"/>
      <c r="E13" s="977" t="s">
        <v>153</v>
      </c>
      <c r="F13" s="978"/>
      <c r="G13" s="978"/>
      <c r="H13" s="858"/>
      <c r="I13" s="858"/>
      <c r="J13" s="858"/>
      <c r="K13" s="870"/>
      <c r="L13" s="888"/>
      <c r="M13" s="889"/>
      <c r="N13" s="878"/>
      <c r="O13" s="860"/>
      <c r="P13" s="860"/>
      <c r="Q13" s="860"/>
      <c r="R13" s="860"/>
      <c r="S13" s="860"/>
      <c r="T13" s="860"/>
      <c r="U13" s="860"/>
      <c r="V13" s="860"/>
      <c r="W13" s="860"/>
      <c r="X13" s="860"/>
      <c r="Y13" s="860"/>
      <c r="Z13" s="860"/>
      <c r="AA13" s="860"/>
      <c r="AB13" s="860"/>
      <c r="AC13" s="860"/>
    </row>
    <row r="14" spans="1:29" ht="25.5" customHeight="1" thickBot="1">
      <c r="A14" s="973"/>
      <c r="B14" s="870"/>
      <c r="C14" s="883"/>
      <c r="D14" s="882"/>
      <c r="E14" s="864">
        <v>2014</v>
      </c>
      <c r="F14" s="865">
        <v>2013</v>
      </c>
      <c r="G14" s="866" t="s">
        <v>8</v>
      </c>
      <c r="H14" s="858"/>
      <c r="I14" s="858"/>
      <c r="J14" s="858"/>
      <c r="K14" s="870"/>
      <c r="L14" s="888"/>
      <c r="M14" s="889"/>
      <c r="N14" s="878"/>
      <c r="O14" s="860"/>
      <c r="P14" s="860"/>
      <c r="Q14" s="860"/>
      <c r="R14" s="860"/>
      <c r="S14" s="860"/>
      <c r="T14" s="860"/>
      <c r="U14" s="860"/>
      <c r="V14" s="860"/>
      <c r="W14" s="860"/>
      <c r="X14" s="860"/>
      <c r="Y14" s="860"/>
      <c r="Z14" s="860"/>
      <c r="AA14" s="860"/>
      <c r="AB14" s="860"/>
      <c r="AC14" s="860"/>
    </row>
    <row r="15" spans="1:29" ht="25.5" customHeight="1" thickBot="1">
      <c r="A15" s="973"/>
      <c r="B15" s="870"/>
      <c r="C15" s="883"/>
      <c r="D15" s="872" t="s">
        <v>151</v>
      </c>
      <c r="E15" s="892">
        <f>'REG+OCC BY CLASS FY 2013-2014'!K6</f>
        <v>0.69799999999999995</v>
      </c>
      <c r="F15" s="893">
        <f>'REG+OCC BY CLASS FY 2013-2014'!L6</f>
        <v>0.69899999999999995</v>
      </c>
      <c r="G15" s="894">
        <f>'REG+OCC BY CLASS FY 2013-2014'!M6</f>
        <v>-0.1</v>
      </c>
      <c r="H15" s="858"/>
      <c r="I15" s="858"/>
      <c r="J15" s="858"/>
      <c r="K15" s="870"/>
      <c r="L15" s="888"/>
      <c r="M15" s="889"/>
      <c r="N15" s="878"/>
      <c r="O15" s="860"/>
      <c r="P15" s="860"/>
      <c r="Q15" s="860"/>
      <c r="R15" s="860"/>
      <c r="S15" s="860"/>
      <c r="T15" s="860"/>
      <c r="U15" s="860"/>
      <c r="V15" s="860"/>
      <c r="W15" s="860"/>
      <c r="X15" s="860"/>
      <c r="Y15" s="860"/>
      <c r="Z15" s="860"/>
      <c r="AA15" s="860"/>
      <c r="AB15" s="860"/>
      <c r="AC15" s="860"/>
    </row>
    <row r="16" spans="1:29" ht="25.5" customHeight="1" thickBot="1">
      <c r="A16" s="973"/>
      <c r="B16" s="870"/>
      <c r="C16" s="883"/>
      <c r="D16" s="884" t="s">
        <v>152</v>
      </c>
      <c r="E16" s="895">
        <f>'ARR$ BY REGION FY 13-14'!O21</f>
        <v>148.83000000000001</v>
      </c>
      <c r="F16" s="895">
        <f>'ARR$ BY REGION FY 13-14'!O45</f>
        <v>131.15</v>
      </c>
      <c r="G16" s="896">
        <f>'ARR$ BY REGION FY 13-14'!O69</f>
        <v>0.13480747235989329</v>
      </c>
      <c r="H16" s="858"/>
      <c r="I16" s="858"/>
      <c r="J16" s="858"/>
      <c r="K16" s="870"/>
      <c r="L16" s="888"/>
      <c r="M16" s="889"/>
      <c r="N16" s="878"/>
      <c r="O16" s="860"/>
      <c r="P16" s="860"/>
      <c r="Q16" s="860"/>
      <c r="R16" s="860"/>
      <c r="S16" s="860"/>
      <c r="T16" s="860"/>
      <c r="U16" s="860"/>
      <c r="V16" s="860"/>
      <c r="W16" s="860"/>
      <c r="X16" s="860"/>
      <c r="Y16" s="860"/>
      <c r="Z16" s="860"/>
      <c r="AA16" s="860"/>
      <c r="AB16" s="860"/>
      <c r="AC16" s="860"/>
    </row>
    <row r="17" spans="1:32" ht="21" customHeight="1">
      <c r="A17" s="973"/>
      <c r="B17" s="897"/>
      <c r="C17" s="897"/>
      <c r="D17" s="897"/>
      <c r="E17" s="897"/>
      <c r="F17" s="897"/>
      <c r="G17" s="897"/>
      <c r="H17" s="897"/>
      <c r="I17" s="858"/>
      <c r="J17" s="858"/>
      <c r="K17" s="858"/>
      <c r="L17" s="859"/>
      <c r="M17" s="860"/>
      <c r="N17" s="860"/>
      <c r="O17" s="860"/>
      <c r="P17" s="860"/>
      <c r="Q17" s="860"/>
      <c r="R17" s="860"/>
      <c r="S17" s="860"/>
      <c r="T17" s="860"/>
      <c r="U17" s="860"/>
      <c r="V17" s="860"/>
      <c r="W17" s="860"/>
      <c r="X17" s="860"/>
      <c r="Y17" s="860"/>
      <c r="Z17" s="860"/>
      <c r="AA17" s="860"/>
      <c r="AB17" s="860"/>
      <c r="AC17" s="860"/>
    </row>
    <row r="18" spans="1:32" ht="27" customHeight="1" thickBot="1">
      <c r="A18" s="973"/>
      <c r="B18" s="897"/>
      <c r="C18" s="897"/>
      <c r="D18" s="897"/>
      <c r="E18" s="979" t="s">
        <v>153</v>
      </c>
      <c r="F18" s="980"/>
      <c r="G18" s="980"/>
      <c r="H18" s="897"/>
      <c r="I18" s="858"/>
      <c r="J18" s="858"/>
      <c r="K18" s="858"/>
      <c r="L18" s="859"/>
      <c r="M18" s="860"/>
      <c r="N18" s="860"/>
      <c r="O18" s="860"/>
      <c r="P18" s="860"/>
      <c r="Q18" s="860"/>
      <c r="R18" s="860"/>
      <c r="S18" s="860"/>
      <c r="T18" s="860"/>
      <c r="U18" s="860"/>
      <c r="V18" s="860"/>
      <c r="W18" s="860"/>
      <c r="X18" s="860"/>
      <c r="Y18" s="860"/>
      <c r="Z18" s="860"/>
      <c r="AA18" s="860"/>
      <c r="AB18" s="860"/>
      <c r="AC18" s="860"/>
      <c r="AD18" s="860"/>
      <c r="AE18" s="860"/>
      <c r="AF18" s="860"/>
    </row>
    <row r="19" spans="1:32" ht="25.5" customHeight="1" thickBot="1">
      <c r="A19" s="973"/>
      <c r="B19" s="897"/>
      <c r="C19" s="897"/>
      <c r="D19" s="882"/>
      <c r="E19" s="864">
        <v>2014</v>
      </c>
      <c r="F19" s="865">
        <v>2013</v>
      </c>
      <c r="G19" s="866" t="s">
        <v>8</v>
      </c>
      <c r="H19" s="897"/>
      <c r="I19" s="858"/>
      <c r="J19" s="858"/>
      <c r="K19" s="858"/>
      <c r="L19" s="859"/>
      <c r="M19" s="860"/>
      <c r="N19" s="860"/>
      <c r="O19" s="860"/>
      <c r="P19" s="860"/>
      <c r="Q19" s="860"/>
      <c r="R19" s="860"/>
      <c r="S19" s="860"/>
      <c r="T19" s="860"/>
      <c r="U19" s="860"/>
      <c r="V19" s="860"/>
      <c r="W19" s="860"/>
      <c r="X19" s="860"/>
      <c r="Y19" s="860"/>
      <c r="Z19" s="860"/>
      <c r="AA19" s="860"/>
      <c r="AB19" s="860"/>
      <c r="AC19" s="860"/>
      <c r="AD19" s="860"/>
      <c r="AE19" s="860"/>
      <c r="AF19" s="860"/>
    </row>
    <row r="20" spans="1:32" ht="31.5" customHeight="1" thickBot="1">
      <c r="A20" s="973"/>
      <c r="B20" s="897"/>
      <c r="C20" s="897"/>
      <c r="D20" s="898" t="s">
        <v>154</v>
      </c>
      <c r="E20" s="899">
        <f>'REG+OCC BY CLASS FY 2013-2014'!N6</f>
        <v>3378122</v>
      </c>
      <c r="F20" s="900">
        <f>'REG+OCC BY CLASS FY 2013-2014'!O6</f>
        <v>3373414</v>
      </c>
      <c r="G20" s="887">
        <f>'REG+OCC BY CLASS FY 2013-2014'!P6</f>
        <v>1.39561880041999E-3</v>
      </c>
      <c r="H20" s="897"/>
      <c r="I20" s="858"/>
      <c r="J20" s="858"/>
      <c r="K20" s="858"/>
      <c r="L20" s="859"/>
      <c r="M20" s="860"/>
      <c r="N20" s="860"/>
      <c r="O20" s="860"/>
      <c r="P20" s="860"/>
      <c r="Q20" s="860"/>
      <c r="R20" s="860"/>
      <c r="S20" s="860"/>
      <c r="T20" s="860"/>
      <c r="U20" s="860"/>
      <c r="V20" s="860"/>
      <c r="W20" s="860"/>
      <c r="X20" s="860"/>
      <c r="Y20" s="860"/>
      <c r="Z20" s="860"/>
      <c r="AA20" s="860"/>
      <c r="AB20" s="860"/>
      <c r="AC20" s="860"/>
      <c r="AD20" s="860"/>
      <c r="AE20" s="860"/>
      <c r="AF20" s="860"/>
    </row>
    <row r="21" spans="1:32" ht="30" customHeight="1" thickBot="1">
      <c r="A21" s="973"/>
      <c r="B21" s="897"/>
      <c r="C21" s="897"/>
      <c r="D21" s="884" t="s">
        <v>155</v>
      </c>
      <c r="E21" s="901">
        <f>'REG+OCC BY CLASS FY 2013-2014'!Q6</f>
        <v>4842013</v>
      </c>
      <c r="F21" s="901">
        <f>'REG+OCC BY CLASS FY 2013-2014'!R6</f>
        <v>4829485</v>
      </c>
      <c r="G21" s="896">
        <f>'REG+OCC BY CLASS FY 2013-2014'!S6</f>
        <v>2.5940654127717551E-3</v>
      </c>
      <c r="H21" s="897"/>
      <c r="I21" s="902"/>
      <c r="J21" s="858"/>
      <c r="K21" s="858"/>
      <c r="L21" s="859"/>
      <c r="M21" s="860"/>
      <c r="N21" s="860"/>
      <c r="O21" s="860"/>
      <c r="P21" s="860"/>
      <c r="Q21" s="860"/>
      <c r="R21" s="860"/>
      <c r="S21" s="860"/>
      <c r="T21" s="860"/>
      <c r="U21" s="860"/>
      <c r="V21" s="860"/>
      <c r="W21" s="860"/>
      <c r="X21" s="860"/>
      <c r="Y21" s="860"/>
      <c r="Z21" s="860"/>
      <c r="AA21" s="860"/>
      <c r="AB21" s="860"/>
      <c r="AC21" s="860"/>
      <c r="AD21" s="860"/>
      <c r="AE21" s="860"/>
      <c r="AF21" s="860"/>
    </row>
    <row r="22" spans="1:32">
      <c r="A22" s="973"/>
      <c r="B22" s="897"/>
      <c r="C22" s="897"/>
      <c r="D22" s="897"/>
      <c r="E22" s="897"/>
      <c r="F22" s="897"/>
      <c r="G22" s="897"/>
      <c r="H22" s="897"/>
      <c r="I22" s="858"/>
      <c r="J22" s="858"/>
      <c r="K22" s="858"/>
      <c r="L22" s="859"/>
      <c r="M22" s="860"/>
      <c r="N22" s="860"/>
      <c r="O22" s="860"/>
      <c r="P22" s="860"/>
      <c r="Q22" s="860"/>
      <c r="R22" s="860"/>
      <c r="S22" s="860"/>
      <c r="T22" s="860"/>
      <c r="U22" s="860"/>
      <c r="V22" s="860"/>
      <c r="W22" s="860"/>
      <c r="X22" s="860"/>
      <c r="Y22" s="860"/>
      <c r="Z22" s="860"/>
      <c r="AA22" s="860"/>
      <c r="AB22" s="860"/>
      <c r="AC22" s="860"/>
      <c r="AD22" s="860"/>
      <c r="AE22" s="860"/>
      <c r="AF22" s="860"/>
    </row>
    <row r="23" spans="1:32" ht="24" customHeight="1">
      <c r="A23" s="973"/>
      <c r="B23" s="903"/>
      <c r="C23" s="981" t="s">
        <v>199</v>
      </c>
      <c r="D23" s="981"/>
      <c r="E23" s="981"/>
      <c r="F23" s="981"/>
      <c r="G23" s="981"/>
      <c r="H23" s="981"/>
      <c r="I23" s="858"/>
      <c r="J23" s="858"/>
      <c r="K23" s="858"/>
      <c r="L23" s="859"/>
      <c r="M23" s="860"/>
      <c r="N23" s="860"/>
      <c r="O23" s="860"/>
      <c r="P23" s="860"/>
      <c r="Q23" s="860"/>
      <c r="R23" s="860"/>
      <c r="S23" s="860"/>
      <c r="T23" s="860"/>
      <c r="U23" s="860"/>
      <c r="V23" s="860"/>
      <c r="W23" s="860"/>
      <c r="X23" s="860"/>
      <c r="Y23" s="860"/>
      <c r="Z23" s="860"/>
      <c r="AA23" s="860"/>
      <c r="AB23" s="860"/>
      <c r="AC23" s="860"/>
      <c r="AD23" s="860"/>
      <c r="AE23" s="860"/>
      <c r="AF23" s="860"/>
    </row>
    <row r="24" spans="1:32" ht="13.5" customHeight="1">
      <c r="A24" s="973"/>
      <c r="B24" s="858"/>
      <c r="C24" s="982" t="s">
        <v>156</v>
      </c>
      <c r="D24" s="982"/>
      <c r="E24" s="982"/>
      <c r="F24" s="982"/>
      <c r="G24" s="982"/>
      <c r="H24" s="982"/>
      <c r="I24" s="982"/>
      <c r="J24" s="858"/>
      <c r="K24" s="858"/>
      <c r="L24" s="859"/>
      <c r="M24" s="860"/>
      <c r="N24" s="860"/>
      <c r="O24" s="860"/>
      <c r="P24" s="860"/>
      <c r="Q24" s="860"/>
      <c r="R24" s="860"/>
      <c r="S24" s="860"/>
      <c r="T24" s="860"/>
      <c r="U24" s="860"/>
      <c r="V24" s="860"/>
      <c r="W24" s="860"/>
      <c r="X24" s="860"/>
      <c r="Y24" s="860"/>
      <c r="Z24" s="860"/>
      <c r="AA24" s="860"/>
      <c r="AB24" s="860"/>
      <c r="AC24" s="860"/>
      <c r="AD24" s="860"/>
      <c r="AE24" s="860"/>
      <c r="AF24" s="860"/>
    </row>
    <row r="25" spans="1:32" ht="12" customHeight="1">
      <c r="A25" s="973"/>
      <c r="B25" s="858"/>
      <c r="C25" s="983" t="s">
        <v>157</v>
      </c>
      <c r="D25" s="983"/>
      <c r="E25" s="858"/>
      <c r="F25" s="858"/>
      <c r="G25" s="858"/>
      <c r="H25" s="858"/>
      <c r="I25" s="858"/>
      <c r="J25" s="858"/>
      <c r="K25" s="858"/>
      <c r="L25" s="859"/>
      <c r="M25" s="860"/>
      <c r="N25" s="860"/>
      <c r="O25" s="860"/>
      <c r="P25" s="860"/>
      <c r="Q25" s="860"/>
      <c r="R25" s="860"/>
      <c r="S25" s="860"/>
      <c r="T25" s="860"/>
      <c r="U25" s="860"/>
      <c r="V25" s="860"/>
      <c r="W25" s="860"/>
      <c r="X25" s="860"/>
      <c r="Y25" s="860"/>
      <c r="Z25" s="860"/>
      <c r="AA25" s="860"/>
      <c r="AB25" s="860"/>
      <c r="AC25" s="860"/>
      <c r="AD25" s="860"/>
      <c r="AE25" s="860"/>
      <c r="AF25" s="860"/>
    </row>
    <row r="26" spans="1:32" ht="15" customHeight="1" thickBot="1">
      <c r="A26" s="973"/>
      <c r="B26" s="904"/>
      <c r="C26" s="905"/>
      <c r="D26" s="905"/>
      <c r="E26" s="905"/>
      <c r="F26" s="905"/>
      <c r="G26" s="905"/>
      <c r="H26" s="905"/>
      <c r="I26" s="858"/>
      <c r="J26" s="858"/>
      <c r="K26" s="858"/>
      <c r="L26" s="859"/>
      <c r="M26" s="860"/>
      <c r="N26" s="860"/>
      <c r="O26" s="860"/>
      <c r="P26" s="860"/>
      <c r="Q26" s="860"/>
      <c r="R26" s="860"/>
      <c r="S26" s="860"/>
      <c r="T26" s="860"/>
      <c r="U26" s="860"/>
      <c r="V26" s="860"/>
      <c r="W26" s="860"/>
      <c r="X26" s="860"/>
      <c r="Y26" s="860"/>
      <c r="Z26" s="860"/>
      <c r="AA26" s="860"/>
      <c r="AB26" s="860"/>
      <c r="AC26" s="860"/>
      <c r="AD26" s="860"/>
      <c r="AE26" s="860"/>
      <c r="AF26" s="860"/>
    </row>
    <row r="27" spans="1:32" ht="15" customHeight="1" thickTop="1">
      <c r="A27" s="973"/>
      <c r="B27" s="957" t="s">
        <v>200</v>
      </c>
      <c r="C27" s="958"/>
      <c r="D27" s="958"/>
      <c r="E27" s="958"/>
      <c r="F27" s="958"/>
      <c r="G27" s="958"/>
      <c r="H27" s="959"/>
      <c r="I27" s="858"/>
      <c r="J27" s="858"/>
      <c r="K27" s="858"/>
      <c r="L27" s="859"/>
      <c r="M27" s="860"/>
      <c r="N27" s="860"/>
      <c r="O27" s="860"/>
      <c r="P27" s="860"/>
      <c r="Q27" s="860"/>
      <c r="R27" s="860"/>
      <c r="S27" s="860"/>
      <c r="T27" s="860"/>
      <c r="U27" s="860"/>
      <c r="V27" s="860"/>
      <c r="W27" s="860"/>
      <c r="X27" s="860"/>
      <c r="Y27" s="860"/>
      <c r="Z27" s="860"/>
      <c r="AA27" s="860"/>
      <c r="AB27" s="860"/>
      <c r="AC27" s="860"/>
      <c r="AD27" s="860"/>
      <c r="AE27" s="860"/>
      <c r="AF27" s="860"/>
    </row>
    <row r="28" spans="1:32" ht="15" customHeight="1">
      <c r="A28" s="973"/>
      <c r="B28" s="960"/>
      <c r="C28" s="961"/>
      <c r="D28" s="961"/>
      <c r="E28" s="961"/>
      <c r="F28" s="961"/>
      <c r="G28" s="961"/>
      <c r="H28" s="962"/>
      <c r="I28" s="858"/>
      <c r="J28" s="858"/>
      <c r="K28" s="858"/>
      <c r="L28" s="859"/>
      <c r="M28" s="860"/>
      <c r="N28" s="860"/>
      <c r="O28" s="860"/>
      <c r="P28" s="860"/>
      <c r="Q28" s="860"/>
      <c r="R28" s="860"/>
      <c r="S28" s="860"/>
      <c r="T28" s="860"/>
      <c r="U28" s="860"/>
      <c r="V28" s="860"/>
      <c r="W28" s="860"/>
      <c r="X28" s="860"/>
      <c r="Y28" s="860"/>
      <c r="Z28" s="860"/>
      <c r="AA28" s="860"/>
      <c r="AB28" s="860"/>
      <c r="AC28" s="860"/>
      <c r="AD28" s="860"/>
      <c r="AE28" s="860"/>
      <c r="AF28" s="860"/>
    </row>
    <row r="29" spans="1:32" ht="15" customHeight="1">
      <c r="A29" s="973"/>
      <c r="B29" s="960"/>
      <c r="C29" s="961"/>
      <c r="D29" s="961"/>
      <c r="E29" s="961"/>
      <c r="F29" s="961"/>
      <c r="G29" s="961"/>
      <c r="H29" s="962"/>
      <c r="I29" s="858"/>
      <c r="J29" s="858"/>
      <c r="K29" s="858"/>
      <c r="L29" s="859"/>
      <c r="M29" s="860"/>
      <c r="N29" s="906"/>
      <c r="O29" s="860"/>
      <c r="P29" s="860"/>
      <c r="Q29" s="860"/>
      <c r="R29" s="860"/>
      <c r="S29" s="860"/>
      <c r="T29" s="860"/>
      <c r="U29" s="860"/>
      <c r="V29" s="860"/>
      <c r="W29" s="860"/>
      <c r="X29" s="860"/>
      <c r="Y29" s="860"/>
      <c r="Z29" s="860"/>
      <c r="AA29" s="860"/>
      <c r="AB29" s="860"/>
      <c r="AC29" s="860"/>
      <c r="AD29" s="860"/>
      <c r="AE29" s="860"/>
      <c r="AF29" s="860"/>
    </row>
    <row r="30" spans="1:32" ht="15" customHeight="1">
      <c r="A30" s="973"/>
      <c r="B30" s="960"/>
      <c r="C30" s="961"/>
      <c r="D30" s="961"/>
      <c r="E30" s="961"/>
      <c r="F30" s="961"/>
      <c r="G30" s="961"/>
      <c r="H30" s="962"/>
      <c r="I30" s="858"/>
      <c r="J30" s="858"/>
      <c r="K30" s="858"/>
      <c r="L30" s="859"/>
      <c r="M30" s="860"/>
      <c r="N30" s="860"/>
      <c r="O30" s="860"/>
      <c r="P30" s="860"/>
      <c r="Q30" s="860"/>
      <c r="R30" s="860"/>
      <c r="S30" s="860"/>
      <c r="T30" s="860"/>
      <c r="U30" s="860"/>
      <c r="V30" s="860"/>
      <c r="W30" s="860"/>
      <c r="X30" s="860"/>
      <c r="Y30" s="860"/>
      <c r="Z30" s="860"/>
      <c r="AA30" s="860"/>
      <c r="AB30" s="860"/>
      <c r="AC30" s="860"/>
      <c r="AD30" s="860"/>
      <c r="AE30" s="860"/>
      <c r="AF30" s="860"/>
    </row>
    <row r="31" spans="1:32" ht="15" customHeight="1">
      <c r="A31" s="973"/>
      <c r="B31" s="960"/>
      <c r="C31" s="961"/>
      <c r="D31" s="961"/>
      <c r="E31" s="961"/>
      <c r="F31" s="961"/>
      <c r="G31" s="961"/>
      <c r="H31" s="962"/>
      <c r="I31" s="858"/>
      <c r="J31" s="858"/>
      <c r="K31" s="858"/>
      <c r="L31" s="859"/>
      <c r="M31" s="860"/>
      <c r="N31" s="860"/>
      <c r="O31" s="860"/>
      <c r="P31" s="860"/>
      <c r="Q31" s="860"/>
      <c r="R31" s="860"/>
      <c r="S31" s="860"/>
      <c r="T31" s="860"/>
      <c r="U31" s="860"/>
      <c r="V31" s="860"/>
      <c r="W31" s="860"/>
      <c r="X31" s="860"/>
      <c r="Y31" s="860"/>
      <c r="Z31" s="860"/>
      <c r="AA31" s="860"/>
      <c r="AB31" s="860"/>
      <c r="AC31" s="860"/>
      <c r="AD31" s="860"/>
      <c r="AE31" s="860"/>
      <c r="AF31" s="860"/>
    </row>
    <row r="32" spans="1:32" ht="14.25" customHeight="1">
      <c r="A32" s="973"/>
      <c r="B32" s="960"/>
      <c r="C32" s="961"/>
      <c r="D32" s="961"/>
      <c r="E32" s="961"/>
      <c r="F32" s="961"/>
      <c r="G32" s="961"/>
      <c r="H32" s="962"/>
      <c r="I32" s="858"/>
      <c r="J32" s="858"/>
      <c r="K32" s="858"/>
      <c r="L32" s="859"/>
      <c r="M32" s="860"/>
      <c r="N32" s="860"/>
      <c r="O32" s="860"/>
      <c r="P32" s="860"/>
      <c r="Q32" s="860"/>
      <c r="R32" s="860"/>
      <c r="S32" s="860"/>
      <c r="T32" s="860"/>
      <c r="U32" s="860"/>
      <c r="V32" s="860"/>
      <c r="W32" s="860"/>
      <c r="X32" s="860"/>
      <c r="Y32" s="860"/>
      <c r="Z32" s="860"/>
      <c r="AA32" s="860"/>
      <c r="AB32" s="860"/>
      <c r="AC32" s="860"/>
      <c r="AD32" s="860"/>
      <c r="AE32" s="860"/>
      <c r="AF32" s="860"/>
    </row>
    <row r="33" spans="1:32">
      <c r="A33" s="907"/>
      <c r="B33" s="960"/>
      <c r="C33" s="961"/>
      <c r="D33" s="961"/>
      <c r="E33" s="961"/>
      <c r="F33" s="961"/>
      <c r="G33" s="961"/>
      <c r="H33" s="962"/>
      <c r="I33" s="908"/>
      <c r="J33" s="908"/>
      <c r="K33" s="908"/>
      <c r="L33" s="909"/>
      <c r="M33" s="860"/>
      <c r="N33" s="860"/>
      <c r="O33" s="860"/>
      <c r="P33" s="860"/>
      <c r="Q33" s="860"/>
      <c r="R33" s="860"/>
      <c r="S33" s="860"/>
      <c r="T33" s="860"/>
      <c r="U33" s="860"/>
      <c r="V33" s="860"/>
      <c r="W33" s="860"/>
      <c r="X33" s="860"/>
      <c r="Y33" s="860"/>
      <c r="Z33" s="860"/>
      <c r="AA33" s="860"/>
      <c r="AB33" s="860"/>
      <c r="AC33" s="860"/>
      <c r="AD33" s="860"/>
      <c r="AE33" s="860"/>
      <c r="AF33" s="860"/>
    </row>
    <row r="34" spans="1:32">
      <c r="A34" s="910"/>
      <c r="B34" s="960"/>
      <c r="C34" s="961"/>
      <c r="D34" s="961"/>
      <c r="E34" s="961"/>
      <c r="F34" s="961"/>
      <c r="G34" s="961"/>
      <c r="H34" s="962"/>
      <c r="I34" s="858"/>
      <c r="J34" s="858"/>
      <c r="K34" s="858"/>
      <c r="L34" s="859"/>
      <c r="M34" s="860"/>
      <c r="N34" s="860"/>
      <c r="O34" s="860"/>
      <c r="P34" s="860"/>
      <c r="Q34" s="860"/>
      <c r="R34" s="860"/>
      <c r="S34" s="860"/>
      <c r="T34" s="860"/>
      <c r="U34" s="860"/>
      <c r="V34" s="860"/>
      <c r="W34" s="860"/>
      <c r="X34" s="860"/>
      <c r="Y34" s="860"/>
      <c r="Z34" s="860"/>
      <c r="AA34" s="860"/>
      <c r="AB34" s="860"/>
      <c r="AC34" s="860"/>
      <c r="AD34" s="860"/>
      <c r="AE34" s="860"/>
      <c r="AF34" s="860"/>
    </row>
    <row r="35" spans="1:32">
      <c r="A35" s="910"/>
      <c r="B35" s="960"/>
      <c r="C35" s="961"/>
      <c r="D35" s="961"/>
      <c r="E35" s="961"/>
      <c r="F35" s="961"/>
      <c r="G35" s="961"/>
      <c r="H35" s="962"/>
      <c r="I35" s="858"/>
      <c r="J35" s="858"/>
      <c r="K35" s="858"/>
      <c r="L35" s="859"/>
      <c r="M35" s="860"/>
      <c r="N35" s="860"/>
      <c r="O35" s="860"/>
      <c r="P35" s="860"/>
      <c r="Q35" s="860"/>
      <c r="R35" s="860"/>
      <c r="S35" s="860"/>
      <c r="T35" s="860"/>
      <c r="U35" s="860"/>
      <c r="V35" s="860"/>
      <c r="W35" s="860"/>
      <c r="X35" s="860"/>
      <c r="Y35" s="860"/>
      <c r="Z35" s="860"/>
      <c r="AA35" s="860"/>
      <c r="AB35" s="860"/>
      <c r="AC35" s="860"/>
      <c r="AD35" s="860"/>
      <c r="AE35" s="860"/>
      <c r="AF35" s="860"/>
    </row>
    <row r="36" spans="1:32">
      <c r="A36" s="911"/>
      <c r="B36" s="960"/>
      <c r="C36" s="961"/>
      <c r="D36" s="961"/>
      <c r="E36" s="961"/>
      <c r="F36" s="961"/>
      <c r="G36" s="961"/>
      <c r="H36" s="962"/>
      <c r="I36" s="897"/>
      <c r="J36" s="897"/>
      <c r="K36" s="897"/>
      <c r="L36" s="912"/>
      <c r="M36" s="860"/>
      <c r="N36" s="860"/>
      <c r="O36" s="860"/>
      <c r="P36" s="860"/>
      <c r="Q36" s="860"/>
      <c r="R36" s="860"/>
      <c r="S36" s="860"/>
      <c r="T36" s="860"/>
      <c r="U36" s="860"/>
      <c r="V36" s="860"/>
      <c r="W36" s="860"/>
      <c r="X36" s="860"/>
      <c r="Y36" s="860"/>
      <c r="Z36" s="860"/>
      <c r="AA36" s="860"/>
      <c r="AB36" s="860"/>
      <c r="AC36" s="860"/>
      <c r="AD36" s="860"/>
      <c r="AE36" s="860"/>
      <c r="AF36" s="860"/>
    </row>
    <row r="37" spans="1:32" s="914" customFormat="1">
      <c r="A37" s="910"/>
      <c r="B37" s="960"/>
      <c r="C37" s="961"/>
      <c r="D37" s="961"/>
      <c r="E37" s="961"/>
      <c r="F37" s="961"/>
      <c r="G37" s="961"/>
      <c r="H37" s="962"/>
      <c r="I37" s="858"/>
      <c r="J37" s="858"/>
      <c r="K37" s="858"/>
      <c r="L37" s="859"/>
      <c r="M37" s="913"/>
      <c r="N37" s="913"/>
      <c r="O37" s="913"/>
      <c r="P37" s="913"/>
      <c r="Q37" s="913"/>
      <c r="R37" s="913"/>
      <c r="S37" s="913"/>
      <c r="T37" s="913"/>
      <c r="U37" s="913"/>
      <c r="V37" s="913"/>
      <c r="W37" s="913"/>
      <c r="X37" s="913"/>
      <c r="Y37" s="913"/>
      <c r="Z37" s="913"/>
      <c r="AA37" s="913"/>
      <c r="AB37" s="913"/>
      <c r="AC37" s="913"/>
      <c r="AD37" s="913"/>
      <c r="AE37" s="913"/>
      <c r="AF37" s="913"/>
    </row>
    <row r="38" spans="1:32" s="914" customFormat="1">
      <c r="A38" s="910"/>
      <c r="B38" s="960"/>
      <c r="C38" s="961"/>
      <c r="D38" s="961"/>
      <c r="E38" s="961"/>
      <c r="F38" s="961"/>
      <c r="G38" s="961"/>
      <c r="H38" s="962"/>
      <c r="I38" s="858"/>
      <c r="J38" s="858"/>
      <c r="K38" s="858"/>
      <c r="L38" s="859"/>
      <c r="M38" s="913"/>
      <c r="N38" s="913"/>
      <c r="O38" s="913"/>
      <c r="P38" s="913"/>
      <c r="Q38" s="913"/>
      <c r="R38" s="913"/>
      <c r="S38" s="913"/>
      <c r="T38" s="913"/>
      <c r="U38" s="913"/>
      <c r="V38" s="913"/>
      <c r="W38" s="913"/>
      <c r="X38" s="913"/>
      <c r="Y38" s="913"/>
      <c r="Z38" s="913"/>
      <c r="AA38" s="913"/>
      <c r="AB38" s="913"/>
      <c r="AC38" s="913"/>
      <c r="AD38" s="913"/>
      <c r="AE38" s="913"/>
      <c r="AF38" s="913"/>
    </row>
    <row r="39" spans="1:32" s="914" customFormat="1">
      <c r="A39" s="910"/>
      <c r="B39" s="960"/>
      <c r="C39" s="961"/>
      <c r="D39" s="961"/>
      <c r="E39" s="961"/>
      <c r="F39" s="961"/>
      <c r="G39" s="961"/>
      <c r="H39" s="962"/>
      <c r="I39" s="858"/>
      <c r="J39" s="858"/>
      <c r="K39" s="858"/>
      <c r="L39" s="859"/>
      <c r="M39" s="913"/>
      <c r="N39" s="913"/>
      <c r="O39" s="913"/>
      <c r="P39" s="913"/>
      <c r="Q39" s="913"/>
      <c r="R39" s="913"/>
      <c r="S39" s="913"/>
      <c r="T39" s="913"/>
      <c r="U39" s="913"/>
      <c r="V39" s="913"/>
      <c r="W39" s="913"/>
      <c r="X39" s="913"/>
      <c r="Y39" s="913"/>
      <c r="Z39" s="913"/>
      <c r="AA39" s="913"/>
      <c r="AB39" s="913"/>
      <c r="AC39" s="913"/>
      <c r="AD39" s="913"/>
      <c r="AE39" s="913"/>
      <c r="AF39" s="913"/>
    </row>
    <row r="40" spans="1:32" s="914" customFormat="1">
      <c r="A40" s="910"/>
      <c r="B40" s="960"/>
      <c r="C40" s="961"/>
      <c r="D40" s="961"/>
      <c r="E40" s="961"/>
      <c r="F40" s="961"/>
      <c r="G40" s="961"/>
      <c r="H40" s="962"/>
      <c r="I40" s="858"/>
      <c r="J40" s="858"/>
      <c r="K40" s="858"/>
      <c r="L40" s="859"/>
      <c r="M40" s="913"/>
      <c r="N40" s="913"/>
      <c r="O40" s="913"/>
      <c r="P40" s="913"/>
      <c r="Q40" s="913"/>
      <c r="R40" s="913"/>
      <c r="S40" s="913"/>
      <c r="T40" s="913"/>
      <c r="U40" s="913"/>
      <c r="V40" s="913"/>
      <c r="W40" s="913"/>
      <c r="X40" s="913"/>
      <c r="Y40" s="913"/>
      <c r="Z40" s="913"/>
      <c r="AA40" s="913"/>
      <c r="AB40" s="913"/>
      <c r="AC40" s="913"/>
      <c r="AD40" s="913"/>
      <c r="AE40" s="913"/>
      <c r="AF40" s="913"/>
    </row>
    <row r="41" spans="1:32" s="914" customFormat="1">
      <c r="A41" s="911"/>
      <c r="B41" s="960"/>
      <c r="C41" s="961"/>
      <c r="D41" s="961"/>
      <c r="E41" s="961"/>
      <c r="F41" s="961"/>
      <c r="G41" s="961"/>
      <c r="H41" s="962"/>
      <c r="I41" s="969"/>
      <c r="J41" s="970"/>
      <c r="K41" s="970"/>
      <c r="L41" s="971"/>
      <c r="M41" s="913"/>
      <c r="N41" s="913"/>
      <c r="O41" s="913"/>
      <c r="P41" s="913"/>
      <c r="Q41" s="913"/>
      <c r="R41" s="913"/>
      <c r="S41" s="913"/>
      <c r="T41" s="913"/>
      <c r="U41" s="913"/>
      <c r="V41" s="913"/>
      <c r="W41" s="913"/>
      <c r="X41" s="913"/>
      <c r="Y41" s="913"/>
      <c r="Z41" s="913"/>
      <c r="AA41" s="913"/>
      <c r="AB41" s="913"/>
      <c r="AC41" s="913"/>
      <c r="AD41" s="913"/>
      <c r="AE41" s="913"/>
      <c r="AF41" s="913"/>
    </row>
    <row r="42" spans="1:32">
      <c r="A42" s="910"/>
      <c r="B42" s="960"/>
      <c r="C42" s="961"/>
      <c r="D42" s="961"/>
      <c r="E42" s="961"/>
      <c r="F42" s="961"/>
      <c r="G42" s="961"/>
      <c r="H42" s="962"/>
      <c r="I42" s="858"/>
      <c r="J42" s="858"/>
      <c r="K42" s="858"/>
      <c r="L42" s="859"/>
      <c r="M42" s="860"/>
      <c r="N42" s="860"/>
      <c r="O42" s="860"/>
      <c r="P42" s="860"/>
      <c r="Q42" s="860"/>
      <c r="R42" s="860"/>
      <c r="S42" s="860"/>
      <c r="T42" s="860"/>
      <c r="U42" s="860"/>
      <c r="V42" s="860"/>
      <c r="W42" s="860"/>
      <c r="X42" s="860"/>
      <c r="Y42" s="860"/>
      <c r="Z42" s="860"/>
      <c r="AA42" s="860"/>
      <c r="AB42" s="860"/>
      <c r="AC42" s="860"/>
      <c r="AD42" s="860"/>
      <c r="AE42" s="860"/>
      <c r="AF42" s="860"/>
    </row>
    <row r="43" spans="1:32">
      <c r="A43" s="910"/>
      <c r="B43" s="960"/>
      <c r="C43" s="961"/>
      <c r="D43" s="961"/>
      <c r="E43" s="961"/>
      <c r="F43" s="961"/>
      <c r="G43" s="961"/>
      <c r="H43" s="962"/>
      <c r="I43" s="858"/>
      <c r="J43" s="858"/>
      <c r="K43" s="858"/>
      <c r="L43" s="859"/>
      <c r="M43" s="860"/>
      <c r="N43" s="860"/>
      <c r="O43" s="860"/>
      <c r="P43" s="860"/>
      <c r="Q43" s="860"/>
      <c r="R43" s="860"/>
      <c r="S43" s="860"/>
      <c r="T43" s="860"/>
      <c r="U43" s="860"/>
      <c r="V43" s="860"/>
      <c r="W43" s="860"/>
      <c r="X43" s="860"/>
      <c r="Y43" s="860"/>
      <c r="Z43" s="860"/>
      <c r="AA43" s="860"/>
      <c r="AB43" s="860"/>
      <c r="AC43" s="860"/>
      <c r="AD43" s="860"/>
      <c r="AE43" s="860"/>
      <c r="AF43" s="860"/>
    </row>
    <row r="44" spans="1:32">
      <c r="A44" s="910"/>
      <c r="B44" s="960"/>
      <c r="C44" s="961"/>
      <c r="D44" s="961"/>
      <c r="E44" s="961"/>
      <c r="F44" s="961"/>
      <c r="G44" s="961"/>
      <c r="H44" s="962"/>
      <c r="I44" s="858"/>
      <c r="J44" s="858"/>
      <c r="K44" s="858"/>
      <c r="L44" s="859"/>
      <c r="M44" s="860"/>
      <c r="N44" s="860"/>
      <c r="O44" s="860"/>
      <c r="P44" s="860"/>
      <c r="Q44" s="860"/>
      <c r="R44" s="860"/>
      <c r="S44" s="860"/>
      <c r="T44" s="860"/>
      <c r="U44" s="860"/>
      <c r="V44" s="860"/>
      <c r="W44" s="860"/>
      <c r="X44" s="860"/>
      <c r="Y44" s="860"/>
      <c r="Z44" s="860"/>
      <c r="AA44" s="860"/>
      <c r="AB44" s="860"/>
      <c r="AC44" s="860"/>
      <c r="AD44" s="860"/>
      <c r="AE44" s="860"/>
      <c r="AF44" s="860"/>
    </row>
    <row r="45" spans="1:32">
      <c r="A45" s="910"/>
      <c r="B45" s="963"/>
      <c r="C45" s="964"/>
      <c r="D45" s="964"/>
      <c r="E45" s="964"/>
      <c r="F45" s="964"/>
      <c r="G45" s="964"/>
      <c r="H45" s="965"/>
      <c r="I45" s="858"/>
      <c r="J45" s="858"/>
      <c r="K45" s="858"/>
      <c r="L45" s="859"/>
      <c r="M45" s="860"/>
      <c r="N45" s="860"/>
      <c r="O45" s="860"/>
      <c r="P45" s="860"/>
      <c r="Q45" s="860"/>
      <c r="R45" s="860"/>
      <c r="S45" s="860"/>
      <c r="T45" s="860"/>
      <c r="U45" s="860"/>
      <c r="V45" s="860"/>
      <c r="W45" s="860"/>
      <c r="X45" s="860"/>
      <c r="Y45" s="860"/>
      <c r="Z45" s="860"/>
      <c r="AA45" s="860"/>
      <c r="AB45" s="860"/>
      <c r="AC45" s="860"/>
      <c r="AD45" s="860"/>
      <c r="AE45" s="860"/>
      <c r="AF45" s="860"/>
    </row>
    <row r="46" spans="1:32">
      <c r="A46" s="948"/>
      <c r="B46" s="963"/>
      <c r="C46" s="964"/>
      <c r="D46" s="964"/>
      <c r="E46" s="964"/>
      <c r="F46" s="964"/>
      <c r="G46" s="964"/>
      <c r="H46" s="965"/>
      <c r="I46" s="858"/>
      <c r="J46" s="858"/>
      <c r="K46" s="858"/>
      <c r="L46" s="949"/>
      <c r="M46" s="860"/>
      <c r="N46" s="860"/>
      <c r="O46" s="860"/>
      <c r="P46" s="860"/>
      <c r="Q46" s="860"/>
      <c r="R46" s="860"/>
      <c r="S46" s="860"/>
      <c r="T46" s="860"/>
      <c r="U46" s="860"/>
      <c r="V46" s="860"/>
      <c r="W46" s="860"/>
      <c r="X46" s="860"/>
      <c r="Y46" s="860"/>
      <c r="Z46" s="860"/>
      <c r="AA46" s="860"/>
      <c r="AB46" s="860"/>
      <c r="AC46" s="860"/>
      <c r="AD46" s="860"/>
      <c r="AE46" s="860"/>
      <c r="AF46" s="860"/>
    </row>
    <row r="47" spans="1:32">
      <c r="A47" s="953"/>
      <c r="B47" s="963"/>
      <c r="C47" s="964"/>
      <c r="D47" s="964"/>
      <c r="E47" s="964"/>
      <c r="F47" s="964"/>
      <c r="G47" s="964"/>
      <c r="H47" s="965"/>
      <c r="I47" s="954"/>
      <c r="J47" s="954"/>
      <c r="K47" s="954"/>
      <c r="L47" s="955"/>
      <c r="M47" s="860"/>
      <c r="N47" s="860"/>
      <c r="O47" s="860"/>
      <c r="P47" s="860"/>
      <c r="Q47" s="860"/>
      <c r="R47" s="860"/>
      <c r="S47" s="860"/>
      <c r="T47" s="860"/>
      <c r="U47" s="860"/>
      <c r="V47" s="860"/>
      <c r="W47" s="860"/>
      <c r="X47" s="860"/>
      <c r="Y47" s="860"/>
      <c r="Z47" s="860"/>
      <c r="AA47" s="860"/>
      <c r="AB47" s="860"/>
      <c r="AC47" s="860"/>
      <c r="AD47" s="860"/>
      <c r="AE47" s="860"/>
      <c r="AF47" s="860"/>
    </row>
    <row r="48" spans="1:32" ht="13.8" thickBot="1">
      <c r="A48" s="953"/>
      <c r="B48" s="966"/>
      <c r="C48" s="967"/>
      <c r="D48" s="967"/>
      <c r="E48" s="967"/>
      <c r="F48" s="967"/>
      <c r="G48" s="967"/>
      <c r="H48" s="968"/>
      <c r="I48" s="954"/>
      <c r="J48" s="954"/>
      <c r="K48" s="954"/>
      <c r="L48" s="955"/>
      <c r="M48" s="860"/>
      <c r="N48" s="860"/>
      <c r="O48" s="860"/>
      <c r="P48" s="860"/>
      <c r="Q48" s="860"/>
      <c r="R48" s="860"/>
      <c r="S48" s="860"/>
      <c r="T48" s="860"/>
      <c r="U48" s="860"/>
      <c r="V48" s="860"/>
      <c r="W48" s="860"/>
      <c r="X48" s="860"/>
      <c r="Y48" s="860"/>
      <c r="Z48" s="860"/>
      <c r="AA48" s="860"/>
      <c r="AB48" s="860"/>
      <c r="AC48" s="860"/>
      <c r="AD48" s="860"/>
      <c r="AE48" s="860"/>
      <c r="AF48" s="860"/>
    </row>
    <row r="49" spans="1:32" ht="14.4" thickTop="1" thickBot="1">
      <c r="A49" s="950"/>
      <c r="B49" s="951"/>
      <c r="C49" s="951"/>
      <c r="D49" s="951"/>
      <c r="E49" s="951"/>
      <c r="F49" s="951"/>
      <c r="G49" s="951"/>
      <c r="H49" s="951"/>
      <c r="I49" s="951"/>
      <c r="J49" s="951"/>
      <c r="K49" s="951"/>
      <c r="L49" s="952"/>
      <c r="M49" s="860"/>
      <c r="N49" s="860"/>
      <c r="O49" s="860"/>
      <c r="P49" s="860"/>
      <c r="Q49" s="860"/>
      <c r="R49" s="860"/>
      <c r="S49" s="860"/>
      <c r="T49" s="860"/>
      <c r="U49" s="860"/>
      <c r="V49" s="860"/>
      <c r="W49" s="860"/>
      <c r="X49" s="860"/>
      <c r="Y49" s="860"/>
      <c r="Z49" s="860"/>
      <c r="AA49" s="860"/>
      <c r="AB49" s="860"/>
      <c r="AC49" s="860"/>
      <c r="AD49" s="860"/>
      <c r="AE49" s="860"/>
      <c r="AF49" s="860"/>
    </row>
    <row r="50" spans="1:32">
      <c r="A50" s="860"/>
      <c r="B50" s="860"/>
      <c r="C50" s="860"/>
      <c r="D50" s="860"/>
      <c r="E50" s="860"/>
      <c r="F50" s="860"/>
      <c r="G50" s="860"/>
      <c r="H50" s="860"/>
      <c r="I50" s="860"/>
      <c r="J50" s="860"/>
      <c r="K50" s="860"/>
      <c r="L50" s="860"/>
      <c r="M50" s="860"/>
      <c r="N50" s="860"/>
      <c r="O50" s="860"/>
      <c r="P50" s="860"/>
      <c r="Q50" s="860"/>
      <c r="R50" s="860"/>
      <c r="S50" s="860"/>
      <c r="T50" s="860"/>
      <c r="U50" s="860"/>
      <c r="V50" s="860"/>
      <c r="W50" s="860"/>
      <c r="X50" s="860"/>
      <c r="Y50" s="860"/>
      <c r="Z50" s="860"/>
      <c r="AA50" s="860"/>
      <c r="AB50" s="860"/>
      <c r="AC50" s="860"/>
      <c r="AD50" s="860"/>
      <c r="AE50" s="860"/>
      <c r="AF50" s="860"/>
    </row>
    <row r="51" spans="1:32">
      <c r="A51" s="860"/>
      <c r="B51" s="860"/>
      <c r="C51" s="860"/>
      <c r="D51" s="860"/>
      <c r="E51" s="860"/>
      <c r="F51" s="860"/>
      <c r="G51" s="956"/>
      <c r="H51" s="860"/>
      <c r="I51" s="860"/>
      <c r="J51" s="860"/>
      <c r="K51" s="860"/>
      <c r="L51" s="860"/>
      <c r="M51" s="860"/>
      <c r="N51" s="860"/>
      <c r="O51" s="860"/>
      <c r="P51" s="860"/>
      <c r="Q51" s="860"/>
      <c r="R51" s="860"/>
      <c r="S51" s="860"/>
      <c r="T51" s="860"/>
      <c r="U51" s="860"/>
      <c r="V51" s="860"/>
      <c r="W51" s="860"/>
      <c r="X51" s="860"/>
      <c r="Y51" s="860"/>
      <c r="Z51" s="860"/>
      <c r="AA51" s="860"/>
      <c r="AB51" s="860"/>
      <c r="AC51" s="860"/>
      <c r="AD51" s="860"/>
      <c r="AE51" s="860"/>
      <c r="AF51" s="860"/>
    </row>
    <row r="52" spans="1:32">
      <c r="A52" s="860"/>
      <c r="B52" s="860"/>
      <c r="C52" s="916"/>
      <c r="D52" s="916"/>
      <c r="E52" s="916"/>
      <c r="F52" s="916"/>
      <c r="G52" s="916"/>
      <c r="H52" s="860"/>
      <c r="I52" s="860"/>
      <c r="J52" s="860"/>
      <c r="K52" s="860"/>
      <c r="L52" s="860"/>
      <c r="M52" s="860"/>
      <c r="N52" s="860"/>
      <c r="O52" s="860"/>
      <c r="P52" s="860"/>
      <c r="Q52" s="860"/>
      <c r="R52" s="860"/>
      <c r="S52" s="860"/>
      <c r="T52" s="860"/>
      <c r="U52" s="860"/>
      <c r="V52" s="860"/>
      <c r="W52" s="860"/>
      <c r="X52" s="860"/>
      <c r="Y52" s="860"/>
      <c r="Z52" s="860"/>
      <c r="AA52" s="860"/>
      <c r="AB52" s="860"/>
      <c r="AC52" s="860"/>
      <c r="AD52" s="860"/>
      <c r="AE52" s="860"/>
      <c r="AF52" s="860"/>
    </row>
    <row r="53" spans="1:32">
      <c r="A53" s="860"/>
      <c r="B53" s="860"/>
      <c r="C53" s="916"/>
      <c r="D53" s="916"/>
      <c r="E53" s="916">
        <v>2014</v>
      </c>
      <c r="F53" s="916">
        <v>2013</v>
      </c>
      <c r="G53" s="916"/>
      <c r="H53" s="860"/>
      <c r="I53" s="860"/>
      <c r="J53" s="860"/>
      <c r="K53" s="860"/>
      <c r="L53" s="860"/>
      <c r="M53" s="860"/>
      <c r="N53" s="860"/>
      <c r="O53" s="860"/>
      <c r="P53" s="860"/>
      <c r="Q53" s="860"/>
      <c r="R53" s="860"/>
      <c r="S53" s="860"/>
      <c r="T53" s="860"/>
      <c r="U53" s="860"/>
      <c r="V53" s="860"/>
      <c r="W53" s="860"/>
      <c r="X53" s="860"/>
      <c r="Y53" s="860"/>
      <c r="Z53" s="860"/>
      <c r="AA53" s="860"/>
      <c r="AB53" s="860"/>
      <c r="AC53" s="860"/>
      <c r="AD53" s="860"/>
      <c r="AE53" s="860"/>
      <c r="AF53" s="860"/>
    </row>
    <row r="54" spans="1:32">
      <c r="A54" s="860"/>
      <c r="B54" s="860"/>
      <c r="C54" s="916"/>
      <c r="D54" s="916" t="s">
        <v>158</v>
      </c>
      <c r="E54" s="917">
        <f>'REG+OCC BY CLASS JUNE 2014'!B6</f>
        <v>248044</v>
      </c>
      <c r="F54" s="917">
        <f>'REG+OCC BY CLASS JUNE 2014'!C6</f>
        <v>239648</v>
      </c>
      <c r="G54" s="916"/>
      <c r="H54" s="860"/>
      <c r="I54" s="860"/>
      <c r="J54" s="860"/>
      <c r="K54" s="860"/>
      <c r="L54" s="860"/>
      <c r="M54" s="860"/>
      <c r="N54" s="860"/>
      <c r="O54" s="860"/>
      <c r="P54" s="860"/>
      <c r="Q54" s="860"/>
      <c r="R54" s="860"/>
      <c r="S54" s="860"/>
      <c r="T54" s="860"/>
      <c r="U54" s="860"/>
      <c r="V54" s="860"/>
      <c r="W54" s="860"/>
      <c r="X54" s="860"/>
      <c r="Y54" s="860"/>
      <c r="Z54" s="860"/>
      <c r="AA54" s="860"/>
      <c r="AB54" s="860"/>
      <c r="AC54" s="860"/>
      <c r="AD54" s="860"/>
      <c r="AE54" s="860"/>
      <c r="AF54" s="860"/>
    </row>
    <row r="55" spans="1:32">
      <c r="A55" s="860"/>
      <c r="B55" s="860"/>
      <c r="C55" s="916"/>
      <c r="D55" s="916" t="s">
        <v>42</v>
      </c>
      <c r="E55" s="917">
        <f>'REG+OCC BY CLASS JUNE 2014'!E6</f>
        <v>141483</v>
      </c>
      <c r="F55" s="917">
        <f>'REG+OCC BY CLASS JUNE 2014'!F6</f>
        <v>132034</v>
      </c>
      <c r="G55" s="916"/>
      <c r="H55" s="860"/>
      <c r="I55" s="860"/>
      <c r="J55" s="860"/>
      <c r="K55" s="860"/>
      <c r="L55" s="860"/>
      <c r="M55" s="860"/>
      <c r="N55" s="860"/>
      <c r="O55" s="860"/>
      <c r="P55" s="860"/>
      <c r="Q55" s="860"/>
      <c r="R55" s="860"/>
      <c r="S55" s="860"/>
      <c r="T55" s="860"/>
      <c r="U55" s="860"/>
      <c r="V55" s="860"/>
      <c r="W55" s="860"/>
      <c r="X55" s="860"/>
      <c r="Y55" s="860"/>
      <c r="Z55" s="860"/>
      <c r="AA55" s="860"/>
      <c r="AB55" s="860"/>
      <c r="AC55" s="860"/>
      <c r="AD55" s="860"/>
      <c r="AE55" s="860"/>
      <c r="AF55" s="860"/>
    </row>
    <row r="56" spans="1:32">
      <c r="A56" s="860"/>
      <c r="B56" s="860"/>
      <c r="C56" s="916"/>
      <c r="D56" s="916" t="s">
        <v>43</v>
      </c>
      <c r="E56" s="917">
        <f>'REG+OCC BY CLASS JUNE 2014'!H6</f>
        <v>106561</v>
      </c>
      <c r="F56" s="917">
        <f>'REG+OCC BY CLASS JUNE 2014'!I6</f>
        <v>107614</v>
      </c>
      <c r="G56" s="916"/>
      <c r="H56" s="860"/>
      <c r="I56" s="860"/>
      <c r="J56" s="860"/>
      <c r="K56" s="860"/>
      <c r="L56" s="860"/>
      <c r="M56" s="860"/>
      <c r="N56" s="860"/>
      <c r="O56" s="860"/>
      <c r="P56" s="860"/>
      <c r="Q56" s="860"/>
      <c r="R56" s="860"/>
      <c r="S56" s="860"/>
      <c r="T56" s="860"/>
      <c r="U56" s="860"/>
      <c r="V56" s="860"/>
      <c r="W56" s="860"/>
      <c r="X56" s="860"/>
      <c r="Y56" s="860"/>
      <c r="Z56" s="860"/>
      <c r="AA56" s="860"/>
      <c r="AB56" s="860"/>
      <c r="AC56" s="860"/>
      <c r="AD56" s="860"/>
      <c r="AE56" s="860"/>
      <c r="AF56" s="860"/>
    </row>
    <row r="57" spans="1:32">
      <c r="A57" s="860"/>
      <c r="B57" s="860"/>
      <c r="C57" s="916"/>
      <c r="D57" s="916"/>
      <c r="E57" s="916"/>
      <c r="F57" s="916"/>
      <c r="G57" s="916"/>
      <c r="H57" s="860"/>
      <c r="I57" s="860"/>
      <c r="J57" s="860"/>
      <c r="K57" s="860"/>
      <c r="L57" s="860"/>
      <c r="M57" s="860"/>
      <c r="N57" s="860"/>
      <c r="O57" s="860"/>
    </row>
    <row r="58" spans="1:32">
      <c r="A58" s="860"/>
      <c r="B58" s="860"/>
      <c r="C58" s="916"/>
      <c r="D58" s="916"/>
      <c r="E58" s="916"/>
      <c r="F58" s="916"/>
      <c r="G58" s="916"/>
      <c r="H58" s="860"/>
      <c r="I58" s="860"/>
      <c r="J58" s="860"/>
      <c r="K58" s="860"/>
      <c r="L58" s="860"/>
      <c r="M58" s="860"/>
      <c r="N58" s="860"/>
      <c r="O58" s="860"/>
    </row>
    <row r="59" spans="1:32">
      <c r="A59" s="860"/>
      <c r="B59" s="860"/>
      <c r="C59" s="916"/>
      <c r="D59" s="916"/>
      <c r="E59" s="916"/>
      <c r="F59" s="916"/>
      <c r="G59" s="916"/>
      <c r="H59" s="860"/>
      <c r="I59" s="860"/>
      <c r="J59" s="860"/>
      <c r="K59" s="860"/>
      <c r="L59" s="860"/>
      <c r="M59" s="860"/>
      <c r="N59" s="860"/>
      <c r="O59" s="860"/>
    </row>
    <row r="60" spans="1:32">
      <c r="A60" s="860"/>
      <c r="B60" s="860"/>
      <c r="C60" s="916"/>
      <c r="D60" s="916"/>
      <c r="E60" s="916"/>
      <c r="F60" s="916"/>
      <c r="G60" s="916"/>
      <c r="H60" s="860"/>
      <c r="I60" s="860"/>
      <c r="J60" s="860"/>
      <c r="K60" s="860"/>
      <c r="L60" s="860"/>
      <c r="M60" s="860"/>
      <c r="N60" s="860"/>
      <c r="O60" s="860"/>
    </row>
    <row r="61" spans="1:32">
      <c r="A61" s="860"/>
      <c r="B61" s="860"/>
      <c r="C61" s="916"/>
      <c r="D61" s="916"/>
      <c r="E61" s="916"/>
      <c r="F61" s="916"/>
      <c r="G61" s="916"/>
      <c r="H61" s="860"/>
      <c r="I61" s="860"/>
      <c r="J61" s="860"/>
      <c r="K61" s="860"/>
      <c r="L61" s="860"/>
      <c r="M61" s="860"/>
      <c r="N61" s="860"/>
      <c r="O61" s="860"/>
    </row>
    <row r="62" spans="1:32">
      <c r="A62" s="860"/>
      <c r="B62" s="860"/>
      <c r="C62" s="915"/>
      <c r="D62" s="915"/>
      <c r="E62" s="915"/>
      <c r="F62" s="915"/>
      <c r="G62" s="915"/>
      <c r="H62" s="860"/>
      <c r="I62" s="860"/>
      <c r="J62" s="860"/>
      <c r="K62" s="860"/>
      <c r="L62" s="860"/>
      <c r="M62" s="860"/>
      <c r="N62" s="860"/>
      <c r="O62" s="860"/>
    </row>
    <row r="63" spans="1:32">
      <c r="A63" s="860"/>
      <c r="B63" s="860"/>
      <c r="C63" s="860"/>
      <c r="D63" s="860"/>
      <c r="E63" s="860"/>
      <c r="F63" s="860"/>
      <c r="G63" s="860"/>
      <c r="H63" s="860"/>
      <c r="I63" s="860"/>
      <c r="J63" s="860"/>
      <c r="K63" s="860"/>
      <c r="L63" s="860"/>
      <c r="M63" s="860"/>
      <c r="N63" s="860"/>
      <c r="O63" s="860"/>
    </row>
    <row r="64" spans="1:32">
      <c r="A64" s="860"/>
      <c r="B64" s="860"/>
      <c r="C64" s="860"/>
      <c r="D64" s="860"/>
      <c r="E64" s="860"/>
      <c r="F64" s="860"/>
      <c r="G64" s="860"/>
      <c r="H64" s="860"/>
      <c r="I64" s="860"/>
      <c r="J64" s="860"/>
      <c r="K64" s="860"/>
      <c r="L64" s="860"/>
      <c r="M64" s="860"/>
      <c r="N64" s="860"/>
      <c r="O64" s="860"/>
    </row>
    <row r="65" spans="1:15">
      <c r="A65" s="860"/>
      <c r="B65" s="860"/>
      <c r="C65" s="860"/>
      <c r="D65" s="860"/>
      <c r="E65" s="860"/>
      <c r="F65" s="860"/>
      <c r="G65" s="860"/>
      <c r="H65" s="860"/>
      <c r="I65" s="860"/>
      <c r="J65" s="860"/>
      <c r="K65" s="860"/>
      <c r="L65" s="860"/>
      <c r="M65" s="860"/>
      <c r="N65" s="860"/>
      <c r="O65" s="860"/>
    </row>
    <row r="66" spans="1:15">
      <c r="A66" s="860"/>
      <c r="B66" s="860"/>
      <c r="C66" s="860"/>
      <c r="D66" s="860"/>
      <c r="E66" s="860"/>
      <c r="F66" s="860"/>
      <c r="G66" s="860"/>
      <c r="H66" s="860"/>
      <c r="I66" s="860"/>
      <c r="J66" s="860"/>
      <c r="K66" s="860"/>
      <c r="L66" s="860"/>
      <c r="M66" s="860"/>
      <c r="N66" s="860"/>
      <c r="O66" s="860"/>
    </row>
    <row r="67" spans="1:15">
      <c r="A67" s="860"/>
      <c r="B67" s="860"/>
      <c r="C67" s="860"/>
      <c r="D67" s="860"/>
      <c r="E67" s="860"/>
      <c r="F67" s="860"/>
      <c r="G67" s="860"/>
      <c r="H67" s="860"/>
      <c r="I67" s="860"/>
      <c r="J67" s="860"/>
      <c r="K67" s="860"/>
      <c r="L67" s="860"/>
      <c r="M67" s="860"/>
      <c r="N67" s="860"/>
      <c r="O67" s="860"/>
    </row>
    <row r="68" spans="1:15">
      <c r="A68" s="860"/>
      <c r="B68" s="860"/>
      <c r="C68" s="860"/>
      <c r="D68" s="860"/>
      <c r="E68" s="860"/>
      <c r="F68" s="860"/>
      <c r="G68" s="860"/>
      <c r="H68" s="860"/>
      <c r="I68" s="860"/>
      <c r="J68" s="860"/>
      <c r="K68" s="860"/>
      <c r="L68" s="860"/>
      <c r="M68" s="860"/>
      <c r="N68" s="860"/>
      <c r="O68" s="860"/>
    </row>
    <row r="69" spans="1:15">
      <c r="A69" s="860"/>
      <c r="B69" s="860"/>
      <c r="C69" s="860"/>
      <c r="D69" s="860"/>
      <c r="E69" s="860"/>
      <c r="F69" s="860"/>
      <c r="G69" s="860"/>
      <c r="H69" s="860"/>
      <c r="I69" s="860"/>
      <c r="J69" s="860"/>
      <c r="K69" s="860"/>
      <c r="L69" s="860"/>
      <c r="M69" s="860"/>
      <c r="N69" s="860"/>
      <c r="O69" s="860"/>
    </row>
    <row r="70" spans="1:15">
      <c r="A70" s="860"/>
      <c r="B70" s="860"/>
      <c r="C70" s="860"/>
      <c r="D70" s="860"/>
      <c r="E70" s="860"/>
      <c r="F70" s="860"/>
      <c r="G70" s="860"/>
      <c r="H70" s="860"/>
      <c r="I70" s="860"/>
      <c r="J70" s="860"/>
      <c r="K70" s="860"/>
      <c r="L70" s="860"/>
      <c r="M70" s="860"/>
      <c r="N70" s="860"/>
      <c r="O70" s="860"/>
    </row>
    <row r="71" spans="1:15">
      <c r="A71" s="860"/>
      <c r="B71" s="860"/>
      <c r="C71" s="860"/>
      <c r="D71" s="860"/>
      <c r="E71" s="860"/>
      <c r="F71" s="860"/>
      <c r="G71" s="860"/>
      <c r="H71" s="860"/>
      <c r="I71" s="860"/>
      <c r="J71" s="860"/>
      <c r="K71" s="860"/>
      <c r="L71" s="860"/>
      <c r="M71" s="860"/>
      <c r="N71" s="860"/>
      <c r="O71" s="860"/>
    </row>
    <row r="72" spans="1:15">
      <c r="A72" s="860"/>
      <c r="B72" s="860"/>
      <c r="C72" s="860"/>
      <c r="D72" s="860"/>
      <c r="E72" s="860"/>
      <c r="F72" s="860"/>
      <c r="G72" s="860"/>
      <c r="H72" s="860"/>
      <c r="I72" s="860"/>
      <c r="J72" s="860"/>
      <c r="K72" s="860"/>
      <c r="L72" s="860"/>
      <c r="M72" s="860"/>
      <c r="N72" s="860"/>
      <c r="O72" s="860"/>
    </row>
    <row r="73" spans="1:15">
      <c r="A73" s="860"/>
      <c r="B73" s="860"/>
      <c r="C73" s="860"/>
      <c r="D73" s="860"/>
      <c r="E73" s="860"/>
      <c r="F73" s="860"/>
      <c r="G73" s="860"/>
      <c r="H73" s="860"/>
      <c r="I73" s="860"/>
      <c r="J73" s="860"/>
      <c r="K73" s="860"/>
      <c r="L73" s="860"/>
      <c r="M73" s="860"/>
      <c r="N73" s="860"/>
      <c r="O73" s="860"/>
    </row>
    <row r="74" spans="1:15">
      <c r="A74" s="860"/>
      <c r="B74" s="860"/>
      <c r="C74" s="860"/>
      <c r="D74" s="860"/>
      <c r="E74" s="860"/>
      <c r="F74" s="860"/>
      <c r="G74" s="860"/>
      <c r="H74" s="860"/>
      <c r="I74" s="860"/>
      <c r="J74" s="860"/>
      <c r="K74" s="860"/>
      <c r="L74" s="860"/>
      <c r="M74" s="860"/>
      <c r="N74" s="860"/>
      <c r="O74" s="860"/>
    </row>
    <row r="75" spans="1:15">
      <c r="A75" s="860"/>
      <c r="B75" s="860"/>
      <c r="C75" s="860"/>
      <c r="D75" s="860"/>
      <c r="E75" s="860"/>
      <c r="F75" s="860"/>
      <c r="G75" s="860"/>
      <c r="H75" s="860"/>
      <c r="I75" s="860"/>
      <c r="J75" s="860"/>
      <c r="K75" s="860"/>
      <c r="L75" s="860"/>
      <c r="M75" s="860"/>
      <c r="N75" s="860"/>
      <c r="O75" s="860"/>
    </row>
    <row r="76" spans="1:15">
      <c r="A76" s="860"/>
      <c r="B76" s="860"/>
      <c r="C76" s="860"/>
      <c r="D76" s="860"/>
      <c r="E76" s="860"/>
      <c r="F76" s="860"/>
      <c r="G76" s="860"/>
      <c r="H76" s="860"/>
      <c r="I76" s="860"/>
      <c r="J76" s="860"/>
      <c r="K76" s="860"/>
      <c r="L76" s="860"/>
      <c r="M76" s="860"/>
      <c r="N76" s="860"/>
      <c r="O76" s="860"/>
    </row>
    <row r="77" spans="1:15">
      <c r="A77" s="860"/>
      <c r="B77" s="860"/>
      <c r="C77" s="860"/>
      <c r="D77" s="860"/>
      <c r="E77" s="860"/>
      <c r="F77" s="860"/>
      <c r="G77" s="860"/>
      <c r="H77" s="860"/>
      <c r="I77" s="860"/>
      <c r="J77" s="860"/>
      <c r="K77" s="860"/>
      <c r="L77" s="860"/>
      <c r="M77" s="860"/>
      <c r="N77" s="860"/>
      <c r="O77" s="860"/>
    </row>
    <row r="78" spans="1:15">
      <c r="A78" s="860"/>
      <c r="B78" s="860"/>
      <c r="C78" s="860"/>
      <c r="D78" s="860"/>
      <c r="E78" s="860"/>
      <c r="F78" s="860"/>
      <c r="G78" s="860"/>
      <c r="H78" s="860"/>
      <c r="I78" s="860"/>
      <c r="J78" s="860"/>
      <c r="K78" s="860"/>
      <c r="L78" s="860"/>
      <c r="M78" s="860"/>
      <c r="N78" s="860"/>
      <c r="O78" s="860"/>
    </row>
    <row r="79" spans="1:15">
      <c r="A79" s="860"/>
      <c r="B79" s="860"/>
      <c r="C79" s="860"/>
      <c r="D79" s="860"/>
      <c r="E79" s="860"/>
      <c r="F79" s="860"/>
      <c r="G79" s="860"/>
      <c r="H79" s="860"/>
      <c r="I79" s="860"/>
      <c r="J79" s="860"/>
      <c r="K79" s="860"/>
      <c r="L79" s="860"/>
      <c r="M79" s="860"/>
      <c r="N79" s="860"/>
      <c r="O79" s="860"/>
    </row>
    <row r="80" spans="1:15">
      <c r="A80" s="860"/>
      <c r="B80" s="860"/>
      <c r="C80" s="860"/>
      <c r="D80" s="860"/>
      <c r="E80" s="860"/>
      <c r="F80" s="860"/>
      <c r="G80" s="860"/>
      <c r="H80" s="860"/>
      <c r="I80" s="860"/>
      <c r="J80" s="860"/>
      <c r="K80" s="860"/>
      <c r="L80" s="860"/>
      <c r="M80" s="860"/>
      <c r="N80" s="860"/>
      <c r="O80" s="860"/>
    </row>
    <row r="81" spans="1:15">
      <c r="A81" s="860"/>
      <c r="B81" s="860"/>
      <c r="C81" s="860"/>
      <c r="D81" s="860"/>
      <c r="E81" s="860"/>
      <c r="F81" s="860"/>
      <c r="G81" s="860"/>
      <c r="H81" s="860"/>
      <c r="I81" s="860"/>
      <c r="J81" s="860"/>
      <c r="K81" s="860"/>
      <c r="L81" s="860"/>
      <c r="M81" s="860"/>
      <c r="N81" s="860"/>
      <c r="O81" s="860"/>
    </row>
    <row r="82" spans="1:15">
      <c r="A82" s="860"/>
      <c r="B82" s="860"/>
      <c r="C82" s="860"/>
      <c r="D82" s="860"/>
      <c r="E82" s="860"/>
      <c r="F82" s="860"/>
      <c r="G82" s="860"/>
      <c r="H82" s="860"/>
      <c r="I82" s="860"/>
      <c r="J82" s="860"/>
      <c r="K82" s="860"/>
      <c r="L82" s="860"/>
      <c r="M82" s="860"/>
      <c r="N82" s="860"/>
      <c r="O82" s="860"/>
    </row>
    <row r="83" spans="1:15">
      <c r="A83" s="860"/>
      <c r="B83" s="860"/>
      <c r="C83" s="860"/>
      <c r="D83" s="860"/>
      <c r="E83" s="860"/>
      <c r="F83" s="860"/>
      <c r="G83" s="860"/>
      <c r="H83" s="860"/>
      <c r="I83" s="860"/>
      <c r="J83" s="860"/>
      <c r="K83" s="860"/>
      <c r="L83" s="860"/>
      <c r="M83" s="860"/>
      <c r="N83" s="860"/>
      <c r="O83" s="860"/>
    </row>
    <row r="84" spans="1:15">
      <c r="A84" s="860"/>
      <c r="B84" s="860"/>
      <c r="C84" s="860"/>
      <c r="D84" s="860"/>
      <c r="E84" s="860"/>
      <c r="F84" s="860"/>
      <c r="G84" s="860"/>
      <c r="H84" s="860"/>
      <c r="I84" s="860"/>
      <c r="J84" s="860"/>
      <c r="K84" s="860"/>
      <c r="L84" s="860"/>
      <c r="M84" s="860"/>
      <c r="N84" s="860"/>
      <c r="O84" s="860"/>
    </row>
    <row r="85" spans="1:15">
      <c r="A85" s="860"/>
      <c r="B85" s="860"/>
      <c r="C85" s="860"/>
      <c r="D85" s="860"/>
      <c r="E85" s="860"/>
      <c r="F85" s="860"/>
      <c r="G85" s="860"/>
      <c r="H85" s="860"/>
      <c r="I85" s="860"/>
      <c r="J85" s="860"/>
      <c r="K85" s="860"/>
      <c r="L85" s="860"/>
      <c r="M85" s="860"/>
      <c r="N85" s="860"/>
      <c r="O85" s="860"/>
    </row>
    <row r="86" spans="1:15">
      <c r="A86" s="860"/>
      <c r="B86" s="860"/>
      <c r="C86" s="860"/>
      <c r="D86" s="860"/>
      <c r="E86" s="860"/>
      <c r="F86" s="860"/>
      <c r="G86" s="860"/>
      <c r="H86" s="860"/>
      <c r="I86" s="860"/>
      <c r="J86" s="860"/>
      <c r="K86" s="860"/>
      <c r="L86" s="860"/>
      <c r="M86" s="860"/>
      <c r="N86" s="860"/>
      <c r="O86" s="860"/>
    </row>
    <row r="87" spans="1:15">
      <c r="A87" s="860"/>
      <c r="B87" s="860"/>
      <c r="C87" s="860"/>
      <c r="D87" s="860"/>
      <c r="E87" s="860"/>
      <c r="F87" s="860"/>
      <c r="G87" s="860"/>
      <c r="H87" s="860"/>
      <c r="I87" s="860"/>
      <c r="J87" s="860"/>
      <c r="K87" s="860"/>
      <c r="L87" s="860"/>
      <c r="M87" s="860"/>
      <c r="N87" s="860"/>
      <c r="O87" s="860"/>
    </row>
    <row r="88" spans="1:15">
      <c r="A88" s="860"/>
      <c r="B88" s="860"/>
      <c r="C88" s="860"/>
      <c r="D88" s="860"/>
      <c r="E88" s="860"/>
      <c r="F88" s="860"/>
      <c r="G88" s="860"/>
      <c r="H88" s="860"/>
      <c r="I88" s="860"/>
      <c r="J88" s="860"/>
      <c r="K88" s="860"/>
      <c r="L88" s="860"/>
      <c r="M88" s="860"/>
      <c r="N88" s="860"/>
      <c r="O88" s="860"/>
    </row>
    <row r="89" spans="1:15">
      <c r="A89" s="860"/>
      <c r="B89" s="860"/>
      <c r="C89" s="860"/>
      <c r="D89" s="860"/>
      <c r="E89" s="860"/>
      <c r="F89" s="860"/>
      <c r="G89" s="860"/>
      <c r="H89" s="860"/>
      <c r="I89" s="860"/>
      <c r="J89" s="860"/>
      <c r="K89" s="860"/>
      <c r="L89" s="860"/>
      <c r="M89" s="860"/>
      <c r="N89" s="860"/>
      <c r="O89" s="860"/>
    </row>
    <row r="90" spans="1:15">
      <c r="A90" s="860"/>
      <c r="B90" s="860"/>
      <c r="C90" s="860"/>
      <c r="D90" s="860"/>
      <c r="E90" s="860"/>
      <c r="F90" s="860"/>
      <c r="G90" s="860"/>
      <c r="H90" s="860"/>
      <c r="I90" s="860"/>
      <c r="J90" s="860"/>
      <c r="K90" s="860"/>
      <c r="L90" s="860"/>
      <c r="M90" s="860"/>
      <c r="N90" s="860"/>
      <c r="O90" s="860"/>
    </row>
    <row r="91" spans="1:15">
      <c r="A91" s="860"/>
      <c r="B91" s="860"/>
      <c r="C91" s="860"/>
      <c r="D91" s="860"/>
      <c r="E91" s="860"/>
      <c r="F91" s="860"/>
      <c r="G91" s="860"/>
      <c r="H91" s="860"/>
      <c r="I91" s="860"/>
      <c r="J91" s="860"/>
      <c r="K91" s="860"/>
      <c r="L91" s="860"/>
      <c r="M91" s="860"/>
      <c r="N91" s="860"/>
      <c r="O91" s="860"/>
    </row>
    <row r="92" spans="1:15">
      <c r="A92" s="860"/>
      <c r="B92" s="860"/>
      <c r="C92" s="860"/>
      <c r="D92" s="860"/>
      <c r="E92" s="860"/>
      <c r="F92" s="860"/>
      <c r="G92" s="860"/>
      <c r="H92" s="860"/>
      <c r="I92" s="860"/>
      <c r="J92" s="860"/>
      <c r="K92" s="860"/>
      <c r="L92" s="860"/>
      <c r="M92" s="860"/>
      <c r="N92" s="860"/>
      <c r="O92" s="860"/>
    </row>
    <row r="93" spans="1:15">
      <c r="A93" s="860"/>
      <c r="B93" s="860"/>
      <c r="C93" s="860"/>
      <c r="D93" s="860"/>
      <c r="E93" s="860"/>
      <c r="F93" s="860"/>
      <c r="G93" s="860"/>
      <c r="H93" s="860"/>
      <c r="I93" s="860"/>
      <c r="J93" s="860"/>
      <c r="K93" s="860"/>
      <c r="L93" s="860"/>
      <c r="M93" s="860"/>
      <c r="N93" s="860"/>
      <c r="O93" s="860"/>
    </row>
    <row r="94" spans="1:15">
      <c r="A94" s="860"/>
      <c r="B94" s="860"/>
      <c r="C94" s="860"/>
      <c r="D94" s="860"/>
      <c r="E94" s="860"/>
      <c r="F94" s="860"/>
      <c r="G94" s="860"/>
      <c r="H94" s="860"/>
      <c r="I94" s="860"/>
      <c r="J94" s="860"/>
      <c r="K94" s="860"/>
      <c r="L94" s="860"/>
      <c r="M94" s="860"/>
      <c r="N94" s="860"/>
      <c r="O94" s="860"/>
    </row>
    <row r="95" spans="1:15">
      <c r="A95" s="860"/>
      <c r="B95" s="860"/>
      <c r="C95" s="860"/>
      <c r="D95" s="860"/>
      <c r="E95" s="860"/>
      <c r="F95" s="860"/>
      <c r="G95" s="860"/>
      <c r="H95" s="860"/>
      <c r="I95" s="860"/>
      <c r="J95" s="860"/>
      <c r="K95" s="860"/>
      <c r="L95" s="860"/>
      <c r="M95" s="860"/>
      <c r="N95" s="860"/>
      <c r="O95" s="860"/>
    </row>
    <row r="96" spans="1:15">
      <c r="A96" s="860"/>
      <c r="B96" s="860"/>
      <c r="C96" s="860"/>
      <c r="D96" s="860"/>
      <c r="E96" s="860"/>
      <c r="F96" s="860"/>
      <c r="G96" s="860"/>
      <c r="H96" s="860"/>
      <c r="I96" s="860"/>
      <c r="J96" s="860"/>
      <c r="K96" s="860"/>
      <c r="L96" s="860"/>
      <c r="M96" s="860"/>
      <c r="N96" s="860"/>
      <c r="O96" s="860"/>
    </row>
    <row r="97" spans="1:15">
      <c r="A97" s="860"/>
      <c r="B97" s="860"/>
      <c r="C97" s="860"/>
      <c r="D97" s="860"/>
      <c r="E97" s="860"/>
      <c r="F97" s="860"/>
      <c r="G97" s="860"/>
      <c r="H97" s="860"/>
      <c r="I97" s="860"/>
      <c r="J97" s="860"/>
      <c r="K97" s="860"/>
      <c r="L97" s="860"/>
      <c r="M97" s="860"/>
      <c r="N97" s="860"/>
      <c r="O97" s="860"/>
    </row>
    <row r="98" spans="1:15">
      <c r="A98" s="860"/>
      <c r="B98" s="860"/>
      <c r="C98" s="860"/>
      <c r="D98" s="860"/>
      <c r="E98" s="860"/>
      <c r="F98" s="860"/>
      <c r="G98" s="860"/>
      <c r="H98" s="860"/>
      <c r="I98" s="860"/>
      <c r="J98" s="860"/>
      <c r="K98" s="860"/>
      <c r="L98" s="860"/>
      <c r="M98" s="860"/>
      <c r="N98" s="860"/>
      <c r="O98" s="860"/>
    </row>
    <row r="99" spans="1:15">
      <c r="A99" s="860"/>
      <c r="B99" s="860"/>
      <c r="C99" s="860"/>
      <c r="D99" s="860"/>
      <c r="E99" s="860"/>
      <c r="F99" s="860"/>
      <c r="G99" s="860"/>
      <c r="H99" s="860"/>
      <c r="I99" s="860"/>
      <c r="J99" s="860"/>
      <c r="K99" s="860"/>
      <c r="L99" s="860"/>
      <c r="M99" s="860"/>
      <c r="N99" s="860"/>
      <c r="O99" s="860"/>
    </row>
    <row r="100" spans="1:15">
      <c r="A100" s="860"/>
      <c r="B100" s="860"/>
      <c r="C100" s="860"/>
      <c r="D100" s="860"/>
      <c r="E100" s="860"/>
      <c r="F100" s="860"/>
      <c r="G100" s="860"/>
      <c r="H100" s="860"/>
      <c r="I100" s="860"/>
      <c r="J100" s="860"/>
      <c r="K100" s="860"/>
      <c r="L100" s="860"/>
      <c r="M100" s="860"/>
      <c r="N100" s="860"/>
      <c r="O100" s="860"/>
    </row>
    <row r="101" spans="1:15">
      <c r="A101" s="860"/>
      <c r="B101" s="860"/>
      <c r="C101" s="860"/>
      <c r="D101" s="860"/>
      <c r="E101" s="860"/>
      <c r="F101" s="860"/>
      <c r="G101" s="860"/>
      <c r="H101" s="860"/>
      <c r="I101" s="860"/>
      <c r="J101" s="860"/>
      <c r="K101" s="860"/>
      <c r="L101" s="860"/>
      <c r="M101" s="860"/>
      <c r="N101" s="860"/>
      <c r="O101" s="860"/>
    </row>
    <row r="102" spans="1:15">
      <c r="A102" s="860"/>
      <c r="B102" s="860"/>
      <c r="C102" s="860"/>
      <c r="D102" s="860"/>
      <c r="E102" s="860"/>
      <c r="F102" s="860"/>
      <c r="G102" s="860"/>
      <c r="H102" s="860"/>
      <c r="I102" s="860"/>
      <c r="J102" s="860"/>
      <c r="K102" s="860"/>
      <c r="L102" s="860"/>
      <c r="M102" s="860"/>
      <c r="N102" s="860"/>
      <c r="O102" s="860"/>
    </row>
    <row r="103" spans="1:15">
      <c r="A103" s="860"/>
      <c r="B103" s="860"/>
      <c r="C103" s="860"/>
      <c r="D103" s="860"/>
      <c r="E103" s="860"/>
      <c r="F103" s="860"/>
      <c r="G103" s="860"/>
      <c r="H103" s="860"/>
      <c r="I103" s="860"/>
      <c r="J103" s="860"/>
      <c r="K103" s="860"/>
      <c r="L103" s="860"/>
      <c r="M103" s="860"/>
      <c r="N103" s="860"/>
      <c r="O103" s="860"/>
    </row>
    <row r="104" spans="1:15">
      <c r="A104" s="860"/>
      <c r="B104" s="860"/>
      <c r="C104" s="860"/>
      <c r="D104" s="860"/>
      <c r="E104" s="860"/>
      <c r="F104" s="860"/>
      <c r="G104" s="860"/>
      <c r="H104" s="860"/>
      <c r="I104" s="860"/>
      <c r="J104" s="860"/>
      <c r="K104" s="860"/>
      <c r="L104" s="860"/>
      <c r="M104" s="860"/>
      <c r="N104" s="860"/>
      <c r="O104" s="860"/>
    </row>
    <row r="105" spans="1:15">
      <c r="A105" s="860"/>
      <c r="B105" s="860"/>
      <c r="C105" s="860"/>
      <c r="D105" s="860"/>
      <c r="E105" s="860"/>
      <c r="F105" s="860"/>
      <c r="G105" s="860"/>
      <c r="H105" s="860"/>
      <c r="I105" s="860"/>
      <c r="J105" s="860"/>
      <c r="K105" s="860"/>
      <c r="L105" s="860"/>
      <c r="M105" s="860"/>
      <c r="N105" s="860"/>
      <c r="O105" s="860"/>
    </row>
    <row r="106" spans="1:15">
      <c r="A106" s="860"/>
      <c r="B106" s="860"/>
      <c r="C106" s="860"/>
      <c r="D106" s="860"/>
      <c r="E106" s="860"/>
      <c r="F106" s="860"/>
      <c r="G106" s="860"/>
      <c r="H106" s="860"/>
      <c r="I106" s="860"/>
      <c r="J106" s="860"/>
      <c r="K106" s="860"/>
      <c r="L106" s="860"/>
      <c r="M106" s="860"/>
      <c r="N106" s="860"/>
      <c r="O106" s="860"/>
    </row>
    <row r="107" spans="1:15">
      <c r="A107" s="860"/>
      <c r="B107" s="860"/>
      <c r="C107" s="860"/>
      <c r="D107" s="860"/>
      <c r="E107" s="860"/>
      <c r="F107" s="860"/>
      <c r="G107" s="860"/>
      <c r="H107" s="860"/>
      <c r="I107" s="860"/>
      <c r="J107" s="860"/>
      <c r="K107" s="860"/>
      <c r="L107" s="860"/>
      <c r="M107" s="860"/>
      <c r="N107" s="860"/>
      <c r="O107" s="860"/>
    </row>
    <row r="108" spans="1:15">
      <c r="A108" s="860"/>
      <c r="B108" s="860"/>
      <c r="C108" s="860"/>
      <c r="D108" s="860"/>
      <c r="E108" s="860"/>
      <c r="F108" s="860"/>
      <c r="G108" s="860"/>
      <c r="H108" s="860"/>
      <c r="I108" s="860"/>
      <c r="J108" s="860"/>
      <c r="K108" s="860"/>
      <c r="L108" s="860"/>
      <c r="M108" s="860"/>
      <c r="N108" s="860"/>
      <c r="O108" s="860"/>
    </row>
    <row r="109" spans="1:15">
      <c r="A109" s="860"/>
      <c r="B109" s="860"/>
      <c r="C109" s="860"/>
      <c r="D109" s="860"/>
      <c r="E109" s="860"/>
      <c r="F109" s="860"/>
      <c r="G109" s="860"/>
      <c r="H109" s="860"/>
      <c r="I109" s="860"/>
      <c r="J109" s="860"/>
      <c r="K109" s="860"/>
      <c r="L109" s="860"/>
      <c r="M109" s="860"/>
      <c r="N109" s="860"/>
      <c r="O109" s="860"/>
    </row>
    <row r="110" spans="1:15">
      <c r="A110" s="860"/>
      <c r="B110" s="860"/>
      <c r="C110" s="860"/>
      <c r="D110" s="860"/>
      <c r="E110" s="860"/>
      <c r="F110" s="860"/>
      <c r="G110" s="860"/>
      <c r="H110" s="860"/>
      <c r="I110" s="860"/>
      <c r="J110" s="860"/>
      <c r="K110" s="860"/>
      <c r="L110" s="860"/>
      <c r="M110" s="860"/>
      <c r="N110" s="860"/>
      <c r="O110" s="860"/>
    </row>
    <row r="111" spans="1:15">
      <c r="A111" s="860"/>
      <c r="B111" s="860"/>
      <c r="C111" s="860"/>
      <c r="D111" s="860"/>
      <c r="E111" s="860"/>
      <c r="F111" s="860"/>
      <c r="G111" s="860"/>
      <c r="H111" s="860"/>
      <c r="I111" s="860"/>
      <c r="J111" s="860"/>
      <c r="K111" s="860"/>
      <c r="L111" s="860"/>
      <c r="M111" s="860"/>
      <c r="N111" s="860"/>
      <c r="O111" s="860"/>
    </row>
    <row r="112" spans="1:15">
      <c r="A112" s="860"/>
      <c r="B112" s="860"/>
      <c r="C112" s="860"/>
      <c r="D112" s="860"/>
      <c r="E112" s="860"/>
      <c r="F112" s="860"/>
      <c r="G112" s="860"/>
      <c r="H112" s="860"/>
      <c r="I112" s="860"/>
      <c r="J112" s="860"/>
      <c r="K112" s="860"/>
      <c r="L112" s="860"/>
      <c r="M112" s="860"/>
      <c r="N112" s="860"/>
      <c r="O112" s="860"/>
    </row>
    <row r="113" spans="1:15">
      <c r="A113" s="860"/>
      <c r="B113" s="860"/>
      <c r="C113" s="860"/>
      <c r="D113" s="860"/>
      <c r="E113" s="860"/>
      <c r="F113" s="860"/>
      <c r="G113" s="860"/>
      <c r="H113" s="860"/>
      <c r="I113" s="860"/>
      <c r="J113" s="860"/>
      <c r="K113" s="860"/>
      <c r="L113" s="860"/>
      <c r="M113" s="860"/>
      <c r="N113" s="860"/>
      <c r="O113" s="860"/>
    </row>
    <row r="114" spans="1:15">
      <c r="A114" s="860"/>
      <c r="B114" s="860"/>
      <c r="C114" s="860"/>
      <c r="D114" s="860"/>
      <c r="E114" s="860"/>
      <c r="F114" s="860"/>
      <c r="G114" s="860"/>
      <c r="H114" s="860"/>
      <c r="I114" s="860"/>
      <c r="J114" s="860"/>
      <c r="K114" s="860"/>
      <c r="L114" s="860"/>
      <c r="M114" s="860"/>
      <c r="N114" s="860"/>
      <c r="O114" s="860"/>
    </row>
    <row r="115" spans="1:15">
      <c r="A115" s="860"/>
      <c r="B115" s="860"/>
      <c r="C115" s="860"/>
      <c r="D115" s="860"/>
      <c r="E115" s="860"/>
      <c r="F115" s="860"/>
      <c r="G115" s="860"/>
      <c r="H115" s="860"/>
      <c r="I115" s="860"/>
      <c r="J115" s="860"/>
      <c r="K115" s="860"/>
      <c r="L115" s="860"/>
      <c r="M115" s="860"/>
      <c r="N115" s="860"/>
      <c r="O115" s="860"/>
    </row>
    <row r="116" spans="1:15">
      <c r="A116" s="860"/>
      <c r="B116" s="860"/>
      <c r="C116" s="860"/>
      <c r="D116" s="860"/>
      <c r="E116" s="860"/>
      <c r="F116" s="860"/>
      <c r="G116" s="860"/>
      <c r="H116" s="860"/>
      <c r="I116" s="860"/>
      <c r="J116" s="860"/>
      <c r="K116" s="860"/>
      <c r="L116" s="860"/>
      <c r="M116" s="860"/>
      <c r="N116" s="860"/>
      <c r="O116" s="860"/>
    </row>
    <row r="117" spans="1:15">
      <c r="A117" s="860"/>
      <c r="B117" s="860"/>
      <c r="C117" s="860"/>
      <c r="D117" s="860"/>
      <c r="E117" s="860"/>
      <c r="F117" s="860"/>
      <c r="G117" s="860"/>
      <c r="H117" s="860"/>
      <c r="I117" s="860"/>
      <c r="J117" s="860"/>
      <c r="K117" s="860"/>
      <c r="L117" s="860"/>
      <c r="M117" s="860"/>
      <c r="N117" s="860"/>
      <c r="O117" s="860"/>
    </row>
    <row r="118" spans="1:15">
      <c r="A118" s="860"/>
      <c r="B118" s="860"/>
      <c r="C118" s="860"/>
      <c r="D118" s="860"/>
      <c r="E118" s="860"/>
      <c r="F118" s="860"/>
      <c r="G118" s="860"/>
      <c r="H118" s="860"/>
      <c r="I118" s="860"/>
      <c r="J118" s="860"/>
      <c r="K118" s="860"/>
      <c r="L118" s="860"/>
      <c r="M118" s="860"/>
      <c r="N118" s="860"/>
      <c r="O118" s="860"/>
    </row>
    <row r="119" spans="1:15">
      <c r="A119" s="860"/>
      <c r="B119" s="860"/>
      <c r="C119" s="860"/>
      <c r="D119" s="860"/>
      <c r="E119" s="860"/>
      <c r="F119" s="860"/>
      <c r="G119" s="860"/>
      <c r="H119" s="860"/>
      <c r="I119" s="860"/>
      <c r="J119" s="860"/>
      <c r="K119" s="860"/>
      <c r="L119" s="860"/>
      <c r="M119" s="860"/>
      <c r="N119" s="860"/>
      <c r="O119" s="860"/>
    </row>
    <row r="120" spans="1:15">
      <c r="A120" s="860"/>
      <c r="B120" s="860"/>
      <c r="C120" s="860"/>
      <c r="D120" s="860"/>
      <c r="E120" s="860"/>
      <c r="F120" s="860"/>
      <c r="G120" s="860"/>
      <c r="H120" s="860"/>
      <c r="I120" s="860"/>
      <c r="J120" s="860"/>
      <c r="K120" s="860"/>
      <c r="L120" s="860"/>
      <c r="M120" s="860"/>
      <c r="N120" s="860"/>
      <c r="O120" s="860"/>
    </row>
    <row r="121" spans="1:15">
      <c r="A121" s="860"/>
      <c r="B121" s="860"/>
      <c r="C121" s="860"/>
      <c r="D121" s="860"/>
      <c r="E121" s="860"/>
      <c r="F121" s="860"/>
      <c r="G121" s="860"/>
      <c r="H121" s="860"/>
      <c r="I121" s="860"/>
      <c r="J121" s="860"/>
      <c r="K121" s="860"/>
      <c r="L121" s="860"/>
      <c r="M121" s="860"/>
      <c r="N121" s="860"/>
      <c r="O121" s="860"/>
    </row>
    <row r="122" spans="1:15">
      <c r="A122" s="860"/>
      <c r="B122" s="860"/>
      <c r="C122" s="860"/>
      <c r="D122" s="860"/>
      <c r="E122" s="860"/>
      <c r="F122" s="860"/>
      <c r="G122" s="860"/>
      <c r="H122" s="860"/>
      <c r="I122" s="860"/>
      <c r="J122" s="860"/>
      <c r="K122" s="860"/>
      <c r="L122" s="860"/>
      <c r="M122" s="860"/>
      <c r="N122" s="860"/>
      <c r="O122" s="860"/>
    </row>
    <row r="123" spans="1:15">
      <c r="A123" s="860"/>
      <c r="B123" s="860"/>
      <c r="C123" s="860"/>
      <c r="D123" s="860"/>
      <c r="E123" s="860"/>
      <c r="F123" s="860"/>
      <c r="G123" s="860"/>
      <c r="H123" s="860"/>
      <c r="I123" s="860"/>
      <c r="J123" s="860"/>
      <c r="K123" s="860"/>
      <c r="L123" s="860"/>
      <c r="M123" s="860"/>
      <c r="N123" s="860"/>
      <c r="O123" s="860"/>
    </row>
    <row r="124" spans="1:15">
      <c r="A124" s="860"/>
      <c r="B124" s="860"/>
      <c r="C124" s="860"/>
      <c r="D124" s="860"/>
      <c r="E124" s="860"/>
      <c r="F124" s="860"/>
      <c r="G124" s="860"/>
      <c r="H124" s="860"/>
      <c r="I124" s="860"/>
      <c r="J124" s="860"/>
      <c r="K124" s="860"/>
      <c r="L124" s="860"/>
      <c r="M124" s="860"/>
      <c r="N124" s="860"/>
      <c r="O124" s="860"/>
    </row>
    <row r="125" spans="1:15">
      <c r="A125" s="860"/>
      <c r="B125" s="860"/>
      <c r="C125" s="860"/>
      <c r="D125" s="860"/>
      <c r="E125" s="860"/>
      <c r="F125" s="860"/>
      <c r="G125" s="860"/>
      <c r="H125" s="860"/>
      <c r="I125" s="860"/>
      <c r="J125" s="860"/>
      <c r="K125" s="860"/>
      <c r="L125" s="860"/>
      <c r="M125" s="860"/>
      <c r="N125" s="860"/>
      <c r="O125" s="860"/>
    </row>
    <row r="126" spans="1:15">
      <c r="A126" s="860"/>
      <c r="B126" s="860"/>
      <c r="C126" s="860"/>
      <c r="D126" s="860"/>
      <c r="E126" s="860"/>
      <c r="F126" s="860"/>
      <c r="G126" s="860"/>
      <c r="H126" s="860"/>
      <c r="I126" s="860"/>
      <c r="J126" s="860"/>
      <c r="K126" s="860"/>
      <c r="L126" s="860"/>
      <c r="M126" s="860"/>
      <c r="N126" s="860"/>
      <c r="O126" s="860"/>
    </row>
    <row r="127" spans="1:15">
      <c r="A127" s="860"/>
      <c r="B127" s="860"/>
      <c r="C127" s="860"/>
      <c r="D127" s="860"/>
      <c r="E127" s="860"/>
      <c r="F127" s="860"/>
      <c r="G127" s="860"/>
      <c r="H127" s="860"/>
      <c r="I127" s="860"/>
      <c r="J127" s="860"/>
      <c r="K127" s="860"/>
      <c r="L127" s="860"/>
      <c r="M127" s="860"/>
      <c r="N127" s="860"/>
      <c r="O127" s="860"/>
    </row>
    <row r="128" spans="1:15">
      <c r="A128" s="860"/>
      <c r="B128" s="860"/>
      <c r="C128" s="860"/>
      <c r="D128" s="860"/>
      <c r="E128" s="860"/>
      <c r="F128" s="860"/>
      <c r="G128" s="860"/>
      <c r="H128" s="860"/>
      <c r="I128" s="860"/>
      <c r="J128" s="860"/>
      <c r="K128" s="860"/>
      <c r="L128" s="860"/>
      <c r="M128" s="860"/>
      <c r="N128" s="860"/>
      <c r="O128" s="860"/>
    </row>
    <row r="129" spans="1:15">
      <c r="A129" s="860"/>
      <c r="B129" s="860"/>
      <c r="C129" s="860"/>
      <c r="D129" s="860"/>
      <c r="E129" s="860"/>
      <c r="F129" s="860"/>
      <c r="G129" s="860"/>
      <c r="H129" s="860"/>
      <c r="I129" s="860"/>
      <c r="J129" s="860"/>
      <c r="K129" s="860"/>
      <c r="L129" s="860"/>
      <c r="M129" s="860"/>
      <c r="N129" s="860"/>
      <c r="O129" s="860"/>
    </row>
    <row r="130" spans="1:15">
      <c r="A130" s="860"/>
      <c r="B130" s="860"/>
      <c r="C130" s="860"/>
      <c r="D130" s="860"/>
      <c r="E130" s="860"/>
      <c r="F130" s="860"/>
      <c r="G130" s="860"/>
      <c r="H130" s="860"/>
      <c r="I130" s="860"/>
      <c r="J130" s="860"/>
      <c r="K130" s="860"/>
      <c r="L130" s="860"/>
      <c r="M130" s="860"/>
      <c r="N130" s="860"/>
      <c r="O130" s="860"/>
    </row>
    <row r="131" spans="1:15">
      <c r="A131" s="860"/>
      <c r="B131" s="860"/>
      <c r="C131" s="860"/>
      <c r="D131" s="860"/>
      <c r="E131" s="860"/>
      <c r="F131" s="860"/>
      <c r="G131" s="860"/>
      <c r="H131" s="860"/>
      <c r="I131" s="860"/>
      <c r="J131" s="860"/>
      <c r="K131" s="860"/>
      <c r="L131" s="860"/>
      <c r="M131" s="860"/>
      <c r="N131" s="860"/>
      <c r="O131" s="860"/>
    </row>
    <row r="132" spans="1:15">
      <c r="A132" s="860"/>
      <c r="B132" s="860"/>
      <c r="C132" s="860"/>
      <c r="D132" s="860"/>
      <c r="E132" s="860"/>
      <c r="F132" s="860"/>
      <c r="G132" s="860"/>
      <c r="H132" s="860"/>
      <c r="I132" s="860"/>
      <c r="J132" s="860"/>
      <c r="K132" s="860"/>
      <c r="L132" s="860"/>
      <c r="M132" s="860"/>
      <c r="N132" s="860"/>
      <c r="O132" s="860"/>
    </row>
    <row r="133" spans="1:15">
      <c r="A133" s="860"/>
      <c r="B133" s="860"/>
      <c r="C133" s="860"/>
      <c r="D133" s="860"/>
      <c r="E133" s="860"/>
      <c r="F133" s="860"/>
      <c r="G133" s="860"/>
      <c r="H133" s="860"/>
      <c r="I133" s="860"/>
      <c r="J133" s="860"/>
      <c r="K133" s="860"/>
      <c r="L133" s="860"/>
      <c r="M133" s="860"/>
      <c r="N133" s="860"/>
      <c r="O133" s="860"/>
    </row>
    <row r="134" spans="1:15">
      <c r="A134" s="860"/>
      <c r="B134" s="860"/>
      <c r="C134" s="860"/>
      <c r="D134" s="860"/>
      <c r="E134" s="860"/>
      <c r="F134" s="860"/>
      <c r="G134" s="860"/>
      <c r="H134" s="860"/>
      <c r="I134" s="860"/>
      <c r="J134" s="860"/>
      <c r="K134" s="860"/>
      <c r="L134" s="860"/>
      <c r="M134" s="860"/>
      <c r="N134" s="860"/>
      <c r="O134" s="860"/>
    </row>
    <row r="135" spans="1:15">
      <c r="A135" s="860"/>
      <c r="B135" s="860"/>
      <c r="C135" s="860"/>
      <c r="D135" s="860"/>
      <c r="E135" s="860"/>
      <c r="F135" s="860"/>
      <c r="G135" s="860"/>
      <c r="H135" s="860"/>
      <c r="I135" s="860"/>
      <c r="J135" s="860"/>
      <c r="K135" s="860"/>
      <c r="L135" s="860"/>
      <c r="M135" s="860"/>
      <c r="N135" s="860"/>
      <c r="O135" s="860"/>
    </row>
    <row r="136" spans="1:15">
      <c r="A136" s="860"/>
      <c r="B136" s="860"/>
      <c r="C136" s="860"/>
      <c r="D136" s="860"/>
      <c r="E136" s="860"/>
      <c r="F136" s="860"/>
      <c r="G136" s="860"/>
      <c r="H136" s="860"/>
      <c r="I136" s="860"/>
      <c r="J136" s="860"/>
      <c r="K136" s="860"/>
      <c r="L136" s="860"/>
      <c r="M136" s="860"/>
      <c r="N136" s="860"/>
      <c r="O136" s="860"/>
    </row>
    <row r="137" spans="1:15">
      <c r="A137" s="860"/>
      <c r="B137" s="860"/>
      <c r="C137" s="860"/>
      <c r="D137" s="860"/>
      <c r="E137" s="860"/>
      <c r="F137" s="860"/>
      <c r="G137" s="860"/>
      <c r="H137" s="860"/>
      <c r="I137" s="860"/>
      <c r="J137" s="860"/>
      <c r="K137" s="860"/>
      <c r="L137" s="860"/>
      <c r="M137" s="860"/>
      <c r="N137" s="860"/>
      <c r="O137" s="860"/>
    </row>
    <row r="138" spans="1:15">
      <c r="A138" s="860"/>
      <c r="B138" s="860"/>
      <c r="C138" s="860"/>
      <c r="D138" s="860"/>
      <c r="E138" s="860"/>
      <c r="F138" s="860"/>
      <c r="G138" s="860"/>
      <c r="H138" s="860"/>
      <c r="I138" s="860"/>
      <c r="J138" s="860"/>
      <c r="K138" s="860"/>
      <c r="L138" s="860"/>
      <c r="M138" s="860"/>
      <c r="N138" s="860"/>
      <c r="O138" s="860"/>
    </row>
    <row r="139" spans="1:15">
      <c r="A139" s="860"/>
      <c r="B139" s="860"/>
      <c r="C139" s="860"/>
      <c r="D139" s="860"/>
      <c r="E139" s="860"/>
      <c r="F139" s="860"/>
      <c r="G139" s="860"/>
      <c r="H139" s="860"/>
      <c r="I139" s="860"/>
      <c r="J139" s="860"/>
      <c r="K139" s="860"/>
      <c r="L139" s="860"/>
      <c r="M139" s="860"/>
      <c r="N139" s="860"/>
      <c r="O139" s="860"/>
    </row>
    <row r="140" spans="1:15">
      <c r="A140" s="860"/>
      <c r="B140" s="860"/>
      <c r="C140" s="860"/>
      <c r="D140" s="860"/>
      <c r="E140" s="860"/>
      <c r="F140" s="860"/>
      <c r="G140" s="860"/>
      <c r="H140" s="860"/>
      <c r="I140" s="860"/>
      <c r="J140" s="860"/>
      <c r="K140" s="860"/>
      <c r="L140" s="860"/>
      <c r="M140" s="860"/>
      <c r="N140" s="860"/>
      <c r="O140" s="860"/>
    </row>
    <row r="141" spans="1:15">
      <c r="A141" s="860"/>
      <c r="B141" s="860"/>
      <c r="C141" s="860"/>
      <c r="D141" s="860"/>
      <c r="E141" s="860"/>
      <c r="F141" s="860"/>
      <c r="G141" s="860"/>
      <c r="H141" s="860"/>
      <c r="I141" s="860"/>
      <c r="J141" s="860"/>
      <c r="K141" s="860"/>
      <c r="L141" s="860"/>
      <c r="M141" s="860"/>
      <c r="N141" s="860"/>
      <c r="O141" s="860"/>
    </row>
    <row r="142" spans="1:15">
      <c r="A142" s="860"/>
      <c r="B142" s="860"/>
      <c r="C142" s="860"/>
      <c r="D142" s="860"/>
      <c r="E142" s="860"/>
      <c r="F142" s="860"/>
      <c r="G142" s="860"/>
      <c r="H142" s="860"/>
      <c r="I142" s="860"/>
      <c r="J142" s="860"/>
      <c r="K142" s="860"/>
      <c r="L142" s="860"/>
      <c r="M142" s="860"/>
      <c r="N142" s="860"/>
      <c r="O142" s="860"/>
    </row>
    <row r="143" spans="1:15">
      <c r="A143" s="860"/>
      <c r="B143" s="860"/>
      <c r="C143" s="860"/>
      <c r="D143" s="860"/>
      <c r="E143" s="860"/>
      <c r="F143" s="860"/>
      <c r="G143" s="860"/>
      <c r="H143" s="860"/>
      <c r="I143" s="860"/>
      <c r="J143" s="860"/>
      <c r="K143" s="860"/>
      <c r="L143" s="860"/>
      <c r="M143" s="860"/>
      <c r="N143" s="860"/>
      <c r="O143" s="860"/>
    </row>
    <row r="144" spans="1:15">
      <c r="A144" s="860"/>
      <c r="B144" s="860"/>
      <c r="C144" s="860"/>
      <c r="D144" s="860"/>
      <c r="E144" s="860"/>
      <c r="F144" s="860"/>
      <c r="G144" s="860"/>
      <c r="H144" s="860"/>
      <c r="I144" s="860"/>
      <c r="J144" s="860"/>
      <c r="K144" s="860"/>
      <c r="L144" s="860"/>
      <c r="M144" s="860"/>
      <c r="N144" s="860"/>
      <c r="O144" s="860"/>
    </row>
    <row r="145" spans="1:15">
      <c r="A145" s="860"/>
      <c r="B145" s="860"/>
      <c r="C145" s="860"/>
      <c r="D145" s="860"/>
      <c r="E145" s="860"/>
      <c r="F145" s="860"/>
      <c r="G145" s="860"/>
      <c r="H145" s="860"/>
      <c r="I145" s="860"/>
      <c r="J145" s="860"/>
      <c r="K145" s="860"/>
      <c r="L145" s="860"/>
      <c r="M145" s="860"/>
      <c r="N145" s="860"/>
      <c r="O145" s="860"/>
    </row>
    <row r="146" spans="1:15">
      <c r="A146" s="860"/>
      <c r="B146" s="860"/>
      <c r="C146" s="860"/>
      <c r="D146" s="860"/>
      <c r="E146" s="860"/>
      <c r="F146" s="860"/>
      <c r="G146" s="860"/>
      <c r="H146" s="860"/>
      <c r="I146" s="860"/>
      <c r="J146" s="860"/>
      <c r="K146" s="860"/>
      <c r="L146" s="860"/>
      <c r="M146" s="860"/>
      <c r="N146" s="860"/>
      <c r="O146" s="860"/>
    </row>
    <row r="147" spans="1:15">
      <c r="A147" s="860"/>
      <c r="B147" s="860"/>
      <c r="C147" s="860"/>
      <c r="D147" s="860"/>
      <c r="E147" s="860"/>
      <c r="F147" s="860"/>
      <c r="G147" s="860"/>
      <c r="H147" s="860"/>
      <c r="I147" s="860"/>
      <c r="J147" s="860"/>
      <c r="K147" s="860"/>
      <c r="L147" s="860"/>
      <c r="M147" s="860"/>
      <c r="N147" s="860"/>
      <c r="O147" s="860"/>
    </row>
    <row r="148" spans="1:15">
      <c r="A148" s="860"/>
      <c r="B148" s="860"/>
      <c r="C148" s="860"/>
      <c r="D148" s="860"/>
      <c r="E148" s="860"/>
      <c r="F148" s="860"/>
      <c r="G148" s="860"/>
      <c r="H148" s="860"/>
      <c r="I148" s="860"/>
      <c r="J148" s="860"/>
      <c r="K148" s="860"/>
      <c r="L148" s="860"/>
      <c r="M148" s="860"/>
      <c r="N148" s="860"/>
      <c r="O148" s="860"/>
    </row>
    <row r="149" spans="1:15">
      <c r="A149" s="860"/>
      <c r="B149" s="860"/>
      <c r="C149" s="860"/>
      <c r="D149" s="860"/>
      <c r="E149" s="860"/>
      <c r="F149" s="860"/>
      <c r="G149" s="860"/>
      <c r="H149" s="860"/>
      <c r="I149" s="860"/>
      <c r="J149" s="860"/>
      <c r="K149" s="860"/>
      <c r="L149" s="860"/>
      <c r="M149" s="860"/>
      <c r="N149" s="860"/>
      <c r="O149" s="860"/>
    </row>
    <row r="150" spans="1:15">
      <c r="A150" s="860"/>
      <c r="B150" s="860"/>
      <c r="C150" s="860"/>
      <c r="D150" s="860"/>
      <c r="E150" s="860"/>
      <c r="F150" s="860"/>
      <c r="G150" s="860"/>
      <c r="H150" s="860"/>
      <c r="I150" s="860"/>
      <c r="J150" s="860"/>
      <c r="K150" s="860"/>
      <c r="L150" s="860"/>
      <c r="M150" s="860"/>
      <c r="N150" s="860"/>
      <c r="O150" s="860"/>
    </row>
    <row r="151" spans="1:15">
      <c r="A151" s="860"/>
      <c r="B151" s="860"/>
      <c r="C151" s="860"/>
      <c r="D151" s="860"/>
      <c r="E151" s="860"/>
      <c r="F151" s="860"/>
      <c r="G151" s="860"/>
      <c r="H151" s="860"/>
      <c r="I151" s="860"/>
      <c r="J151" s="860"/>
      <c r="K151" s="860"/>
      <c r="L151" s="860"/>
      <c r="M151" s="860"/>
      <c r="N151" s="860"/>
      <c r="O151" s="860"/>
    </row>
    <row r="152" spans="1:15">
      <c r="A152" s="860"/>
      <c r="B152" s="860"/>
      <c r="C152" s="860"/>
      <c r="D152" s="860"/>
      <c r="E152" s="860"/>
      <c r="F152" s="860"/>
      <c r="G152" s="860"/>
      <c r="H152" s="860"/>
      <c r="I152" s="860"/>
      <c r="J152" s="860"/>
      <c r="K152" s="860"/>
      <c r="L152" s="860"/>
      <c r="M152" s="860"/>
      <c r="N152" s="860"/>
      <c r="O152" s="860"/>
    </row>
    <row r="153" spans="1:15">
      <c r="A153" s="860"/>
      <c r="B153" s="860"/>
      <c r="C153" s="860"/>
      <c r="D153" s="860"/>
      <c r="E153" s="860"/>
      <c r="F153" s="860"/>
      <c r="G153" s="860"/>
      <c r="H153" s="860"/>
      <c r="I153" s="860"/>
      <c r="J153" s="860"/>
      <c r="K153" s="860"/>
      <c r="L153" s="860"/>
      <c r="M153" s="860"/>
      <c r="N153" s="860"/>
      <c r="O153" s="860"/>
    </row>
    <row r="154" spans="1:15">
      <c r="A154" s="860"/>
      <c r="B154" s="860"/>
      <c r="C154" s="860"/>
      <c r="D154" s="860"/>
      <c r="E154" s="860"/>
      <c r="F154" s="860"/>
      <c r="G154" s="860"/>
      <c r="H154" s="860"/>
      <c r="I154" s="860"/>
      <c r="J154" s="860"/>
      <c r="K154" s="860"/>
      <c r="L154" s="860"/>
      <c r="M154" s="860"/>
      <c r="N154" s="860"/>
      <c r="O154" s="860"/>
    </row>
    <row r="155" spans="1:15">
      <c r="A155" s="860"/>
      <c r="B155" s="860"/>
      <c r="C155" s="860"/>
      <c r="D155" s="860"/>
      <c r="E155" s="860"/>
      <c r="F155" s="860"/>
      <c r="G155" s="860"/>
      <c r="H155" s="860"/>
      <c r="I155" s="860"/>
      <c r="J155" s="860"/>
      <c r="K155" s="860"/>
      <c r="L155" s="860"/>
      <c r="M155" s="860"/>
      <c r="N155" s="860"/>
      <c r="O155" s="860"/>
    </row>
    <row r="156" spans="1:15">
      <c r="A156" s="860"/>
      <c r="B156" s="860"/>
      <c r="C156" s="860"/>
      <c r="D156" s="860"/>
      <c r="E156" s="860"/>
      <c r="F156" s="860"/>
      <c r="G156" s="860"/>
      <c r="H156" s="860"/>
      <c r="I156" s="860"/>
      <c r="J156" s="860"/>
      <c r="K156" s="860"/>
      <c r="L156" s="860"/>
      <c r="M156" s="860"/>
      <c r="N156" s="860"/>
      <c r="O156" s="860"/>
    </row>
    <row r="157" spans="1:15">
      <c r="A157" s="860"/>
      <c r="B157" s="860"/>
      <c r="C157" s="860"/>
      <c r="D157" s="860"/>
      <c r="E157" s="860"/>
      <c r="F157" s="860"/>
      <c r="G157" s="860"/>
      <c r="H157" s="860"/>
      <c r="I157" s="860"/>
      <c r="J157" s="860"/>
      <c r="K157" s="860"/>
      <c r="L157" s="860"/>
      <c r="M157" s="860"/>
      <c r="N157" s="860"/>
      <c r="O157" s="860"/>
    </row>
    <row r="158" spans="1:15">
      <c r="A158" s="860"/>
      <c r="B158" s="860"/>
      <c r="C158" s="860"/>
      <c r="D158" s="860"/>
      <c r="E158" s="860"/>
      <c r="F158" s="860"/>
      <c r="G158" s="860"/>
      <c r="H158" s="860"/>
      <c r="I158" s="860"/>
      <c r="J158" s="860"/>
      <c r="K158" s="860"/>
      <c r="L158" s="860"/>
      <c r="M158" s="860"/>
      <c r="N158" s="860"/>
      <c r="O158" s="860"/>
    </row>
    <row r="159" spans="1:15">
      <c r="A159" s="860"/>
      <c r="B159" s="860"/>
      <c r="C159" s="860"/>
      <c r="D159" s="860"/>
      <c r="E159" s="860"/>
      <c r="F159" s="860"/>
      <c r="G159" s="860"/>
      <c r="H159" s="860"/>
      <c r="I159" s="860"/>
      <c r="J159" s="860"/>
      <c r="K159" s="860"/>
      <c r="L159" s="860"/>
      <c r="M159" s="860"/>
      <c r="N159" s="860"/>
      <c r="O159" s="860"/>
    </row>
    <row r="160" spans="1:15">
      <c r="A160" s="860"/>
      <c r="B160" s="860"/>
      <c r="C160" s="860"/>
      <c r="D160" s="860"/>
      <c r="E160" s="860"/>
      <c r="F160" s="860"/>
      <c r="G160" s="860"/>
      <c r="H160" s="860"/>
      <c r="I160" s="860"/>
      <c r="J160" s="860"/>
      <c r="K160" s="860"/>
      <c r="L160" s="860"/>
      <c r="M160" s="860"/>
      <c r="N160" s="860"/>
      <c r="O160" s="860"/>
    </row>
    <row r="161" spans="1:15">
      <c r="A161" s="860"/>
      <c r="B161" s="860"/>
      <c r="C161" s="860"/>
      <c r="D161" s="860"/>
      <c r="E161" s="860"/>
      <c r="F161" s="860"/>
      <c r="G161" s="860"/>
      <c r="H161" s="860"/>
      <c r="I161" s="860"/>
      <c r="J161" s="860"/>
      <c r="K161" s="860"/>
      <c r="L161" s="860"/>
      <c r="M161" s="860"/>
      <c r="N161" s="860"/>
      <c r="O161" s="860"/>
    </row>
    <row r="162" spans="1:15">
      <c r="A162" s="860"/>
      <c r="B162" s="860"/>
      <c r="C162" s="860"/>
      <c r="D162" s="860"/>
      <c r="E162" s="860"/>
      <c r="F162" s="860"/>
      <c r="G162" s="860"/>
      <c r="H162" s="860"/>
      <c r="I162" s="860"/>
      <c r="J162" s="860"/>
      <c r="K162" s="860"/>
      <c r="L162" s="860"/>
      <c r="M162" s="860"/>
      <c r="N162" s="860"/>
      <c r="O162" s="860"/>
    </row>
    <row r="163" spans="1:15">
      <c r="A163" s="860"/>
      <c r="B163" s="860"/>
      <c r="C163" s="860"/>
      <c r="D163" s="860"/>
      <c r="E163" s="860"/>
      <c r="F163" s="860"/>
      <c r="G163" s="860"/>
      <c r="H163" s="860"/>
      <c r="I163" s="860"/>
      <c r="J163" s="860"/>
      <c r="K163" s="860"/>
      <c r="L163" s="860"/>
      <c r="M163" s="860"/>
      <c r="N163" s="860"/>
      <c r="O163" s="860"/>
    </row>
    <row r="164" spans="1:15">
      <c r="A164" s="860"/>
      <c r="B164" s="860"/>
      <c r="C164" s="860"/>
      <c r="D164" s="860"/>
      <c r="E164" s="860"/>
      <c r="F164" s="860"/>
      <c r="G164" s="860"/>
      <c r="H164" s="860"/>
      <c r="I164" s="860"/>
      <c r="J164" s="860"/>
      <c r="K164" s="860"/>
      <c r="L164" s="860"/>
      <c r="M164" s="860"/>
      <c r="N164" s="860"/>
      <c r="O164" s="860"/>
    </row>
    <row r="165" spans="1:15">
      <c r="A165" s="860"/>
      <c r="B165" s="860"/>
      <c r="C165" s="860"/>
      <c r="D165" s="860"/>
      <c r="E165" s="860"/>
      <c r="F165" s="860"/>
      <c r="G165" s="860"/>
      <c r="H165" s="860"/>
      <c r="I165" s="860"/>
      <c r="J165" s="860"/>
      <c r="K165" s="860"/>
      <c r="L165" s="860"/>
      <c r="M165" s="860"/>
      <c r="N165" s="860"/>
      <c r="O165" s="860"/>
    </row>
    <row r="166" spans="1:15">
      <c r="A166" s="860"/>
      <c r="B166" s="860"/>
      <c r="C166" s="860"/>
      <c r="D166" s="860"/>
      <c r="E166" s="860"/>
      <c r="F166" s="860"/>
      <c r="G166" s="860"/>
      <c r="H166" s="860"/>
      <c r="I166" s="860"/>
      <c r="J166" s="860"/>
      <c r="K166" s="860"/>
      <c r="L166" s="860"/>
      <c r="M166" s="860"/>
      <c r="N166" s="860"/>
      <c r="O166" s="860"/>
    </row>
    <row r="167" spans="1:15">
      <c r="A167" s="860"/>
      <c r="B167" s="860"/>
      <c r="C167" s="860"/>
      <c r="D167" s="860"/>
      <c r="E167" s="860"/>
      <c r="F167" s="860"/>
      <c r="G167" s="860"/>
      <c r="H167" s="860"/>
      <c r="I167" s="860"/>
      <c r="J167" s="860"/>
      <c r="K167" s="860"/>
      <c r="L167" s="860"/>
      <c r="M167" s="860"/>
      <c r="N167" s="860"/>
      <c r="O167" s="860"/>
    </row>
    <row r="168" spans="1:15">
      <c r="A168" s="860"/>
      <c r="B168" s="860"/>
      <c r="C168" s="860"/>
      <c r="D168" s="860"/>
      <c r="E168" s="860"/>
      <c r="F168" s="860"/>
      <c r="G168" s="860"/>
      <c r="H168" s="860"/>
      <c r="I168" s="860"/>
      <c r="J168" s="860"/>
      <c r="K168" s="860"/>
      <c r="L168" s="860"/>
      <c r="M168" s="860"/>
      <c r="N168" s="860"/>
      <c r="O168" s="860"/>
    </row>
    <row r="169" spans="1:15">
      <c r="A169" s="860"/>
      <c r="B169" s="860"/>
      <c r="C169" s="860"/>
      <c r="D169" s="860"/>
      <c r="E169" s="860"/>
      <c r="F169" s="860"/>
      <c r="G169" s="860"/>
      <c r="H169" s="860"/>
      <c r="I169" s="860"/>
      <c r="J169" s="860"/>
      <c r="K169" s="860"/>
      <c r="L169" s="860"/>
      <c r="M169" s="860"/>
      <c r="N169" s="860"/>
      <c r="O169" s="860"/>
    </row>
    <row r="170" spans="1:15">
      <c r="A170" s="860"/>
      <c r="B170" s="860"/>
      <c r="C170" s="860"/>
      <c r="D170" s="860"/>
      <c r="E170" s="860"/>
      <c r="F170" s="860"/>
      <c r="G170" s="860"/>
      <c r="H170" s="860"/>
      <c r="I170" s="860"/>
      <c r="J170" s="860"/>
      <c r="K170" s="860"/>
      <c r="L170" s="860"/>
      <c r="M170" s="860"/>
      <c r="N170" s="860"/>
      <c r="O170" s="860"/>
    </row>
    <row r="171" spans="1:15">
      <c r="A171" s="860"/>
      <c r="B171" s="860"/>
      <c r="C171" s="860"/>
      <c r="D171" s="860"/>
      <c r="E171" s="860"/>
      <c r="F171" s="860"/>
      <c r="G171" s="860"/>
      <c r="H171" s="860"/>
      <c r="I171" s="860"/>
      <c r="J171" s="860"/>
      <c r="K171" s="860"/>
      <c r="L171" s="860"/>
      <c r="M171" s="860"/>
      <c r="N171" s="860"/>
      <c r="O171" s="860"/>
    </row>
    <row r="172" spans="1:15">
      <c r="A172" s="860"/>
      <c r="B172" s="860"/>
      <c r="C172" s="860"/>
      <c r="D172" s="860"/>
      <c r="E172" s="860"/>
      <c r="F172" s="860"/>
      <c r="G172" s="860"/>
      <c r="H172" s="860"/>
      <c r="I172" s="860"/>
      <c r="J172" s="860"/>
      <c r="K172" s="860"/>
      <c r="L172" s="860"/>
      <c r="M172" s="860"/>
      <c r="N172" s="860"/>
      <c r="O172" s="860"/>
    </row>
    <row r="173" spans="1:15">
      <c r="A173" s="860"/>
      <c r="B173" s="860"/>
      <c r="C173" s="860"/>
      <c r="D173" s="860"/>
      <c r="E173" s="860"/>
      <c r="F173" s="860"/>
      <c r="G173" s="860"/>
      <c r="H173" s="860"/>
      <c r="I173" s="860"/>
      <c r="J173" s="860"/>
      <c r="K173" s="860"/>
      <c r="L173" s="860"/>
      <c r="M173" s="860"/>
      <c r="N173" s="860"/>
      <c r="O173" s="860"/>
    </row>
    <row r="174" spans="1:15">
      <c r="A174" s="860"/>
      <c r="B174" s="860"/>
      <c r="C174" s="860"/>
      <c r="D174" s="860"/>
      <c r="E174" s="860"/>
      <c r="F174" s="860"/>
      <c r="G174" s="860"/>
      <c r="H174" s="860"/>
      <c r="I174" s="860"/>
      <c r="J174" s="860"/>
      <c r="K174" s="860"/>
      <c r="L174" s="860"/>
      <c r="M174" s="860"/>
      <c r="N174" s="860"/>
      <c r="O174" s="860"/>
    </row>
    <row r="175" spans="1:15">
      <c r="A175" s="860"/>
      <c r="B175" s="860"/>
      <c r="C175" s="860"/>
      <c r="D175" s="860"/>
      <c r="E175" s="860"/>
      <c r="F175" s="860"/>
      <c r="G175" s="860"/>
      <c r="H175" s="860"/>
      <c r="I175" s="860"/>
      <c r="J175" s="860"/>
      <c r="K175" s="860"/>
      <c r="L175" s="860"/>
      <c r="M175" s="860"/>
      <c r="N175" s="860"/>
      <c r="O175" s="860"/>
    </row>
    <row r="176" spans="1:15">
      <c r="A176" s="860"/>
      <c r="B176" s="860"/>
      <c r="C176" s="860"/>
      <c r="D176" s="860"/>
      <c r="E176" s="860"/>
      <c r="F176" s="860"/>
      <c r="G176" s="860"/>
      <c r="H176" s="860"/>
      <c r="I176" s="860"/>
      <c r="J176" s="860"/>
      <c r="K176" s="860"/>
      <c r="L176" s="860"/>
      <c r="M176" s="860"/>
      <c r="N176" s="860"/>
      <c r="O176" s="860"/>
    </row>
    <row r="177" spans="1:15">
      <c r="A177" s="860"/>
      <c r="B177" s="860"/>
      <c r="C177" s="860"/>
      <c r="D177" s="860"/>
      <c r="E177" s="860"/>
      <c r="F177" s="860"/>
      <c r="G177" s="860"/>
      <c r="H177" s="860"/>
      <c r="I177" s="860"/>
      <c r="J177" s="860"/>
      <c r="K177" s="860"/>
      <c r="L177" s="860"/>
      <c r="M177" s="860"/>
      <c r="N177" s="860"/>
      <c r="O177" s="860"/>
    </row>
    <row r="178" spans="1:15">
      <c r="A178" s="860"/>
      <c r="B178" s="860"/>
      <c r="C178" s="860"/>
      <c r="D178" s="860"/>
      <c r="E178" s="860"/>
      <c r="F178" s="860"/>
      <c r="G178" s="860"/>
      <c r="H178" s="860"/>
      <c r="I178" s="860"/>
      <c r="J178" s="860"/>
      <c r="K178" s="860"/>
      <c r="L178" s="860"/>
      <c r="M178" s="860"/>
      <c r="N178" s="860"/>
      <c r="O178" s="860"/>
    </row>
    <row r="179" spans="1:15">
      <c r="A179" s="860"/>
      <c r="B179" s="860"/>
      <c r="C179" s="860"/>
      <c r="D179" s="860"/>
      <c r="E179" s="860"/>
      <c r="F179" s="860"/>
      <c r="G179" s="860"/>
      <c r="H179" s="860"/>
      <c r="I179" s="860"/>
      <c r="J179" s="860"/>
      <c r="K179" s="860"/>
      <c r="L179" s="860"/>
      <c r="M179" s="860"/>
      <c r="N179" s="860"/>
      <c r="O179" s="860"/>
    </row>
    <row r="180" spans="1:15">
      <c r="A180" s="860"/>
      <c r="B180" s="860"/>
      <c r="C180" s="860"/>
      <c r="D180" s="860"/>
      <c r="E180" s="860"/>
      <c r="F180" s="860"/>
      <c r="G180" s="860"/>
      <c r="H180" s="860"/>
      <c r="I180" s="860"/>
      <c r="J180" s="860"/>
      <c r="K180" s="860"/>
      <c r="L180" s="860"/>
      <c r="M180" s="860"/>
      <c r="N180" s="860"/>
      <c r="O180" s="860"/>
    </row>
    <row r="181" spans="1:15">
      <c r="A181" s="860"/>
      <c r="B181" s="860"/>
      <c r="C181" s="860"/>
      <c r="D181" s="860"/>
      <c r="E181" s="860"/>
      <c r="F181" s="860"/>
      <c r="G181" s="860"/>
      <c r="H181" s="860"/>
      <c r="I181" s="860"/>
      <c r="J181" s="860"/>
      <c r="K181" s="860"/>
      <c r="L181" s="860"/>
      <c r="M181" s="860"/>
      <c r="N181" s="860"/>
      <c r="O181" s="860"/>
    </row>
    <row r="182" spans="1:15">
      <c r="A182" s="860"/>
      <c r="B182" s="860"/>
      <c r="C182" s="860"/>
      <c r="D182" s="860"/>
      <c r="E182" s="860"/>
      <c r="F182" s="860"/>
      <c r="G182" s="860"/>
      <c r="H182" s="860"/>
      <c r="I182" s="860"/>
      <c r="J182" s="860"/>
      <c r="K182" s="860"/>
      <c r="L182" s="860"/>
      <c r="M182" s="860"/>
      <c r="N182" s="860"/>
      <c r="O182" s="860"/>
    </row>
    <row r="183" spans="1:15">
      <c r="A183" s="860"/>
      <c r="B183" s="860"/>
      <c r="C183" s="860"/>
      <c r="D183" s="860"/>
      <c r="E183" s="860"/>
      <c r="F183" s="860"/>
      <c r="G183" s="860"/>
      <c r="H183" s="860"/>
      <c r="I183" s="860"/>
      <c r="J183" s="860"/>
      <c r="K183" s="860"/>
      <c r="L183" s="860"/>
      <c r="M183" s="860"/>
      <c r="N183" s="860"/>
      <c r="O183" s="860"/>
    </row>
    <row r="184" spans="1:15">
      <c r="A184" s="860"/>
      <c r="B184" s="860"/>
      <c r="C184" s="860"/>
      <c r="D184" s="860"/>
      <c r="E184" s="860"/>
      <c r="F184" s="860"/>
      <c r="G184" s="860"/>
      <c r="H184" s="860"/>
      <c r="I184" s="860"/>
      <c r="J184" s="860"/>
      <c r="K184" s="860"/>
      <c r="L184" s="860"/>
      <c r="M184" s="860"/>
      <c r="N184" s="860"/>
      <c r="O184" s="860"/>
    </row>
    <row r="185" spans="1:15">
      <c r="A185" s="860"/>
      <c r="B185" s="860"/>
      <c r="C185" s="860"/>
      <c r="D185" s="860"/>
      <c r="E185" s="860"/>
      <c r="F185" s="860"/>
      <c r="G185" s="860"/>
      <c r="H185" s="860"/>
      <c r="I185" s="860"/>
      <c r="J185" s="860"/>
      <c r="K185" s="860"/>
      <c r="L185" s="860"/>
      <c r="M185" s="860"/>
      <c r="N185" s="860"/>
      <c r="O185" s="860"/>
    </row>
    <row r="186" spans="1:15">
      <c r="A186" s="860"/>
      <c r="B186" s="860"/>
      <c r="C186" s="860"/>
      <c r="D186" s="860"/>
      <c r="E186" s="860"/>
      <c r="F186" s="860"/>
      <c r="G186" s="860"/>
      <c r="H186" s="860"/>
      <c r="I186" s="860"/>
      <c r="J186" s="860"/>
      <c r="K186" s="860"/>
      <c r="L186" s="860"/>
      <c r="M186" s="860"/>
      <c r="N186" s="860"/>
      <c r="O186" s="860"/>
    </row>
    <row r="187" spans="1:15">
      <c r="A187" s="860"/>
      <c r="B187" s="860"/>
      <c r="C187" s="860"/>
      <c r="D187" s="860"/>
      <c r="E187" s="860"/>
      <c r="F187" s="860"/>
      <c r="G187" s="860"/>
      <c r="H187" s="860"/>
      <c r="I187" s="860"/>
      <c r="J187" s="860"/>
      <c r="K187" s="860"/>
      <c r="L187" s="860"/>
      <c r="M187" s="860"/>
      <c r="N187" s="860"/>
      <c r="O187" s="860"/>
    </row>
    <row r="188" spans="1:15">
      <c r="A188" s="860"/>
      <c r="B188" s="860"/>
      <c r="C188" s="860"/>
      <c r="D188" s="860"/>
      <c r="E188" s="860"/>
      <c r="F188" s="860"/>
      <c r="G188" s="860"/>
      <c r="H188" s="860"/>
      <c r="I188" s="860"/>
      <c r="J188" s="860"/>
      <c r="K188" s="860"/>
      <c r="L188" s="860"/>
      <c r="M188" s="860"/>
      <c r="N188" s="860"/>
      <c r="O188" s="860"/>
    </row>
    <row r="189" spans="1:15">
      <c r="A189" s="860"/>
      <c r="B189" s="860"/>
      <c r="C189" s="860"/>
      <c r="D189" s="860"/>
      <c r="E189" s="860"/>
      <c r="F189" s="860"/>
      <c r="G189" s="860"/>
      <c r="H189" s="860"/>
      <c r="I189" s="860"/>
      <c r="J189" s="860"/>
      <c r="K189" s="860"/>
      <c r="L189" s="860"/>
      <c r="M189" s="860"/>
      <c r="N189" s="860"/>
      <c r="O189" s="860"/>
    </row>
    <row r="190" spans="1:15">
      <c r="A190" s="860"/>
      <c r="B190" s="860"/>
      <c r="C190" s="860"/>
      <c r="D190" s="860"/>
      <c r="E190" s="860"/>
      <c r="F190" s="860"/>
      <c r="G190" s="860"/>
      <c r="H190" s="860"/>
      <c r="I190" s="860"/>
      <c r="J190" s="860"/>
      <c r="K190" s="860"/>
      <c r="L190" s="860"/>
      <c r="M190" s="860"/>
      <c r="N190" s="860"/>
      <c r="O190" s="860"/>
    </row>
    <row r="191" spans="1:15">
      <c r="A191" s="860"/>
      <c r="B191" s="860"/>
      <c r="C191" s="860"/>
      <c r="D191" s="860"/>
      <c r="E191" s="860"/>
      <c r="F191" s="860"/>
      <c r="G191" s="860"/>
      <c r="H191" s="860"/>
      <c r="I191" s="860"/>
      <c r="J191" s="860"/>
      <c r="K191" s="860"/>
      <c r="L191" s="860"/>
      <c r="M191" s="860"/>
      <c r="N191" s="860"/>
      <c r="O191" s="860"/>
    </row>
    <row r="192" spans="1:15">
      <c r="A192" s="860"/>
      <c r="B192" s="860"/>
      <c r="C192" s="860"/>
      <c r="D192" s="860"/>
      <c r="E192" s="860"/>
      <c r="F192" s="860"/>
      <c r="G192" s="860"/>
      <c r="H192" s="860"/>
      <c r="I192" s="860"/>
      <c r="J192" s="860"/>
      <c r="K192" s="860"/>
      <c r="L192" s="860"/>
      <c r="M192" s="860"/>
      <c r="N192" s="860"/>
      <c r="O192" s="860"/>
    </row>
    <row r="193" spans="1:15">
      <c r="A193" s="860"/>
      <c r="B193" s="860"/>
      <c r="C193" s="860"/>
      <c r="D193" s="860"/>
      <c r="E193" s="860"/>
      <c r="F193" s="860"/>
      <c r="G193" s="860"/>
      <c r="H193" s="860"/>
      <c r="I193" s="860"/>
      <c r="J193" s="860"/>
      <c r="K193" s="860"/>
      <c r="L193" s="860"/>
      <c r="M193" s="860"/>
      <c r="N193" s="860"/>
      <c r="O193" s="860"/>
    </row>
    <row r="194" spans="1:15">
      <c r="A194" s="860"/>
      <c r="B194" s="860"/>
      <c r="C194" s="860"/>
      <c r="D194" s="860"/>
      <c r="E194" s="860"/>
      <c r="F194" s="860"/>
      <c r="G194" s="860"/>
      <c r="H194" s="860"/>
      <c r="I194" s="860"/>
      <c r="J194" s="860"/>
      <c r="K194" s="860"/>
      <c r="L194" s="860"/>
      <c r="M194" s="860"/>
      <c r="N194" s="860"/>
      <c r="O194" s="860"/>
    </row>
    <row r="195" spans="1:15">
      <c r="A195" s="860"/>
      <c r="B195" s="860"/>
      <c r="C195" s="860"/>
      <c r="D195" s="860"/>
      <c r="E195" s="860"/>
      <c r="F195" s="860"/>
      <c r="G195" s="860"/>
      <c r="H195" s="860"/>
      <c r="I195" s="860"/>
      <c r="J195" s="860"/>
      <c r="K195" s="860"/>
      <c r="L195" s="860"/>
      <c r="M195" s="860"/>
      <c r="N195" s="860"/>
      <c r="O195" s="860"/>
    </row>
    <row r="196" spans="1:15">
      <c r="A196" s="860"/>
      <c r="B196" s="860"/>
      <c r="C196" s="860"/>
      <c r="D196" s="860"/>
      <c r="E196" s="860"/>
      <c r="F196" s="860"/>
      <c r="G196" s="860"/>
      <c r="H196" s="860"/>
      <c r="I196" s="860"/>
      <c r="J196" s="860"/>
      <c r="K196" s="860"/>
      <c r="L196" s="860"/>
      <c r="M196" s="860"/>
      <c r="N196" s="860"/>
      <c r="O196" s="860"/>
    </row>
    <row r="197" spans="1:15">
      <c r="A197" s="860"/>
      <c r="B197" s="860"/>
      <c r="C197" s="860"/>
      <c r="D197" s="860"/>
      <c r="E197" s="860"/>
      <c r="F197" s="860"/>
      <c r="G197" s="860"/>
      <c r="H197" s="860"/>
      <c r="I197" s="860"/>
      <c r="J197" s="860"/>
      <c r="K197" s="860"/>
      <c r="L197" s="860"/>
      <c r="M197" s="860"/>
      <c r="N197" s="860"/>
      <c r="O197" s="860"/>
    </row>
    <row r="198" spans="1:15">
      <c r="A198" s="860"/>
      <c r="B198" s="860"/>
      <c r="C198" s="860"/>
      <c r="D198" s="860"/>
      <c r="E198" s="860"/>
      <c r="F198" s="860"/>
      <c r="G198" s="860"/>
      <c r="H198" s="860"/>
      <c r="I198" s="860"/>
      <c r="J198" s="860"/>
      <c r="K198" s="860"/>
      <c r="L198" s="860"/>
      <c r="M198" s="860"/>
      <c r="N198" s="860"/>
      <c r="O198" s="860"/>
    </row>
    <row r="199" spans="1:15">
      <c r="A199" s="860"/>
      <c r="B199" s="860"/>
      <c r="C199" s="860"/>
      <c r="D199" s="860"/>
      <c r="E199" s="860"/>
      <c r="F199" s="860"/>
      <c r="G199" s="860"/>
      <c r="H199" s="860"/>
      <c r="I199" s="860"/>
      <c r="J199" s="860"/>
      <c r="K199" s="860"/>
      <c r="L199" s="860"/>
      <c r="M199" s="860"/>
      <c r="N199" s="860"/>
      <c r="O199" s="860"/>
    </row>
    <row r="200" spans="1:15">
      <c r="A200" s="860"/>
      <c r="B200" s="860"/>
      <c r="C200" s="860"/>
      <c r="D200" s="860"/>
      <c r="E200" s="860"/>
      <c r="F200" s="860"/>
      <c r="G200" s="860"/>
      <c r="H200" s="860"/>
      <c r="I200" s="860"/>
      <c r="J200" s="860"/>
      <c r="K200" s="860"/>
      <c r="L200" s="860"/>
      <c r="M200" s="860"/>
      <c r="N200" s="860"/>
      <c r="O200" s="860"/>
    </row>
    <row r="201" spans="1:15">
      <c r="A201" s="860"/>
      <c r="B201" s="860"/>
      <c r="C201" s="860"/>
      <c r="D201" s="860"/>
      <c r="E201" s="860"/>
      <c r="F201" s="860"/>
      <c r="G201" s="860"/>
      <c r="H201" s="860"/>
      <c r="I201" s="860"/>
      <c r="J201" s="860"/>
      <c r="K201" s="860"/>
      <c r="L201" s="860"/>
      <c r="M201" s="860"/>
      <c r="N201" s="860"/>
      <c r="O201" s="860"/>
    </row>
    <row r="202" spans="1:15">
      <c r="A202" s="860"/>
      <c r="B202" s="860"/>
      <c r="C202" s="860"/>
      <c r="D202" s="860"/>
      <c r="E202" s="860"/>
      <c r="F202" s="860"/>
      <c r="G202" s="860"/>
      <c r="H202" s="860"/>
      <c r="I202" s="860"/>
      <c r="J202" s="860"/>
      <c r="K202" s="860"/>
      <c r="L202" s="860"/>
      <c r="M202" s="860"/>
      <c r="N202" s="860"/>
      <c r="O202" s="860"/>
    </row>
    <row r="203" spans="1:15">
      <c r="A203" s="860"/>
      <c r="B203" s="860"/>
      <c r="C203" s="860"/>
      <c r="D203" s="860"/>
      <c r="E203" s="860"/>
      <c r="F203" s="860"/>
      <c r="G203" s="860"/>
      <c r="H203" s="860"/>
      <c r="I203" s="860"/>
      <c r="J203" s="860"/>
      <c r="K203" s="860"/>
      <c r="L203" s="860"/>
      <c r="M203" s="860"/>
      <c r="N203" s="860"/>
      <c r="O203" s="860"/>
    </row>
    <row r="204" spans="1:15">
      <c r="A204" s="860"/>
      <c r="B204" s="860"/>
      <c r="C204" s="860"/>
      <c r="D204" s="860"/>
      <c r="E204" s="860"/>
      <c r="F204" s="860"/>
      <c r="G204" s="860"/>
      <c r="H204" s="860"/>
      <c r="I204" s="860"/>
      <c r="J204" s="860"/>
      <c r="K204" s="860"/>
      <c r="L204" s="860"/>
      <c r="M204" s="860"/>
      <c r="N204" s="860"/>
      <c r="O204" s="860"/>
    </row>
    <row r="205" spans="1:15">
      <c r="A205" s="860"/>
      <c r="B205" s="860"/>
      <c r="C205" s="860"/>
      <c r="D205" s="860"/>
      <c r="E205" s="860"/>
      <c r="F205" s="860"/>
      <c r="G205" s="860"/>
      <c r="H205" s="860"/>
      <c r="I205" s="860"/>
      <c r="J205" s="860"/>
      <c r="K205" s="860"/>
      <c r="L205" s="860"/>
      <c r="M205" s="860"/>
      <c r="N205" s="860"/>
      <c r="O205" s="860"/>
    </row>
    <row r="206" spans="1:15">
      <c r="A206" s="860"/>
      <c r="B206" s="860"/>
      <c r="C206" s="860"/>
      <c r="D206" s="860"/>
      <c r="E206" s="860"/>
      <c r="F206" s="860"/>
      <c r="G206" s="860"/>
      <c r="H206" s="860"/>
      <c r="I206" s="860"/>
      <c r="J206" s="860"/>
      <c r="K206" s="860"/>
      <c r="L206" s="860"/>
      <c r="M206" s="860"/>
      <c r="N206" s="860"/>
      <c r="O206" s="860"/>
    </row>
    <row r="207" spans="1:15">
      <c r="A207" s="860"/>
      <c r="B207" s="860"/>
      <c r="C207" s="860"/>
      <c r="D207" s="860"/>
      <c r="E207" s="860"/>
      <c r="F207" s="860"/>
      <c r="G207" s="860"/>
      <c r="H207" s="860"/>
      <c r="I207" s="860"/>
      <c r="J207" s="860"/>
      <c r="K207" s="860"/>
      <c r="L207" s="860"/>
      <c r="M207" s="860"/>
      <c r="N207" s="860"/>
      <c r="O207" s="860"/>
    </row>
    <row r="208" spans="1:15">
      <c r="A208" s="860"/>
      <c r="B208" s="860"/>
      <c r="C208" s="860"/>
      <c r="D208" s="860"/>
      <c r="E208" s="860"/>
      <c r="F208" s="860"/>
      <c r="G208" s="860"/>
      <c r="H208" s="860"/>
      <c r="I208" s="860"/>
      <c r="J208" s="860"/>
      <c r="K208" s="860"/>
      <c r="L208" s="860"/>
      <c r="M208" s="860"/>
      <c r="N208" s="860"/>
      <c r="O208" s="860"/>
    </row>
    <row r="209" spans="1:15">
      <c r="A209" s="860"/>
      <c r="B209" s="860"/>
      <c r="C209" s="860"/>
      <c r="D209" s="860"/>
      <c r="E209" s="860"/>
      <c r="F209" s="860"/>
      <c r="G209" s="860"/>
      <c r="H209" s="860"/>
      <c r="I209" s="860"/>
      <c r="J209" s="860"/>
      <c r="K209" s="860"/>
      <c r="L209" s="860"/>
      <c r="M209" s="860"/>
      <c r="N209" s="860"/>
      <c r="O209" s="860"/>
    </row>
    <row r="210" spans="1:15">
      <c r="A210" s="860"/>
      <c r="B210" s="860"/>
      <c r="C210" s="860"/>
      <c r="D210" s="860"/>
      <c r="E210" s="860"/>
      <c r="F210" s="860"/>
      <c r="G210" s="860"/>
      <c r="H210" s="860"/>
      <c r="I210" s="860"/>
      <c r="J210" s="860"/>
      <c r="K210" s="860"/>
      <c r="L210" s="860"/>
      <c r="M210" s="860"/>
      <c r="N210" s="860"/>
      <c r="O210" s="860"/>
    </row>
    <row r="211" spans="1:15">
      <c r="A211" s="860"/>
      <c r="B211" s="860"/>
      <c r="C211" s="860"/>
      <c r="D211" s="860"/>
      <c r="E211" s="860"/>
      <c r="F211" s="860"/>
      <c r="G211" s="860"/>
      <c r="H211" s="860"/>
      <c r="I211" s="860"/>
      <c r="J211" s="860"/>
      <c r="K211" s="860"/>
      <c r="L211" s="860"/>
      <c r="M211" s="860"/>
      <c r="N211" s="860"/>
      <c r="O211" s="860"/>
    </row>
    <row r="212" spans="1:15">
      <c r="A212" s="860"/>
      <c r="B212" s="860"/>
      <c r="C212" s="860"/>
      <c r="D212" s="860"/>
      <c r="E212" s="860"/>
      <c r="F212" s="860"/>
      <c r="G212" s="860"/>
      <c r="H212" s="860"/>
      <c r="I212" s="860"/>
      <c r="J212" s="860"/>
      <c r="K212" s="860"/>
      <c r="L212" s="860"/>
      <c r="M212" s="860"/>
      <c r="N212" s="860"/>
      <c r="O212" s="860"/>
    </row>
    <row r="213" spans="1:15">
      <c r="A213" s="860"/>
      <c r="B213" s="860"/>
      <c r="C213" s="860"/>
      <c r="D213" s="860"/>
      <c r="E213" s="860"/>
      <c r="F213" s="860"/>
      <c r="G213" s="860"/>
      <c r="H213" s="860"/>
      <c r="I213" s="860"/>
      <c r="J213" s="860"/>
      <c r="K213" s="860"/>
      <c r="L213" s="860"/>
      <c r="M213" s="860"/>
      <c r="N213" s="860"/>
      <c r="O213" s="860"/>
    </row>
    <row r="214" spans="1:15">
      <c r="A214" s="860"/>
      <c r="B214" s="860"/>
      <c r="C214" s="860"/>
      <c r="D214" s="860"/>
      <c r="E214" s="860"/>
      <c r="F214" s="860"/>
      <c r="G214" s="860"/>
      <c r="H214" s="860"/>
      <c r="I214" s="860"/>
      <c r="J214" s="860"/>
      <c r="K214" s="860"/>
      <c r="L214" s="860"/>
      <c r="M214" s="860"/>
      <c r="N214" s="860"/>
      <c r="O214" s="860"/>
    </row>
    <row r="215" spans="1:15">
      <c r="A215" s="860"/>
      <c r="B215" s="860"/>
      <c r="C215" s="860"/>
      <c r="D215" s="860"/>
      <c r="E215" s="860"/>
      <c r="F215" s="860"/>
      <c r="G215" s="860"/>
      <c r="H215" s="860"/>
      <c r="I215" s="860"/>
      <c r="J215" s="860"/>
      <c r="K215" s="860"/>
      <c r="L215" s="860"/>
      <c r="M215" s="860"/>
      <c r="N215" s="860"/>
      <c r="O215" s="860"/>
    </row>
    <row r="216" spans="1:15">
      <c r="A216" s="860"/>
      <c r="B216" s="860"/>
      <c r="C216" s="860"/>
      <c r="D216" s="860"/>
      <c r="E216" s="860"/>
      <c r="F216" s="860"/>
      <c r="G216" s="860"/>
      <c r="H216" s="860"/>
      <c r="I216" s="860"/>
      <c r="J216" s="860"/>
      <c r="K216" s="860"/>
      <c r="L216" s="860"/>
      <c r="M216" s="860"/>
      <c r="N216" s="860"/>
      <c r="O216" s="860"/>
    </row>
    <row r="217" spans="1:15">
      <c r="A217" s="860"/>
      <c r="B217" s="860"/>
      <c r="C217" s="860"/>
      <c r="D217" s="860"/>
      <c r="E217" s="860"/>
      <c r="F217" s="860"/>
      <c r="G217" s="860"/>
      <c r="H217" s="860"/>
      <c r="I217" s="860"/>
      <c r="J217" s="860"/>
      <c r="K217" s="860"/>
      <c r="L217" s="860"/>
      <c r="M217" s="860"/>
      <c r="N217" s="860"/>
      <c r="O217" s="860"/>
    </row>
    <row r="218" spans="1:15">
      <c r="A218" s="860"/>
      <c r="B218" s="860"/>
      <c r="C218" s="860"/>
      <c r="D218" s="860"/>
      <c r="E218" s="860"/>
      <c r="F218" s="860"/>
      <c r="G218" s="860"/>
      <c r="H218" s="860"/>
      <c r="I218" s="860"/>
      <c r="J218" s="860"/>
      <c r="K218" s="860"/>
      <c r="L218" s="860"/>
      <c r="M218" s="860"/>
      <c r="N218" s="860"/>
      <c r="O218" s="860"/>
    </row>
    <row r="219" spans="1:15">
      <c r="A219" s="860"/>
      <c r="B219" s="860"/>
      <c r="C219" s="860"/>
      <c r="D219" s="860"/>
      <c r="E219" s="860"/>
      <c r="F219" s="860"/>
      <c r="G219" s="860"/>
      <c r="H219" s="860"/>
      <c r="I219" s="860"/>
      <c r="J219" s="860"/>
      <c r="K219" s="860"/>
      <c r="L219" s="860"/>
      <c r="M219" s="860"/>
      <c r="N219" s="860"/>
      <c r="O219" s="860"/>
    </row>
    <row r="220" spans="1:15">
      <c r="A220" s="860"/>
      <c r="B220" s="860"/>
      <c r="C220" s="860"/>
      <c r="D220" s="860"/>
      <c r="E220" s="860"/>
      <c r="F220" s="860"/>
      <c r="G220" s="860"/>
      <c r="H220" s="860"/>
      <c r="I220" s="860"/>
      <c r="J220" s="860"/>
      <c r="K220" s="860"/>
      <c r="L220" s="860"/>
      <c r="M220" s="860"/>
      <c r="N220" s="860"/>
      <c r="O220" s="860"/>
    </row>
    <row r="221" spans="1:15">
      <c r="A221" s="860"/>
      <c r="B221" s="860"/>
      <c r="C221" s="860"/>
      <c r="D221" s="860"/>
      <c r="E221" s="860"/>
      <c r="F221" s="860"/>
      <c r="G221" s="860"/>
      <c r="H221" s="860"/>
      <c r="I221" s="860"/>
      <c r="J221" s="860"/>
      <c r="K221" s="860"/>
      <c r="L221" s="860"/>
      <c r="M221" s="860"/>
      <c r="N221" s="860"/>
      <c r="O221" s="860"/>
    </row>
    <row r="222" spans="1:15">
      <c r="A222" s="860"/>
      <c r="B222" s="860"/>
      <c r="C222" s="860"/>
      <c r="D222" s="860"/>
      <c r="E222" s="860"/>
      <c r="F222" s="860"/>
      <c r="G222" s="860"/>
      <c r="H222" s="860"/>
      <c r="I222" s="860"/>
      <c r="J222" s="860"/>
      <c r="K222" s="860"/>
      <c r="L222" s="860"/>
      <c r="M222" s="860"/>
      <c r="N222" s="860"/>
      <c r="O222" s="860"/>
    </row>
    <row r="223" spans="1:15">
      <c r="A223" s="860"/>
      <c r="B223" s="860"/>
      <c r="C223" s="860"/>
      <c r="D223" s="860"/>
      <c r="E223" s="860"/>
      <c r="F223" s="860"/>
      <c r="G223" s="860"/>
      <c r="H223" s="860"/>
      <c r="I223" s="860"/>
      <c r="J223" s="860"/>
      <c r="K223" s="860"/>
      <c r="L223" s="860"/>
      <c r="M223" s="860"/>
      <c r="N223" s="860"/>
      <c r="O223" s="860"/>
    </row>
    <row r="224" spans="1:15">
      <c r="A224" s="860"/>
      <c r="B224" s="860"/>
      <c r="C224" s="860"/>
      <c r="D224" s="860"/>
      <c r="E224" s="860"/>
      <c r="F224" s="860"/>
      <c r="G224" s="860"/>
      <c r="H224" s="860"/>
      <c r="I224" s="860"/>
      <c r="J224" s="860"/>
      <c r="K224" s="860"/>
      <c r="L224" s="860"/>
      <c r="M224" s="860"/>
      <c r="N224" s="860"/>
      <c r="O224" s="860"/>
    </row>
    <row r="225" spans="1:15">
      <c r="A225" s="860"/>
      <c r="B225" s="860"/>
      <c r="C225" s="860"/>
      <c r="D225" s="860"/>
      <c r="E225" s="860"/>
      <c r="F225" s="860"/>
      <c r="G225" s="860"/>
      <c r="H225" s="860"/>
      <c r="I225" s="860"/>
      <c r="J225" s="860"/>
      <c r="K225" s="860"/>
      <c r="L225" s="860"/>
      <c r="M225" s="860"/>
      <c r="N225" s="860"/>
      <c r="O225" s="860"/>
    </row>
    <row r="226" spans="1:15">
      <c r="A226" s="860"/>
      <c r="B226" s="860"/>
      <c r="C226" s="860"/>
      <c r="D226" s="860"/>
      <c r="E226" s="860"/>
      <c r="F226" s="860"/>
      <c r="G226" s="860"/>
      <c r="H226" s="860"/>
      <c r="I226" s="860"/>
      <c r="J226" s="860"/>
      <c r="K226" s="860"/>
      <c r="L226" s="860"/>
      <c r="M226" s="860"/>
      <c r="N226" s="860"/>
      <c r="O226" s="860"/>
    </row>
    <row r="227" spans="1:15">
      <c r="A227" s="860"/>
      <c r="B227" s="860"/>
      <c r="C227" s="860"/>
      <c r="D227" s="860"/>
      <c r="E227" s="860"/>
      <c r="F227" s="860"/>
      <c r="G227" s="860"/>
      <c r="H227" s="860"/>
      <c r="I227" s="860"/>
      <c r="J227" s="860"/>
      <c r="K227" s="860"/>
      <c r="L227" s="860"/>
      <c r="M227" s="860"/>
      <c r="N227" s="860"/>
      <c r="O227" s="860"/>
    </row>
    <row r="228" spans="1:15">
      <c r="A228" s="860"/>
      <c r="B228" s="860"/>
      <c r="C228" s="860"/>
      <c r="D228" s="860"/>
      <c r="E228" s="860"/>
      <c r="F228" s="860"/>
      <c r="G228" s="860"/>
      <c r="H228" s="860"/>
      <c r="I228" s="860"/>
      <c r="J228" s="860"/>
      <c r="K228" s="860"/>
      <c r="L228" s="860"/>
      <c r="M228" s="860"/>
      <c r="N228" s="860"/>
      <c r="O228" s="860"/>
    </row>
    <row r="229" spans="1:15">
      <c r="A229" s="860"/>
      <c r="B229" s="860"/>
      <c r="C229" s="860"/>
      <c r="D229" s="860"/>
      <c r="E229" s="860"/>
      <c r="F229" s="860"/>
      <c r="G229" s="860"/>
      <c r="H229" s="860"/>
      <c r="I229" s="860"/>
      <c r="J229" s="860"/>
      <c r="K229" s="860"/>
      <c r="L229" s="860"/>
      <c r="M229" s="860"/>
      <c r="N229" s="860"/>
      <c r="O229" s="860"/>
    </row>
    <row r="230" spans="1:15">
      <c r="A230" s="860"/>
      <c r="B230" s="860"/>
      <c r="C230" s="860"/>
      <c r="D230" s="860"/>
      <c r="E230" s="860"/>
      <c r="F230" s="860"/>
      <c r="G230" s="860"/>
      <c r="H230" s="860"/>
      <c r="I230" s="860"/>
      <c r="J230" s="860"/>
      <c r="K230" s="860"/>
      <c r="L230" s="860"/>
      <c r="M230" s="860"/>
      <c r="N230" s="860"/>
      <c r="O230" s="860"/>
    </row>
    <row r="231" spans="1:15">
      <c r="A231" s="860"/>
      <c r="B231" s="860"/>
      <c r="C231" s="860"/>
      <c r="D231" s="860"/>
      <c r="E231" s="860"/>
      <c r="F231" s="860"/>
      <c r="G231" s="860"/>
      <c r="H231" s="860"/>
      <c r="I231" s="860"/>
      <c r="J231" s="860"/>
      <c r="K231" s="860"/>
      <c r="L231" s="860"/>
      <c r="M231" s="860"/>
      <c r="N231" s="860"/>
      <c r="O231" s="860"/>
    </row>
    <row r="232" spans="1:15">
      <c r="A232" s="860"/>
      <c r="B232" s="860"/>
      <c r="C232" s="860"/>
      <c r="D232" s="860"/>
      <c r="E232" s="860"/>
      <c r="F232" s="860"/>
      <c r="G232" s="860"/>
      <c r="H232" s="860"/>
      <c r="I232" s="860"/>
      <c r="J232" s="860"/>
      <c r="K232" s="860"/>
      <c r="L232" s="860"/>
      <c r="M232" s="860"/>
      <c r="N232" s="860"/>
      <c r="O232" s="860"/>
    </row>
    <row r="233" spans="1:15">
      <c r="A233" s="860"/>
      <c r="B233" s="860"/>
      <c r="C233" s="860"/>
      <c r="D233" s="860"/>
      <c r="E233" s="860"/>
      <c r="F233" s="860"/>
      <c r="G233" s="860"/>
      <c r="H233" s="860"/>
      <c r="I233" s="860"/>
      <c r="J233" s="860"/>
      <c r="K233" s="860"/>
      <c r="L233" s="860"/>
      <c r="M233" s="860"/>
      <c r="N233" s="860"/>
      <c r="O233" s="860"/>
    </row>
    <row r="234" spans="1:15">
      <c r="A234" s="860"/>
      <c r="B234" s="860"/>
      <c r="C234" s="860"/>
      <c r="D234" s="860"/>
      <c r="E234" s="860"/>
      <c r="F234" s="860"/>
      <c r="G234" s="860"/>
      <c r="H234" s="860"/>
      <c r="I234" s="860"/>
      <c r="J234" s="860"/>
      <c r="K234" s="860"/>
      <c r="L234" s="860"/>
      <c r="M234" s="860"/>
      <c r="N234" s="860"/>
      <c r="O234" s="860"/>
    </row>
    <row r="235" spans="1:15">
      <c r="A235" s="860"/>
      <c r="B235" s="860"/>
      <c r="C235" s="860"/>
      <c r="D235" s="860"/>
      <c r="E235" s="860"/>
      <c r="F235" s="860"/>
      <c r="G235" s="860"/>
      <c r="H235" s="860"/>
      <c r="I235" s="860"/>
      <c r="J235" s="860"/>
      <c r="K235" s="860"/>
      <c r="L235" s="860"/>
      <c r="M235" s="860"/>
      <c r="N235" s="860"/>
      <c r="O235" s="860"/>
    </row>
    <row r="236" spans="1:15">
      <c r="A236" s="860"/>
      <c r="B236" s="860"/>
      <c r="C236" s="860"/>
      <c r="D236" s="860"/>
      <c r="E236" s="860"/>
      <c r="F236" s="860"/>
      <c r="G236" s="860"/>
      <c r="H236" s="860"/>
      <c r="I236" s="860"/>
      <c r="J236" s="860"/>
      <c r="K236" s="860"/>
      <c r="L236" s="860"/>
      <c r="M236" s="860"/>
      <c r="N236" s="860"/>
      <c r="O236" s="860"/>
    </row>
    <row r="237" spans="1:15">
      <c r="A237" s="860"/>
      <c r="B237" s="860"/>
      <c r="C237" s="860"/>
      <c r="D237" s="860"/>
      <c r="E237" s="860"/>
      <c r="F237" s="860"/>
      <c r="G237" s="860"/>
      <c r="H237" s="860"/>
      <c r="I237" s="860"/>
      <c r="J237" s="860"/>
      <c r="K237" s="860"/>
      <c r="L237" s="860"/>
      <c r="M237" s="860"/>
      <c r="N237" s="860"/>
      <c r="O237" s="860"/>
    </row>
    <row r="238" spans="1:15">
      <c r="A238" s="860"/>
      <c r="B238" s="860"/>
      <c r="C238" s="860"/>
      <c r="D238" s="860"/>
      <c r="E238" s="860"/>
      <c r="F238" s="860"/>
      <c r="G238" s="860"/>
      <c r="H238" s="860"/>
      <c r="I238" s="860"/>
      <c r="J238" s="860"/>
      <c r="K238" s="860"/>
      <c r="L238" s="860"/>
      <c r="M238" s="860"/>
      <c r="N238" s="860"/>
      <c r="O238" s="860"/>
    </row>
    <row r="239" spans="1:15">
      <c r="A239" s="860"/>
      <c r="B239" s="860"/>
      <c r="C239" s="860"/>
      <c r="D239" s="860"/>
      <c r="E239" s="860"/>
      <c r="F239" s="860"/>
      <c r="G239" s="860"/>
      <c r="H239" s="860"/>
      <c r="I239" s="860"/>
      <c r="J239" s="860"/>
      <c r="K239" s="860"/>
      <c r="L239" s="860"/>
      <c r="M239" s="860"/>
      <c r="N239" s="860"/>
      <c r="O239" s="860"/>
    </row>
    <row r="240" spans="1:15">
      <c r="A240" s="860"/>
      <c r="B240" s="860"/>
      <c r="C240" s="860"/>
      <c r="D240" s="860"/>
      <c r="E240" s="860"/>
      <c r="F240" s="860"/>
      <c r="G240" s="860"/>
      <c r="H240" s="860"/>
      <c r="I240" s="860"/>
      <c r="J240" s="860"/>
      <c r="K240" s="860"/>
      <c r="L240" s="860"/>
      <c r="M240" s="860"/>
      <c r="N240" s="860"/>
      <c r="O240" s="860"/>
    </row>
    <row r="241" spans="1:15">
      <c r="A241" s="860"/>
      <c r="B241" s="860"/>
      <c r="C241" s="860"/>
      <c r="D241" s="860"/>
      <c r="E241" s="860"/>
      <c r="F241" s="860"/>
      <c r="G241" s="860"/>
      <c r="H241" s="860"/>
      <c r="I241" s="860"/>
      <c r="J241" s="860"/>
      <c r="K241" s="860"/>
      <c r="L241" s="860"/>
      <c r="M241" s="860"/>
      <c r="N241" s="860"/>
      <c r="O241" s="860"/>
    </row>
    <row r="242" spans="1:15">
      <c r="A242" s="860"/>
      <c r="B242" s="860"/>
      <c r="C242" s="860"/>
      <c r="D242" s="860"/>
      <c r="E242" s="860"/>
      <c r="F242" s="860"/>
      <c r="G242" s="860"/>
      <c r="H242" s="860"/>
      <c r="I242" s="860"/>
      <c r="J242" s="860"/>
      <c r="K242" s="860"/>
      <c r="L242" s="860"/>
      <c r="M242" s="860"/>
      <c r="N242" s="860"/>
      <c r="O242" s="860"/>
    </row>
    <row r="243" spans="1:15">
      <c r="A243" s="860"/>
      <c r="B243" s="860"/>
      <c r="C243" s="860"/>
      <c r="D243" s="860"/>
      <c r="E243" s="860"/>
      <c r="F243" s="860"/>
      <c r="G243" s="860"/>
      <c r="H243" s="860"/>
      <c r="I243" s="860"/>
      <c r="J243" s="860"/>
      <c r="K243" s="860"/>
      <c r="L243" s="860"/>
      <c r="M243" s="860"/>
      <c r="N243" s="860"/>
      <c r="O243" s="860"/>
    </row>
    <row r="244" spans="1:15">
      <c r="A244" s="860"/>
      <c r="B244" s="860"/>
      <c r="C244" s="860"/>
      <c r="D244" s="860"/>
      <c r="E244" s="860"/>
      <c r="F244" s="860"/>
      <c r="G244" s="860"/>
      <c r="H244" s="860"/>
      <c r="I244" s="860"/>
      <c r="J244" s="860"/>
      <c r="K244" s="860"/>
      <c r="L244" s="860"/>
      <c r="M244" s="860"/>
      <c r="N244" s="860"/>
      <c r="O244" s="860"/>
    </row>
    <row r="245" spans="1:15">
      <c r="A245" s="860"/>
      <c r="B245" s="860"/>
      <c r="C245" s="860"/>
      <c r="D245" s="860"/>
      <c r="E245" s="860"/>
      <c r="F245" s="860"/>
      <c r="G245" s="860"/>
      <c r="H245" s="860"/>
      <c r="I245" s="860"/>
      <c r="J245" s="860"/>
      <c r="K245" s="860"/>
      <c r="L245" s="860"/>
      <c r="M245" s="860"/>
      <c r="N245" s="860"/>
      <c r="O245" s="860"/>
    </row>
  </sheetData>
  <mergeCells count="11">
    <mergeCell ref="B27:H48"/>
    <mergeCell ref="I41:L41"/>
    <mergeCell ref="A1:A32"/>
    <mergeCell ref="C2:H2"/>
    <mergeCell ref="D3:G3"/>
    <mergeCell ref="C5:H5"/>
    <mergeCell ref="E13:G13"/>
    <mergeCell ref="E18:G18"/>
    <mergeCell ref="C23:H23"/>
    <mergeCell ref="C24:I24"/>
    <mergeCell ref="C25:D25"/>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ColWidth="9.109375" defaultRowHeight="13.2"/>
  <cols>
    <col min="1" max="1" width="15.88671875" style="489" customWidth="1"/>
    <col min="2" max="2" width="26.109375" style="489" bestFit="1" customWidth="1"/>
    <col min="3" max="14" width="12.5546875" style="786" bestFit="1" customWidth="1"/>
    <col min="15" max="15" width="15.5546875" style="489" bestFit="1" customWidth="1"/>
    <col min="16" max="16384" width="9.109375" style="489"/>
  </cols>
  <sheetData>
    <row r="1" spans="1:15" ht="21" customHeight="1" thickBot="1">
      <c r="A1" s="1093" t="s">
        <v>85</v>
      </c>
      <c r="B1" s="1094"/>
      <c r="C1" s="1094"/>
      <c r="D1" s="1094"/>
      <c r="E1" s="1094"/>
      <c r="F1" s="1094"/>
      <c r="G1" s="1094"/>
      <c r="H1" s="1094"/>
      <c r="I1" s="1094"/>
      <c r="J1" s="1094"/>
      <c r="K1" s="1094"/>
      <c r="L1" s="1094"/>
      <c r="M1" s="1094"/>
      <c r="N1" s="1094"/>
      <c r="O1" s="1095"/>
    </row>
    <row r="2" spans="1:15" s="776" customFormat="1" ht="27" customHeight="1" thickBot="1">
      <c r="A2" s="772" t="s">
        <v>81</v>
      </c>
      <c r="B2" s="773" t="s">
        <v>86</v>
      </c>
      <c r="C2" s="774" t="s">
        <v>87</v>
      </c>
      <c r="D2" s="774" t="s">
        <v>88</v>
      </c>
      <c r="E2" s="774" t="s">
        <v>89</v>
      </c>
      <c r="F2" s="774" t="s">
        <v>90</v>
      </c>
      <c r="G2" s="774" t="s">
        <v>91</v>
      </c>
      <c r="H2" s="774" t="s">
        <v>92</v>
      </c>
      <c r="I2" s="774" t="s">
        <v>93</v>
      </c>
      <c r="J2" s="774" t="s">
        <v>94</v>
      </c>
      <c r="K2" s="774" t="s">
        <v>95</v>
      </c>
      <c r="L2" s="774" t="s">
        <v>96</v>
      </c>
      <c r="M2" s="774" t="s">
        <v>97</v>
      </c>
      <c r="N2" s="774" t="s">
        <v>98</v>
      </c>
      <c r="O2" s="775" t="s">
        <v>16</v>
      </c>
    </row>
    <row r="3" spans="1:15" ht="15" customHeight="1" thickBot="1">
      <c r="A3" s="1096" t="s">
        <v>82</v>
      </c>
      <c r="B3" s="777" t="s">
        <v>54</v>
      </c>
      <c r="C3" s="778">
        <v>103.82999999999998</v>
      </c>
      <c r="D3" s="778">
        <v>95.407368421052638</v>
      </c>
      <c r="E3" s="778">
        <v>99.245789473684198</v>
      </c>
      <c r="F3" s="778">
        <v>101.33736842105263</v>
      </c>
      <c r="G3" s="778">
        <v>110.11105263157893</v>
      </c>
      <c r="H3" s="778">
        <v>123.6457894736842</v>
      </c>
      <c r="I3" s="778">
        <v>142.22315789473686</v>
      </c>
      <c r="J3" s="778">
        <v>138.29105263157899</v>
      </c>
      <c r="K3" s="778">
        <v>132.45999999999998</v>
      </c>
      <c r="L3" s="778">
        <v>122.90899999999996</v>
      </c>
      <c r="M3" s="778">
        <v>106.11499999999998</v>
      </c>
      <c r="N3" s="778">
        <v>105.327</v>
      </c>
      <c r="O3" s="779">
        <v>113.93</v>
      </c>
    </row>
    <row r="4" spans="1:15" ht="15" customHeight="1" thickBot="1">
      <c r="A4" s="1096"/>
      <c r="B4" s="780" t="s">
        <v>55</v>
      </c>
      <c r="C4" s="778">
        <v>113.97500000000002</v>
      </c>
      <c r="D4" s="778">
        <v>116.08333333333333</v>
      </c>
      <c r="E4" s="778">
        <v>112.18999999999998</v>
      </c>
      <c r="F4" s="778">
        <v>113.43166666666667</v>
      </c>
      <c r="G4" s="778">
        <v>118.63333333333333</v>
      </c>
      <c r="H4" s="778">
        <v>135.23714285714286</v>
      </c>
      <c r="I4" s="778">
        <v>148.26000000000002</v>
      </c>
      <c r="J4" s="778">
        <v>150.7525</v>
      </c>
      <c r="K4" s="778">
        <v>151.06625</v>
      </c>
      <c r="L4" s="778">
        <v>138.63374999999999</v>
      </c>
      <c r="M4" s="778">
        <v>121.23375</v>
      </c>
      <c r="N4" s="778">
        <v>118.46375</v>
      </c>
      <c r="O4" s="779">
        <v>130.5</v>
      </c>
    </row>
    <row r="5" spans="1:15" ht="15" customHeight="1" thickBot="1">
      <c r="A5" s="1096"/>
      <c r="B5" s="780" t="s">
        <v>56</v>
      </c>
      <c r="C5" s="778">
        <v>160.82133333333334</v>
      </c>
      <c r="D5" s="778">
        <v>157.74533333333332</v>
      </c>
      <c r="E5" s="778">
        <v>149.196</v>
      </c>
      <c r="F5" s="778">
        <v>155.42933333333332</v>
      </c>
      <c r="G5" s="778">
        <v>168.72466666666668</v>
      </c>
      <c r="H5" s="778">
        <v>218.28933333333336</v>
      </c>
      <c r="I5" s="778">
        <v>224.87266666666667</v>
      </c>
      <c r="J5" s="778">
        <v>240.51400000000001</v>
      </c>
      <c r="K5" s="778">
        <v>230.84199999999998</v>
      </c>
      <c r="L5" s="778">
        <v>204.93600000000001</v>
      </c>
      <c r="M5" s="778">
        <v>175.60066666666668</v>
      </c>
      <c r="N5" s="778">
        <v>169.31666666666663</v>
      </c>
      <c r="O5" s="779">
        <v>188.02</v>
      </c>
    </row>
    <row r="6" spans="1:15" ht="15" customHeight="1" thickBot="1">
      <c r="A6" s="1097"/>
      <c r="B6" s="781" t="s">
        <v>57</v>
      </c>
      <c r="C6" s="782">
        <v>127.31051282051277</v>
      </c>
      <c r="D6" s="782">
        <v>121.88549999999998</v>
      </c>
      <c r="E6" s="782">
        <v>119.91875000000002</v>
      </c>
      <c r="F6" s="782">
        <v>123.43599999999999</v>
      </c>
      <c r="G6" s="782">
        <v>133.36949999999999</v>
      </c>
      <c r="H6" s="782">
        <v>160.25048780487805</v>
      </c>
      <c r="I6" s="782">
        <v>173.49146341463413</v>
      </c>
      <c r="J6" s="782">
        <v>177.17285714285714</v>
      </c>
      <c r="K6" s="782">
        <v>170.24093023255816</v>
      </c>
      <c r="L6" s="782">
        <v>154.44860465116278</v>
      </c>
      <c r="M6" s="782">
        <v>133.166976744186</v>
      </c>
      <c r="N6" s="782">
        <v>130.09302325581396</v>
      </c>
      <c r="O6" s="783">
        <v>142.86000000000001</v>
      </c>
    </row>
    <row r="7" spans="1:15" ht="15" customHeight="1" thickBot="1">
      <c r="A7" s="1098" t="s">
        <v>83</v>
      </c>
      <c r="B7" s="780" t="s">
        <v>54</v>
      </c>
      <c r="C7" s="778">
        <v>108.18249999999998</v>
      </c>
      <c r="D7" s="778">
        <v>100.46386363636366</v>
      </c>
      <c r="E7" s="778">
        <v>97.715227272727276</v>
      </c>
      <c r="F7" s="778">
        <v>96.411395348837203</v>
      </c>
      <c r="G7" s="778">
        <v>104.2358139534884</v>
      </c>
      <c r="H7" s="778">
        <v>116.2532558139535</v>
      </c>
      <c r="I7" s="778">
        <v>108.7002272727273</v>
      </c>
      <c r="J7" s="778">
        <v>113.3059090909091</v>
      </c>
      <c r="K7" s="778">
        <v>124.61955555555556</v>
      </c>
      <c r="L7" s="778">
        <v>126.8258695652174</v>
      </c>
      <c r="M7" s="778">
        <v>104.87599999999996</v>
      </c>
      <c r="N7" s="778">
        <v>112.4725581395349</v>
      </c>
      <c r="O7" s="779">
        <v>115.01</v>
      </c>
    </row>
    <row r="8" spans="1:15" ht="15" customHeight="1" thickBot="1">
      <c r="A8" s="1096"/>
      <c r="B8" s="780" t="s">
        <v>55</v>
      </c>
      <c r="C8" s="778">
        <v>165.74937499999999</v>
      </c>
      <c r="D8" s="778">
        <v>149.99687500000002</v>
      </c>
      <c r="E8" s="778">
        <v>150.01624999999999</v>
      </c>
      <c r="F8" s="778">
        <v>180.16764705882349</v>
      </c>
      <c r="G8" s="778">
        <v>202.78823529411764</v>
      </c>
      <c r="H8" s="778">
        <v>341.55058823529407</v>
      </c>
      <c r="I8" s="778">
        <v>294.72000000000003</v>
      </c>
      <c r="J8" s="778">
        <v>299.41176470588232</v>
      </c>
      <c r="K8" s="778">
        <v>319.39999999999998</v>
      </c>
      <c r="L8" s="778">
        <v>265.75999999999993</v>
      </c>
      <c r="M8" s="778">
        <v>200.95055555555555</v>
      </c>
      <c r="N8" s="778">
        <v>210.32166666666672</v>
      </c>
      <c r="O8" s="779">
        <v>246.29</v>
      </c>
    </row>
    <row r="9" spans="1:15" ht="15" customHeight="1" thickBot="1">
      <c r="A9" s="1096"/>
      <c r="B9" s="780" t="s">
        <v>56</v>
      </c>
      <c r="C9" s="778">
        <v>156.43</v>
      </c>
      <c r="D9" s="778">
        <v>157.5675</v>
      </c>
      <c r="E9" s="778">
        <v>153.68</v>
      </c>
      <c r="F9" s="778">
        <v>148.6275</v>
      </c>
      <c r="G9" s="778">
        <v>161.29000000000002</v>
      </c>
      <c r="H9" s="778">
        <v>222.185</v>
      </c>
      <c r="I9" s="778">
        <v>201.44</v>
      </c>
      <c r="J9" s="778">
        <v>214.3075</v>
      </c>
      <c r="K9" s="778">
        <v>214.61</v>
      </c>
      <c r="L9" s="778">
        <v>210.755</v>
      </c>
      <c r="M9" s="778">
        <v>164.92500000000001</v>
      </c>
      <c r="N9" s="778">
        <v>158.995</v>
      </c>
      <c r="O9" s="779">
        <v>180.4</v>
      </c>
    </row>
    <row r="10" spans="1:15" ht="15" customHeight="1" thickBot="1">
      <c r="A10" s="1097"/>
      <c r="B10" s="781" t="s">
        <v>57</v>
      </c>
      <c r="C10" s="782">
        <v>125.5896875</v>
      </c>
      <c r="D10" s="782">
        <v>116.41609374999997</v>
      </c>
      <c r="E10" s="782">
        <v>114.28828125</v>
      </c>
      <c r="F10" s="782">
        <v>121.92265625</v>
      </c>
      <c r="G10" s="782">
        <v>133.97968749999998</v>
      </c>
      <c r="H10" s="782">
        <v>182.71859375000005</v>
      </c>
      <c r="I10" s="782">
        <v>163.06</v>
      </c>
      <c r="J10" s="782">
        <v>168.19523076923068</v>
      </c>
      <c r="K10" s="782">
        <v>180.24424242424237</v>
      </c>
      <c r="L10" s="782">
        <v>167.08850746268661</v>
      </c>
      <c r="M10" s="782">
        <v>134.27208955223884</v>
      </c>
      <c r="N10" s="782">
        <v>142.43215384615388</v>
      </c>
      <c r="O10" s="783">
        <v>152.5</v>
      </c>
    </row>
    <row r="11" spans="1:15" ht="15" customHeight="1" thickBot="1">
      <c r="A11" s="1085" t="s">
        <v>79</v>
      </c>
      <c r="B11" s="1086"/>
      <c r="C11" s="784">
        <v>126.24126213592233</v>
      </c>
      <c r="D11" s="784">
        <v>118.51971153846156</v>
      </c>
      <c r="E11" s="784">
        <v>116.45384615384611</v>
      </c>
      <c r="F11" s="784">
        <v>122.50471153846155</v>
      </c>
      <c r="G11" s="784">
        <v>133.74499999999998</v>
      </c>
      <c r="H11" s="784">
        <v>173.94533333333339</v>
      </c>
      <c r="I11" s="784">
        <v>167.09</v>
      </c>
      <c r="J11" s="784">
        <v>171.7191588785046</v>
      </c>
      <c r="K11" s="784">
        <v>176.29798165137618</v>
      </c>
      <c r="L11" s="784">
        <v>162.14745454545448</v>
      </c>
      <c r="M11" s="784">
        <v>133.84009090909089</v>
      </c>
      <c r="N11" s="784">
        <v>137.51935185185181</v>
      </c>
      <c r="O11" s="785">
        <v>148.83000000000001</v>
      </c>
    </row>
    <row r="12" spans="1:15" ht="15" customHeight="1" thickBot="1">
      <c r="O12" s="642"/>
    </row>
    <row r="13" spans="1:15" ht="15" customHeight="1" thickBot="1">
      <c r="A13" s="787" t="s">
        <v>64</v>
      </c>
      <c r="B13" s="749" t="s">
        <v>57</v>
      </c>
      <c r="C13" s="750">
        <v>98.822941176470607</v>
      </c>
      <c r="D13" s="750">
        <v>85.0535294117647</v>
      </c>
      <c r="E13" s="750">
        <v>85.41</v>
      </c>
      <c r="F13" s="750">
        <v>79.459999999999994</v>
      </c>
      <c r="G13" s="750">
        <v>82.09</v>
      </c>
      <c r="H13" s="750">
        <v>86.26</v>
      </c>
      <c r="I13" s="750">
        <v>87.55</v>
      </c>
      <c r="J13" s="750">
        <v>88.06</v>
      </c>
      <c r="K13" s="750">
        <v>89.464705882352945</v>
      </c>
      <c r="L13" s="750">
        <v>96.41</v>
      </c>
      <c r="M13" s="750">
        <v>89.52</v>
      </c>
      <c r="N13" s="750">
        <v>103.67</v>
      </c>
      <c r="O13" s="788">
        <v>88.55</v>
      </c>
    </row>
    <row r="14" spans="1:15" ht="22.5" customHeight="1">
      <c r="O14" s="642"/>
    </row>
    <row r="15" spans="1:15" ht="20.399999999999999" thickBot="1">
      <c r="A15" s="1099" t="s">
        <v>100</v>
      </c>
      <c r="B15" s="1099"/>
      <c r="C15" s="1099"/>
      <c r="D15" s="1099"/>
      <c r="E15" s="1099"/>
      <c r="F15" s="1099"/>
      <c r="G15" s="1099"/>
      <c r="H15" s="1099"/>
      <c r="I15" s="1099"/>
      <c r="J15" s="1099"/>
      <c r="K15" s="1099"/>
      <c r="L15" s="1099"/>
      <c r="M15" s="1099"/>
      <c r="N15" s="1099"/>
      <c r="O15" s="1099"/>
    </row>
    <row r="16" spans="1:15" ht="27" customHeight="1" thickBot="1">
      <c r="A16" s="789" t="s">
        <v>81</v>
      </c>
      <c r="B16" s="790" t="s">
        <v>86</v>
      </c>
      <c r="C16" s="791" t="s">
        <v>101</v>
      </c>
      <c r="D16" s="791" t="s">
        <v>102</v>
      </c>
      <c r="E16" s="791" t="s">
        <v>103</v>
      </c>
      <c r="F16" s="791" t="s">
        <v>104</v>
      </c>
      <c r="G16" s="791" t="s">
        <v>105</v>
      </c>
      <c r="H16" s="791" t="s">
        <v>106</v>
      </c>
      <c r="I16" s="791" t="s">
        <v>107</v>
      </c>
      <c r="J16" s="791" t="s">
        <v>108</v>
      </c>
      <c r="K16" s="791" t="s">
        <v>109</v>
      </c>
      <c r="L16" s="791" t="s">
        <v>110</v>
      </c>
      <c r="M16" s="791" t="s">
        <v>111</v>
      </c>
      <c r="N16" s="792" t="s">
        <v>112</v>
      </c>
      <c r="O16" s="793" t="s">
        <v>16</v>
      </c>
    </row>
    <row r="17" spans="1:15" ht="15" customHeight="1" thickBot="1">
      <c r="A17" s="1096" t="s">
        <v>82</v>
      </c>
      <c r="B17" s="777" t="s">
        <v>54</v>
      </c>
      <c r="C17" s="778">
        <v>100.05749999999999</v>
      </c>
      <c r="D17" s="778">
        <v>100.28764705882354</v>
      </c>
      <c r="E17" s="778">
        <v>98.481764705882355</v>
      </c>
      <c r="F17" s="778">
        <v>100.32823529411765</v>
      </c>
      <c r="G17" s="778">
        <v>104.6670588235294</v>
      </c>
      <c r="H17" s="778">
        <v>132.27611111111111</v>
      </c>
      <c r="I17" s="778">
        <v>140.91333333333333</v>
      </c>
      <c r="J17" s="778">
        <v>137.23000000000002</v>
      </c>
      <c r="K17" s="778">
        <v>138.84</v>
      </c>
      <c r="L17" s="778">
        <v>124.28166666666665</v>
      </c>
      <c r="M17" s="778">
        <v>111.77055555555555</v>
      </c>
      <c r="N17" s="794">
        <v>107.27277777777778</v>
      </c>
      <c r="O17" s="779">
        <v>119.76</v>
      </c>
    </row>
    <row r="18" spans="1:15" ht="15" customHeight="1" thickBot="1">
      <c r="A18" s="1096"/>
      <c r="B18" s="780" t="s">
        <v>55</v>
      </c>
      <c r="C18" s="778">
        <v>121.015</v>
      </c>
      <c r="D18" s="778">
        <v>117.705</v>
      </c>
      <c r="E18" s="778">
        <v>113.99333333333334</v>
      </c>
      <c r="F18" s="778">
        <v>114.38166666666667</v>
      </c>
      <c r="G18" s="778">
        <v>116.84833333333334</v>
      </c>
      <c r="H18" s="778">
        <v>128.04</v>
      </c>
      <c r="I18" s="778">
        <v>142.73999999999998</v>
      </c>
      <c r="J18" s="778">
        <v>142.32666666666665</v>
      </c>
      <c r="K18" s="778">
        <v>140.87833333333333</v>
      </c>
      <c r="L18" s="778">
        <v>129.12</v>
      </c>
      <c r="M18" s="778">
        <v>119.59500000000001</v>
      </c>
      <c r="N18" s="794">
        <v>114.96833333333335</v>
      </c>
      <c r="O18" s="779">
        <v>125.13</v>
      </c>
    </row>
    <row r="19" spans="1:15" ht="15" customHeight="1" thickBot="1">
      <c r="A19" s="1096"/>
      <c r="B19" s="780" t="s">
        <v>56</v>
      </c>
      <c r="C19" s="778">
        <v>158.44933333333333</v>
      </c>
      <c r="D19" s="778">
        <v>152.55799999999999</v>
      </c>
      <c r="E19" s="778">
        <v>147.5213333333333</v>
      </c>
      <c r="F19" s="778">
        <v>157.92933333333337</v>
      </c>
      <c r="G19" s="778">
        <v>168.05266666666668</v>
      </c>
      <c r="H19" s="778">
        <v>209.4026666666667</v>
      </c>
      <c r="I19" s="778">
        <v>224.52866666666665</v>
      </c>
      <c r="J19" s="778">
        <v>228.59866666666665</v>
      </c>
      <c r="K19" s="778">
        <v>224.49800000000002</v>
      </c>
      <c r="L19" s="778">
        <v>187.73599999999999</v>
      </c>
      <c r="M19" s="778">
        <v>170.67999999999995</v>
      </c>
      <c r="N19" s="794">
        <v>165.57733333333331</v>
      </c>
      <c r="O19" s="779">
        <v>182.96</v>
      </c>
    </row>
    <row r="20" spans="1:15" ht="15" customHeight="1" thickBot="1">
      <c r="A20" s="1097"/>
      <c r="B20" s="781" t="s">
        <v>57</v>
      </c>
      <c r="C20" s="782">
        <v>127.12837837837837</v>
      </c>
      <c r="D20" s="782">
        <v>123.67078947368421</v>
      </c>
      <c r="E20" s="782">
        <v>120.28868421052633</v>
      </c>
      <c r="F20" s="782">
        <v>125.28447368421057</v>
      </c>
      <c r="G20" s="782">
        <v>131.61105263157893</v>
      </c>
      <c r="H20" s="782">
        <v>161.28846153846155</v>
      </c>
      <c r="I20" s="782">
        <v>173.35410256410256</v>
      </c>
      <c r="J20" s="782">
        <v>173.1558974358974</v>
      </c>
      <c r="K20" s="782">
        <v>172.09897435897432</v>
      </c>
      <c r="L20" s="782">
        <v>149.43153846153842</v>
      </c>
      <c r="M20" s="782">
        <v>135.63179487179485</v>
      </c>
      <c r="N20" s="795">
        <v>130.88153846153844</v>
      </c>
      <c r="O20" s="783">
        <v>144.88999999999999</v>
      </c>
    </row>
    <row r="21" spans="1:15" ht="15" customHeight="1" thickBot="1">
      <c r="A21" s="1098" t="s">
        <v>83</v>
      </c>
      <c r="B21" s="780" t="s">
        <v>54</v>
      </c>
      <c r="C21" s="778">
        <v>104.77717391304351</v>
      </c>
      <c r="D21" s="778">
        <v>91.720869565217413</v>
      </c>
      <c r="E21" s="778">
        <v>96.347872340425539</v>
      </c>
      <c r="F21" s="778">
        <v>94.087777777777788</v>
      </c>
      <c r="G21" s="778">
        <v>97.195652173913061</v>
      </c>
      <c r="H21" s="778">
        <v>111.96326086956523</v>
      </c>
      <c r="I21" s="778">
        <v>112.05043478260868</v>
      </c>
      <c r="J21" s="778">
        <v>110.375</v>
      </c>
      <c r="K21" s="778">
        <v>111.67195652173913</v>
      </c>
      <c r="L21" s="778">
        <v>104.48673913043481</v>
      </c>
      <c r="M21" s="778">
        <v>102.46000000000002</v>
      </c>
      <c r="N21" s="794">
        <v>109.81282608695651</v>
      </c>
      <c r="O21" s="779">
        <v>105.61</v>
      </c>
    </row>
    <row r="22" spans="1:15" ht="15" customHeight="1" thickBot="1">
      <c r="A22" s="1096"/>
      <c r="B22" s="780" t="s">
        <v>55</v>
      </c>
      <c r="C22" s="778">
        <v>159.03066666666666</v>
      </c>
      <c r="D22" s="778">
        <v>145.03812500000004</v>
      </c>
      <c r="E22" s="778">
        <v>143.90937500000001</v>
      </c>
      <c r="F22" s="778">
        <v>143.676875</v>
      </c>
      <c r="G22" s="778">
        <v>149.33874999999998</v>
      </c>
      <c r="H22" s="778">
        <v>204.81312499999999</v>
      </c>
      <c r="I22" s="778">
        <v>179.58562499999999</v>
      </c>
      <c r="J22" s="778">
        <v>185.044375</v>
      </c>
      <c r="K22" s="778">
        <v>191.639375</v>
      </c>
      <c r="L22" s="778">
        <v>168.020625</v>
      </c>
      <c r="M22" s="778">
        <v>156.02687499999999</v>
      </c>
      <c r="N22" s="794">
        <v>159.38624999999996</v>
      </c>
      <c r="O22" s="779">
        <v>165.28</v>
      </c>
    </row>
    <row r="23" spans="1:15" ht="15" customHeight="1" thickBot="1">
      <c r="A23" s="1096"/>
      <c r="B23" s="780" t="s">
        <v>56</v>
      </c>
      <c r="C23" s="778">
        <v>156.69</v>
      </c>
      <c r="D23" s="778">
        <v>146.58499999999998</v>
      </c>
      <c r="E23" s="778">
        <v>141.20250000000001</v>
      </c>
      <c r="F23" s="778">
        <v>149.245</v>
      </c>
      <c r="G23" s="778">
        <v>144.3175</v>
      </c>
      <c r="H23" s="778">
        <v>202.45999999999998</v>
      </c>
      <c r="I23" s="778">
        <v>199.39750000000001</v>
      </c>
      <c r="J23" s="778">
        <v>208.41250000000002</v>
      </c>
      <c r="K23" s="778">
        <v>212.05</v>
      </c>
      <c r="L23" s="778">
        <v>187.05</v>
      </c>
      <c r="M23" s="778">
        <v>161.57500000000002</v>
      </c>
      <c r="N23" s="794">
        <v>158.33500000000001</v>
      </c>
      <c r="O23" s="779">
        <v>172.28</v>
      </c>
    </row>
    <row r="24" spans="1:15" ht="15" customHeight="1" thickBot="1">
      <c r="A24" s="1097"/>
      <c r="B24" s="781" t="s">
        <v>57</v>
      </c>
      <c r="C24" s="782">
        <v>120.49184615384618</v>
      </c>
      <c r="D24" s="782">
        <v>107.97136363636366</v>
      </c>
      <c r="E24" s="782">
        <v>110.3837313432836</v>
      </c>
      <c r="F24" s="782">
        <v>109.68861538461542</v>
      </c>
      <c r="G24" s="782">
        <v>112.69227272727271</v>
      </c>
      <c r="H24" s="782">
        <v>139.95696969696968</v>
      </c>
      <c r="I24" s="782">
        <v>133.71636363636358</v>
      </c>
      <c r="J24" s="782">
        <v>134.41833333333338</v>
      </c>
      <c r="K24" s="782">
        <v>137.14151515151516</v>
      </c>
      <c r="L24" s="782">
        <v>124.89272727272724</v>
      </c>
      <c r="M24" s="782">
        <v>119.02863636363639</v>
      </c>
      <c r="N24" s="795">
        <v>124.77136363636363</v>
      </c>
      <c r="O24" s="783">
        <v>123.15</v>
      </c>
    </row>
    <row r="25" spans="1:15" ht="15" customHeight="1" thickBot="1">
      <c r="A25" s="1085" t="s">
        <v>79</v>
      </c>
      <c r="B25" s="1086"/>
      <c r="C25" s="784">
        <v>122.8992156862745</v>
      </c>
      <c r="D25" s="784">
        <v>113.70769230769231</v>
      </c>
      <c r="E25" s="784">
        <v>113.9683809523809</v>
      </c>
      <c r="F25" s="784">
        <v>115.44242718446601</v>
      </c>
      <c r="G25" s="784">
        <v>119.6049038461538</v>
      </c>
      <c r="H25" s="784">
        <v>147.88009523809518</v>
      </c>
      <c r="I25" s="784">
        <v>148.43895238095243</v>
      </c>
      <c r="J25" s="784">
        <v>148.8065714285714</v>
      </c>
      <c r="K25" s="784">
        <v>150.12571428571425</v>
      </c>
      <c r="L25" s="784">
        <v>134.00714285714287</v>
      </c>
      <c r="M25" s="784">
        <v>125.19552380952379</v>
      </c>
      <c r="N25" s="796">
        <v>127.04085714285712</v>
      </c>
      <c r="O25" s="785">
        <v>131.15</v>
      </c>
    </row>
    <row r="26" spans="1:15" ht="15" customHeight="1" thickBot="1">
      <c r="O26" s="642"/>
    </row>
    <row r="27" spans="1:15" ht="15" customHeight="1" thickBot="1">
      <c r="A27" s="787" t="s">
        <v>64</v>
      </c>
      <c r="B27" s="749" t="s">
        <v>57</v>
      </c>
      <c r="C27" s="750">
        <v>98.246111111111119</v>
      </c>
      <c r="D27" s="750">
        <v>84.826666666666654</v>
      </c>
      <c r="E27" s="750">
        <v>82.96</v>
      </c>
      <c r="F27" s="750">
        <v>84.06</v>
      </c>
      <c r="G27" s="750">
        <v>77.790000000000006</v>
      </c>
      <c r="H27" s="750">
        <v>80.930000000000007</v>
      </c>
      <c r="I27" s="750">
        <v>86.1</v>
      </c>
      <c r="J27" s="750">
        <v>84.46</v>
      </c>
      <c r="K27" s="750">
        <v>87.832777777777778</v>
      </c>
      <c r="L27" s="750">
        <v>85.03</v>
      </c>
      <c r="M27" s="750">
        <v>83.38</v>
      </c>
      <c r="N27" s="750">
        <v>94.69</v>
      </c>
      <c r="O27" s="788">
        <v>85.86</v>
      </c>
    </row>
    <row r="28" spans="1:15" ht="22.5" customHeight="1" thickBot="1">
      <c r="O28" s="642"/>
    </row>
    <row r="29" spans="1:15" ht="20.399999999999999" thickBot="1">
      <c r="A29" s="1100" t="s">
        <v>113</v>
      </c>
      <c r="B29" s="1094"/>
      <c r="C29" s="1094"/>
      <c r="D29" s="1094"/>
      <c r="E29" s="1094"/>
      <c r="F29" s="1094"/>
      <c r="G29" s="1094"/>
      <c r="H29" s="1094"/>
      <c r="I29" s="1094"/>
      <c r="J29" s="1094"/>
      <c r="K29" s="1094"/>
      <c r="L29" s="1094"/>
      <c r="M29" s="1094"/>
      <c r="N29" s="1094"/>
      <c r="O29" s="1095"/>
    </row>
    <row r="30" spans="1:15" ht="27" customHeight="1" thickBot="1">
      <c r="A30" s="789" t="s">
        <v>81</v>
      </c>
      <c r="B30" s="790" t="s">
        <v>86</v>
      </c>
      <c r="C30" s="797" t="s">
        <v>126</v>
      </c>
      <c r="D30" s="797" t="s">
        <v>127</v>
      </c>
      <c r="E30" s="797" t="s">
        <v>128</v>
      </c>
      <c r="F30" s="797" t="s">
        <v>129</v>
      </c>
      <c r="G30" s="797" t="s">
        <v>130</v>
      </c>
      <c r="H30" s="797" t="s">
        <v>131</v>
      </c>
      <c r="I30" s="797" t="s">
        <v>132</v>
      </c>
      <c r="J30" s="797" t="s">
        <v>133</v>
      </c>
      <c r="K30" s="797" t="s">
        <v>134</v>
      </c>
      <c r="L30" s="797" t="s">
        <v>135</v>
      </c>
      <c r="M30" s="797" t="s">
        <v>136</v>
      </c>
      <c r="N30" s="798" t="s">
        <v>137</v>
      </c>
      <c r="O30" s="799" t="s">
        <v>16</v>
      </c>
    </row>
    <row r="31" spans="1:15" ht="15" customHeight="1" thickBot="1">
      <c r="A31" s="1101" t="s">
        <v>82</v>
      </c>
      <c r="B31" s="800" t="s">
        <v>54</v>
      </c>
      <c r="C31" s="801">
        <v>3.7703320590660311E-2</v>
      </c>
      <c r="D31" s="801">
        <v>-4.8662809238194424E-2</v>
      </c>
      <c r="E31" s="801">
        <v>7.7580328711982054E-3</v>
      </c>
      <c r="F31" s="801">
        <v>1.0058316325176611E-2</v>
      </c>
      <c r="G31" s="801">
        <v>5.2012484818439397E-2</v>
      </c>
      <c r="H31" s="801">
        <v>-6.5244748767806504E-2</v>
      </c>
      <c r="I31" s="801">
        <v>9.2952492884765866E-3</v>
      </c>
      <c r="J31" s="801">
        <v>7.7319291086422352E-3</v>
      </c>
      <c r="K31" s="801">
        <v>-4.5952175165658485E-2</v>
      </c>
      <c r="L31" s="801">
        <v>-1.1044804141131211E-2</v>
      </c>
      <c r="M31" s="801">
        <v>-5.0599690834894996E-2</v>
      </c>
      <c r="N31" s="802">
        <v>-1.813859786318368E-2</v>
      </c>
      <c r="O31" s="803">
        <v>-4.8680694722778875E-2</v>
      </c>
    </row>
    <row r="32" spans="1:15" ht="15" customHeight="1" thickBot="1">
      <c r="A32" s="1101"/>
      <c r="B32" s="804" t="s">
        <v>55</v>
      </c>
      <c r="C32" s="801">
        <v>-5.8174606453745219E-2</v>
      </c>
      <c r="D32" s="801">
        <v>-1.3777381306373303E-2</v>
      </c>
      <c r="E32" s="801">
        <v>-1.5819638575355482E-2</v>
      </c>
      <c r="F32" s="801">
        <v>-8.3055268181089874E-3</v>
      </c>
      <c r="G32" s="801">
        <v>1.52762127544251E-2</v>
      </c>
      <c r="H32" s="801">
        <v>5.6210112911143903E-2</v>
      </c>
      <c r="I32" s="801">
        <v>3.8671710802858618E-2</v>
      </c>
      <c r="J32" s="801">
        <v>5.9200665136540431E-2</v>
      </c>
      <c r="K32" s="801">
        <v>7.2317129437931074E-2</v>
      </c>
      <c r="L32" s="801">
        <v>7.3681459107806588E-2</v>
      </c>
      <c r="M32" s="801">
        <v>1.3702495923742525E-2</v>
      </c>
      <c r="N32" s="802">
        <v>3.0403299459271303E-2</v>
      </c>
      <c r="O32" s="803">
        <v>4.2915368017262083E-2</v>
      </c>
    </row>
    <row r="33" spans="1:15" ht="15" customHeight="1" thickBot="1">
      <c r="A33" s="1101"/>
      <c r="B33" s="804" t="s">
        <v>56</v>
      </c>
      <c r="C33" s="801">
        <v>1.4970085074513919E-2</v>
      </c>
      <c r="D33" s="801">
        <v>3.4002368498101232E-2</v>
      </c>
      <c r="E33" s="801">
        <v>1.1352030440795201E-2</v>
      </c>
      <c r="F33" s="801">
        <v>-1.5829864834061159E-2</v>
      </c>
      <c r="G33" s="801">
        <v>3.9987464247319112E-3</v>
      </c>
      <c r="H33" s="801">
        <v>4.2438173343860575E-2</v>
      </c>
      <c r="I33" s="801">
        <v>1.532098351212863E-3</v>
      </c>
      <c r="J33" s="801">
        <v>5.2123371964841E-2</v>
      </c>
      <c r="K33" s="801">
        <v>2.8258603640121359E-2</v>
      </c>
      <c r="L33" s="801">
        <v>9.1618016789534337E-2</v>
      </c>
      <c r="M33" s="801">
        <v>2.8829778923521999E-2</v>
      </c>
      <c r="N33" s="802">
        <v>2.2583606451768684E-2</v>
      </c>
      <c r="O33" s="803">
        <v>2.7656318320944479E-2</v>
      </c>
    </row>
    <row r="34" spans="1:15" ht="15" customHeight="1" thickBot="1">
      <c r="A34" s="1102"/>
      <c r="B34" s="805" t="s">
        <v>57</v>
      </c>
      <c r="C34" s="806">
        <v>1.4326812349662985E-3</v>
      </c>
      <c r="D34" s="806">
        <v>-1.443582175938256E-2</v>
      </c>
      <c r="E34" s="806">
        <v>-3.0753866247207433E-3</v>
      </c>
      <c r="F34" s="806">
        <v>-1.475421199333765E-2</v>
      </c>
      <c r="G34" s="806">
        <v>1.3360939930656972E-2</v>
      </c>
      <c r="H34" s="806">
        <v>-6.4355114041185092E-3</v>
      </c>
      <c r="I34" s="806">
        <v>7.9237150145189893E-4</v>
      </c>
      <c r="J34" s="806">
        <v>2.3198515132566152E-2</v>
      </c>
      <c r="K34" s="806">
        <v>-1.0796369550352701E-2</v>
      </c>
      <c r="L34" s="806">
        <v>3.3574346093717566E-2</v>
      </c>
      <c r="M34" s="806">
        <v>-1.8172863744365438E-2</v>
      </c>
      <c r="N34" s="807">
        <v>-6.0246480519190789E-3</v>
      </c>
      <c r="O34" s="808">
        <v>-1.4010628752846801E-2</v>
      </c>
    </row>
    <row r="35" spans="1:15" ht="15" customHeight="1" thickBot="1">
      <c r="A35" s="1103" t="s">
        <v>83</v>
      </c>
      <c r="B35" s="804" t="s">
        <v>54</v>
      </c>
      <c r="C35" s="801">
        <v>3.2500648373877748E-2</v>
      </c>
      <c r="D35" s="801">
        <v>9.5321752972801946E-2</v>
      </c>
      <c r="E35" s="801">
        <v>1.4191853946400263E-2</v>
      </c>
      <c r="F35" s="801">
        <v>2.4696274329567822E-2</v>
      </c>
      <c r="G35" s="801">
        <v>7.2432887913322683E-2</v>
      </c>
      <c r="H35" s="801">
        <v>3.8316095039300613E-2</v>
      </c>
      <c r="I35" s="801">
        <v>-2.9899103170649696E-2</v>
      </c>
      <c r="J35" s="801">
        <v>2.6554102748893291E-2</v>
      </c>
      <c r="K35" s="801">
        <v>0.11594315562381972</v>
      </c>
      <c r="L35" s="801">
        <v>0.2137987137955927</v>
      </c>
      <c r="M35" s="801">
        <v>2.3579933632636534E-2</v>
      </c>
      <c r="N35" s="802">
        <v>2.4220595602122589E-2</v>
      </c>
      <c r="O35" s="803">
        <v>8.9006722848215189E-2</v>
      </c>
    </row>
    <row r="36" spans="1:15" ht="15" customHeight="1" thickBot="1">
      <c r="A36" s="1101"/>
      <c r="B36" s="804" t="s">
        <v>55</v>
      </c>
      <c r="C36" s="801">
        <v>4.2247878815825826E-2</v>
      </c>
      <c r="D36" s="801">
        <v>3.4189286437617553E-2</v>
      </c>
      <c r="E36" s="801">
        <v>4.2435560574145874E-2</v>
      </c>
      <c r="F36" s="801">
        <v>0.25397804663292889</v>
      </c>
      <c r="G36" s="801">
        <v>0.35790767830933146</v>
      </c>
      <c r="H36" s="801">
        <v>0.66762060895899178</v>
      </c>
      <c r="I36" s="801">
        <v>0.64111130832437191</v>
      </c>
      <c r="J36" s="801">
        <v>0.61805385711336713</v>
      </c>
      <c r="K36" s="801">
        <v>0.66667210222325124</v>
      </c>
      <c r="L36" s="801">
        <v>0.58171057868639608</v>
      </c>
      <c r="M36" s="801">
        <v>0.28792270918427076</v>
      </c>
      <c r="N36" s="802">
        <v>0.31957221320325163</v>
      </c>
      <c r="O36" s="803">
        <v>0.49013794772507252</v>
      </c>
    </row>
    <row r="37" spans="1:15" ht="15" customHeight="1" thickBot="1">
      <c r="A37" s="1101"/>
      <c r="B37" s="804" t="s">
        <v>56</v>
      </c>
      <c r="C37" s="801">
        <v>-1.6593273342267593E-3</v>
      </c>
      <c r="D37" s="801">
        <v>7.4922399972712203E-2</v>
      </c>
      <c r="E37" s="801">
        <v>8.8365999185566757E-2</v>
      </c>
      <c r="F37" s="801">
        <v>-4.1374920432845777E-3</v>
      </c>
      <c r="G37" s="801">
        <v>0.11760528002494518</v>
      </c>
      <c r="H37" s="801">
        <v>9.7426652178208159E-2</v>
      </c>
      <c r="I37" s="801">
        <v>1.0243358116325379E-2</v>
      </c>
      <c r="J37" s="801">
        <v>2.828525160439024E-2</v>
      </c>
      <c r="K37" s="801">
        <v>1.2072624381042217E-2</v>
      </c>
      <c r="L37" s="801">
        <v>0.12673082063619343</v>
      </c>
      <c r="M37" s="801">
        <v>2.0733405539223232E-2</v>
      </c>
      <c r="N37" s="802">
        <v>4.1683771749770841E-3</v>
      </c>
      <c r="O37" s="803">
        <v>4.7132574878105439E-2</v>
      </c>
    </row>
    <row r="38" spans="1:15" ht="15" customHeight="1" thickBot="1">
      <c r="A38" s="1102"/>
      <c r="B38" s="805" t="s">
        <v>57</v>
      </c>
      <c r="C38" s="806">
        <v>4.2308600198927959E-2</v>
      </c>
      <c r="D38" s="806">
        <v>7.8212683708221792E-2</v>
      </c>
      <c r="E38" s="806">
        <v>3.5372512409220833E-2</v>
      </c>
      <c r="F38" s="806">
        <v>0.11153428113288495</v>
      </c>
      <c r="G38" s="806">
        <v>0.18889861973273964</v>
      </c>
      <c r="H38" s="806">
        <v>0.30553408055073261</v>
      </c>
      <c r="I38" s="806">
        <v>0.21944686174263078</v>
      </c>
      <c r="J38" s="806">
        <v>0.25128192411177014</v>
      </c>
      <c r="K38" s="806">
        <v>0.31429379517286893</v>
      </c>
      <c r="L38" s="806">
        <v>0.33785618355356095</v>
      </c>
      <c r="M38" s="806">
        <v>0.1280654273987748</v>
      </c>
      <c r="N38" s="807">
        <v>0.14154522075482992</v>
      </c>
      <c r="O38" s="808">
        <v>0.23832724319935034</v>
      </c>
    </row>
    <row r="39" spans="1:15" ht="15" customHeight="1" thickBot="1">
      <c r="A39" s="1085" t="s">
        <v>79</v>
      </c>
      <c r="B39" s="1086"/>
      <c r="C39" s="809">
        <v>2.7193391194448992E-2</v>
      </c>
      <c r="D39" s="809">
        <v>4.2319205790826868E-2</v>
      </c>
      <c r="E39" s="809">
        <v>2.1808375101017824E-2</v>
      </c>
      <c r="F39" s="809">
        <v>6.1175813141131193E-2</v>
      </c>
      <c r="G39" s="809">
        <v>0.11822338130913421</v>
      </c>
      <c r="H39" s="809">
        <v>0.17625927311766829</v>
      </c>
      <c r="I39" s="809">
        <v>0.12564793350994347</v>
      </c>
      <c r="J39" s="809">
        <v>0.15397564254029911</v>
      </c>
      <c r="K39" s="809">
        <v>0.17433567254075966</v>
      </c>
      <c r="L39" s="809">
        <v>0.20999113247500803</v>
      </c>
      <c r="M39" s="809">
        <v>6.9048531740792909E-2</v>
      </c>
      <c r="N39" s="810">
        <v>8.2481297313758264E-2</v>
      </c>
      <c r="O39" s="811">
        <v>0.13480747235989329</v>
      </c>
    </row>
    <row r="40" spans="1:15" ht="15" customHeight="1" thickBot="1"/>
    <row r="41" spans="1:15" ht="16.8" thickBot="1">
      <c r="A41" s="787" t="s">
        <v>64</v>
      </c>
      <c r="B41" s="749" t="s">
        <v>57</v>
      </c>
      <c r="C41" s="770">
        <v>5.8712763165467557E-3</v>
      </c>
      <c r="D41" s="770">
        <v>2.6744272056512821E-3</v>
      </c>
      <c r="E41" s="770">
        <v>2.9532304725168792E-2</v>
      </c>
      <c r="F41" s="770">
        <v>-5.4722817035450969E-2</v>
      </c>
      <c r="G41" s="770">
        <v>5.5277027895616365E-2</v>
      </c>
      <c r="H41" s="770">
        <v>6.5859384653404143E-2</v>
      </c>
      <c r="I41" s="770">
        <v>1.6840882694541266E-2</v>
      </c>
      <c r="J41" s="770">
        <v>4.2623727208145973E-2</v>
      </c>
      <c r="K41" s="770">
        <v>1.8579944137757352E-2</v>
      </c>
      <c r="L41" s="770">
        <v>0.13383511701752318</v>
      </c>
      <c r="M41" s="770">
        <v>7.3638762293115861E-2</v>
      </c>
      <c r="N41" s="770">
        <v>9.4835779913401669E-2</v>
      </c>
      <c r="O41" s="812">
        <v>3.1330072210575328E-2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workbookViewId="0">
      <selection sqref="A1:O1"/>
    </sheetView>
  </sheetViews>
  <sheetFormatPr defaultColWidth="13" defaultRowHeight="13.2"/>
  <cols>
    <col min="1" max="1" width="21.109375" style="729" bestFit="1" customWidth="1"/>
    <col min="2" max="2" width="30.33203125" style="729" bestFit="1" customWidth="1"/>
    <col min="3" max="4" width="13" style="729" bestFit="1" customWidth="1"/>
    <col min="5" max="6" width="12.88671875" style="729" bestFit="1" customWidth="1"/>
    <col min="7" max="10" width="13" style="729" bestFit="1" customWidth="1"/>
    <col min="11" max="14" width="12.88671875" style="729" bestFit="1" customWidth="1"/>
    <col min="15" max="15" width="16.5546875" style="747" customWidth="1"/>
    <col min="16" max="256" width="13" style="729"/>
    <col min="257" max="257" width="21.109375" style="729" bestFit="1" customWidth="1"/>
    <col min="258" max="258" width="30.33203125" style="729" bestFit="1" customWidth="1"/>
    <col min="259" max="260" width="13" style="729" bestFit="1" customWidth="1"/>
    <col min="261" max="262" width="12.88671875" style="729" bestFit="1" customWidth="1"/>
    <col min="263" max="266" width="13" style="729" bestFit="1" customWidth="1"/>
    <col min="267" max="270" width="12.88671875" style="729" bestFit="1" customWidth="1"/>
    <col min="271" max="271" width="16.5546875" style="729" customWidth="1"/>
    <col min="272" max="512" width="13" style="729"/>
    <col min="513" max="513" width="21.109375" style="729" bestFit="1" customWidth="1"/>
    <col min="514" max="514" width="30.33203125" style="729" bestFit="1" customWidth="1"/>
    <col min="515" max="516" width="13" style="729" bestFit="1" customWidth="1"/>
    <col min="517" max="518" width="12.88671875" style="729" bestFit="1" customWidth="1"/>
    <col min="519" max="522" width="13" style="729" bestFit="1" customWidth="1"/>
    <col min="523" max="526" width="12.88671875" style="729" bestFit="1" customWidth="1"/>
    <col min="527" max="527" width="16.5546875" style="729" customWidth="1"/>
    <col min="528" max="768" width="13" style="729"/>
    <col min="769" max="769" width="21.109375" style="729" bestFit="1" customWidth="1"/>
    <col min="770" max="770" width="30.33203125" style="729" bestFit="1" customWidth="1"/>
    <col min="771" max="772" width="13" style="729" bestFit="1" customWidth="1"/>
    <col min="773" max="774" width="12.88671875" style="729" bestFit="1" customWidth="1"/>
    <col min="775" max="778" width="13" style="729" bestFit="1" customWidth="1"/>
    <col min="779" max="782" width="12.88671875" style="729" bestFit="1" customWidth="1"/>
    <col min="783" max="783" width="16.5546875" style="729" customWidth="1"/>
    <col min="784" max="1024" width="13" style="729"/>
    <col min="1025" max="1025" width="21.109375" style="729" bestFit="1" customWidth="1"/>
    <col min="1026" max="1026" width="30.33203125" style="729" bestFit="1" customWidth="1"/>
    <col min="1027" max="1028" width="13" style="729" bestFit="1" customWidth="1"/>
    <col min="1029" max="1030" width="12.88671875" style="729" bestFit="1" customWidth="1"/>
    <col min="1031" max="1034" width="13" style="729" bestFit="1" customWidth="1"/>
    <col min="1035" max="1038" width="12.88671875" style="729" bestFit="1" customWidth="1"/>
    <col min="1039" max="1039" width="16.5546875" style="729" customWidth="1"/>
    <col min="1040" max="1280" width="13" style="729"/>
    <col min="1281" max="1281" width="21.109375" style="729" bestFit="1" customWidth="1"/>
    <col min="1282" max="1282" width="30.33203125" style="729" bestFit="1" customWidth="1"/>
    <col min="1283" max="1284" width="13" style="729" bestFit="1" customWidth="1"/>
    <col min="1285" max="1286" width="12.88671875" style="729" bestFit="1" customWidth="1"/>
    <col min="1287" max="1290" width="13" style="729" bestFit="1" customWidth="1"/>
    <col min="1291" max="1294" width="12.88671875" style="729" bestFit="1" customWidth="1"/>
    <col min="1295" max="1295" width="16.5546875" style="729" customWidth="1"/>
    <col min="1296" max="1536" width="13" style="729"/>
    <col min="1537" max="1537" width="21.109375" style="729" bestFit="1" customWidth="1"/>
    <col min="1538" max="1538" width="30.33203125" style="729" bestFit="1" customWidth="1"/>
    <col min="1539" max="1540" width="13" style="729" bestFit="1" customWidth="1"/>
    <col min="1541" max="1542" width="12.88671875" style="729" bestFit="1" customWidth="1"/>
    <col min="1543" max="1546" width="13" style="729" bestFit="1" customWidth="1"/>
    <col min="1547" max="1550" width="12.88671875" style="729" bestFit="1" customWidth="1"/>
    <col min="1551" max="1551" width="16.5546875" style="729" customWidth="1"/>
    <col min="1552" max="1792" width="13" style="729"/>
    <col min="1793" max="1793" width="21.109375" style="729" bestFit="1" customWidth="1"/>
    <col min="1794" max="1794" width="30.33203125" style="729" bestFit="1" customWidth="1"/>
    <col min="1795" max="1796" width="13" style="729" bestFit="1" customWidth="1"/>
    <col min="1797" max="1798" width="12.88671875" style="729" bestFit="1" customWidth="1"/>
    <col min="1799" max="1802" width="13" style="729" bestFit="1" customWidth="1"/>
    <col min="1803" max="1806" width="12.88671875" style="729" bestFit="1" customWidth="1"/>
    <col min="1807" max="1807" width="16.5546875" style="729" customWidth="1"/>
    <col min="1808" max="2048" width="13" style="729"/>
    <col min="2049" max="2049" width="21.109375" style="729" bestFit="1" customWidth="1"/>
    <col min="2050" max="2050" width="30.33203125" style="729" bestFit="1" customWidth="1"/>
    <col min="2051" max="2052" width="13" style="729" bestFit="1" customWidth="1"/>
    <col min="2053" max="2054" width="12.88671875" style="729" bestFit="1" customWidth="1"/>
    <col min="2055" max="2058" width="13" style="729" bestFit="1" customWidth="1"/>
    <col min="2059" max="2062" width="12.88671875" style="729" bestFit="1" customWidth="1"/>
    <col min="2063" max="2063" width="16.5546875" style="729" customWidth="1"/>
    <col min="2064" max="2304" width="13" style="729"/>
    <col min="2305" max="2305" width="21.109375" style="729" bestFit="1" customWidth="1"/>
    <col min="2306" max="2306" width="30.33203125" style="729" bestFit="1" customWidth="1"/>
    <col min="2307" max="2308" width="13" style="729" bestFit="1" customWidth="1"/>
    <col min="2309" max="2310" width="12.88671875" style="729" bestFit="1" customWidth="1"/>
    <col min="2311" max="2314" width="13" style="729" bestFit="1" customWidth="1"/>
    <col min="2315" max="2318" width="12.88671875" style="729" bestFit="1" customWidth="1"/>
    <col min="2319" max="2319" width="16.5546875" style="729" customWidth="1"/>
    <col min="2320" max="2560" width="13" style="729"/>
    <col min="2561" max="2561" width="21.109375" style="729" bestFit="1" customWidth="1"/>
    <col min="2562" max="2562" width="30.33203125" style="729" bestFit="1" customWidth="1"/>
    <col min="2563" max="2564" width="13" style="729" bestFit="1" customWidth="1"/>
    <col min="2565" max="2566" width="12.88671875" style="729" bestFit="1" customWidth="1"/>
    <col min="2567" max="2570" width="13" style="729" bestFit="1" customWidth="1"/>
    <col min="2571" max="2574" width="12.88671875" style="729" bestFit="1" customWidth="1"/>
    <col min="2575" max="2575" width="16.5546875" style="729" customWidth="1"/>
    <col min="2576" max="2816" width="13" style="729"/>
    <col min="2817" max="2817" width="21.109375" style="729" bestFit="1" customWidth="1"/>
    <col min="2818" max="2818" width="30.33203125" style="729" bestFit="1" customWidth="1"/>
    <col min="2819" max="2820" width="13" style="729" bestFit="1" customWidth="1"/>
    <col min="2821" max="2822" width="12.88671875" style="729" bestFit="1" customWidth="1"/>
    <col min="2823" max="2826" width="13" style="729" bestFit="1" customWidth="1"/>
    <col min="2827" max="2830" width="12.88671875" style="729" bestFit="1" customWidth="1"/>
    <col min="2831" max="2831" width="16.5546875" style="729" customWidth="1"/>
    <col min="2832" max="3072" width="13" style="729"/>
    <col min="3073" max="3073" width="21.109375" style="729" bestFit="1" customWidth="1"/>
    <col min="3074" max="3074" width="30.33203125" style="729" bestFit="1" customWidth="1"/>
    <col min="3075" max="3076" width="13" style="729" bestFit="1" customWidth="1"/>
    <col min="3077" max="3078" width="12.88671875" style="729" bestFit="1" customWidth="1"/>
    <col min="3079" max="3082" width="13" style="729" bestFit="1" customWidth="1"/>
    <col min="3083" max="3086" width="12.88671875" style="729" bestFit="1" customWidth="1"/>
    <col min="3087" max="3087" width="16.5546875" style="729" customWidth="1"/>
    <col min="3088" max="3328" width="13" style="729"/>
    <col min="3329" max="3329" width="21.109375" style="729" bestFit="1" customWidth="1"/>
    <col min="3330" max="3330" width="30.33203125" style="729" bestFit="1" customWidth="1"/>
    <col min="3331" max="3332" width="13" style="729" bestFit="1" customWidth="1"/>
    <col min="3333" max="3334" width="12.88671875" style="729" bestFit="1" customWidth="1"/>
    <col min="3335" max="3338" width="13" style="729" bestFit="1" customWidth="1"/>
    <col min="3339" max="3342" width="12.88671875" style="729" bestFit="1" customWidth="1"/>
    <col min="3343" max="3343" width="16.5546875" style="729" customWidth="1"/>
    <col min="3344" max="3584" width="13" style="729"/>
    <col min="3585" max="3585" width="21.109375" style="729" bestFit="1" customWidth="1"/>
    <col min="3586" max="3586" width="30.33203125" style="729" bestFit="1" customWidth="1"/>
    <col min="3587" max="3588" width="13" style="729" bestFit="1" customWidth="1"/>
    <col min="3589" max="3590" width="12.88671875" style="729" bestFit="1" customWidth="1"/>
    <col min="3591" max="3594" width="13" style="729" bestFit="1" customWidth="1"/>
    <col min="3595" max="3598" width="12.88671875" style="729" bestFit="1" customWidth="1"/>
    <col min="3599" max="3599" width="16.5546875" style="729" customWidth="1"/>
    <col min="3600" max="3840" width="13" style="729"/>
    <col min="3841" max="3841" width="21.109375" style="729" bestFit="1" customWidth="1"/>
    <col min="3842" max="3842" width="30.33203125" style="729" bestFit="1" customWidth="1"/>
    <col min="3843" max="3844" width="13" style="729" bestFit="1" customWidth="1"/>
    <col min="3845" max="3846" width="12.88671875" style="729" bestFit="1" customWidth="1"/>
    <col min="3847" max="3850" width="13" style="729" bestFit="1" customWidth="1"/>
    <col min="3851" max="3854" width="12.88671875" style="729" bestFit="1" customWidth="1"/>
    <col min="3855" max="3855" width="16.5546875" style="729" customWidth="1"/>
    <col min="3856" max="4096" width="13" style="729"/>
    <col min="4097" max="4097" width="21.109375" style="729" bestFit="1" customWidth="1"/>
    <col min="4098" max="4098" width="30.33203125" style="729" bestFit="1" customWidth="1"/>
    <col min="4099" max="4100" width="13" style="729" bestFit="1" customWidth="1"/>
    <col min="4101" max="4102" width="12.88671875" style="729" bestFit="1" customWidth="1"/>
    <col min="4103" max="4106" width="13" style="729" bestFit="1" customWidth="1"/>
    <col min="4107" max="4110" width="12.88671875" style="729" bestFit="1" customWidth="1"/>
    <col min="4111" max="4111" width="16.5546875" style="729" customWidth="1"/>
    <col min="4112" max="4352" width="13" style="729"/>
    <col min="4353" max="4353" width="21.109375" style="729" bestFit="1" customWidth="1"/>
    <col min="4354" max="4354" width="30.33203125" style="729" bestFit="1" customWidth="1"/>
    <col min="4355" max="4356" width="13" style="729" bestFit="1" customWidth="1"/>
    <col min="4357" max="4358" width="12.88671875" style="729" bestFit="1" customWidth="1"/>
    <col min="4359" max="4362" width="13" style="729" bestFit="1" customWidth="1"/>
    <col min="4363" max="4366" width="12.88671875" style="729" bestFit="1" customWidth="1"/>
    <col min="4367" max="4367" width="16.5546875" style="729" customWidth="1"/>
    <col min="4368" max="4608" width="13" style="729"/>
    <col min="4609" max="4609" width="21.109375" style="729" bestFit="1" customWidth="1"/>
    <col min="4610" max="4610" width="30.33203125" style="729" bestFit="1" customWidth="1"/>
    <col min="4611" max="4612" width="13" style="729" bestFit="1" customWidth="1"/>
    <col min="4613" max="4614" width="12.88671875" style="729" bestFit="1" customWidth="1"/>
    <col min="4615" max="4618" width="13" style="729" bestFit="1" customWidth="1"/>
    <col min="4619" max="4622" width="12.88671875" style="729" bestFit="1" customWidth="1"/>
    <col min="4623" max="4623" width="16.5546875" style="729" customWidth="1"/>
    <col min="4624" max="4864" width="13" style="729"/>
    <col min="4865" max="4865" width="21.109375" style="729" bestFit="1" customWidth="1"/>
    <col min="4866" max="4866" width="30.33203125" style="729" bestFit="1" customWidth="1"/>
    <col min="4867" max="4868" width="13" style="729" bestFit="1" customWidth="1"/>
    <col min="4869" max="4870" width="12.88671875" style="729" bestFit="1" customWidth="1"/>
    <col min="4871" max="4874" width="13" style="729" bestFit="1" customWidth="1"/>
    <col min="4875" max="4878" width="12.88671875" style="729" bestFit="1" customWidth="1"/>
    <col min="4879" max="4879" width="16.5546875" style="729" customWidth="1"/>
    <col min="4880" max="5120" width="13" style="729"/>
    <col min="5121" max="5121" width="21.109375" style="729" bestFit="1" customWidth="1"/>
    <col min="5122" max="5122" width="30.33203125" style="729" bestFit="1" customWidth="1"/>
    <col min="5123" max="5124" width="13" style="729" bestFit="1" customWidth="1"/>
    <col min="5125" max="5126" width="12.88671875" style="729" bestFit="1" customWidth="1"/>
    <col min="5127" max="5130" width="13" style="729" bestFit="1" customWidth="1"/>
    <col min="5131" max="5134" width="12.88671875" style="729" bestFit="1" customWidth="1"/>
    <col min="5135" max="5135" width="16.5546875" style="729" customWidth="1"/>
    <col min="5136" max="5376" width="13" style="729"/>
    <col min="5377" max="5377" width="21.109375" style="729" bestFit="1" customWidth="1"/>
    <col min="5378" max="5378" width="30.33203125" style="729" bestFit="1" customWidth="1"/>
    <col min="5379" max="5380" width="13" style="729" bestFit="1" customWidth="1"/>
    <col min="5381" max="5382" width="12.88671875" style="729" bestFit="1" customWidth="1"/>
    <col min="5383" max="5386" width="13" style="729" bestFit="1" customWidth="1"/>
    <col min="5387" max="5390" width="12.88671875" style="729" bestFit="1" customWidth="1"/>
    <col min="5391" max="5391" width="16.5546875" style="729" customWidth="1"/>
    <col min="5392" max="5632" width="13" style="729"/>
    <col min="5633" max="5633" width="21.109375" style="729" bestFit="1" customWidth="1"/>
    <col min="5634" max="5634" width="30.33203125" style="729" bestFit="1" customWidth="1"/>
    <col min="5635" max="5636" width="13" style="729" bestFit="1" customWidth="1"/>
    <col min="5637" max="5638" width="12.88671875" style="729" bestFit="1" customWidth="1"/>
    <col min="5639" max="5642" width="13" style="729" bestFit="1" customWidth="1"/>
    <col min="5643" max="5646" width="12.88671875" style="729" bestFit="1" customWidth="1"/>
    <col min="5647" max="5647" width="16.5546875" style="729" customWidth="1"/>
    <col min="5648" max="5888" width="13" style="729"/>
    <col min="5889" max="5889" width="21.109375" style="729" bestFit="1" customWidth="1"/>
    <col min="5890" max="5890" width="30.33203125" style="729" bestFit="1" customWidth="1"/>
    <col min="5891" max="5892" width="13" style="729" bestFit="1" customWidth="1"/>
    <col min="5893" max="5894" width="12.88671875" style="729" bestFit="1" customWidth="1"/>
    <col min="5895" max="5898" width="13" style="729" bestFit="1" customWidth="1"/>
    <col min="5899" max="5902" width="12.88671875" style="729" bestFit="1" customWidth="1"/>
    <col min="5903" max="5903" width="16.5546875" style="729" customWidth="1"/>
    <col min="5904" max="6144" width="13" style="729"/>
    <col min="6145" max="6145" width="21.109375" style="729" bestFit="1" customWidth="1"/>
    <col min="6146" max="6146" width="30.33203125" style="729" bestFit="1" customWidth="1"/>
    <col min="6147" max="6148" width="13" style="729" bestFit="1" customWidth="1"/>
    <col min="6149" max="6150" width="12.88671875" style="729" bestFit="1" customWidth="1"/>
    <col min="6151" max="6154" width="13" style="729" bestFit="1" customWidth="1"/>
    <col min="6155" max="6158" width="12.88671875" style="729" bestFit="1" customWidth="1"/>
    <col min="6159" max="6159" width="16.5546875" style="729" customWidth="1"/>
    <col min="6160" max="6400" width="13" style="729"/>
    <col min="6401" max="6401" width="21.109375" style="729" bestFit="1" customWidth="1"/>
    <col min="6402" max="6402" width="30.33203125" style="729" bestFit="1" customWidth="1"/>
    <col min="6403" max="6404" width="13" style="729" bestFit="1" customWidth="1"/>
    <col min="6405" max="6406" width="12.88671875" style="729" bestFit="1" customWidth="1"/>
    <col min="6407" max="6410" width="13" style="729" bestFit="1" customWidth="1"/>
    <col min="6411" max="6414" width="12.88671875" style="729" bestFit="1" customWidth="1"/>
    <col min="6415" max="6415" width="16.5546875" style="729" customWidth="1"/>
    <col min="6416" max="6656" width="13" style="729"/>
    <col min="6657" max="6657" width="21.109375" style="729" bestFit="1" customWidth="1"/>
    <col min="6658" max="6658" width="30.33203125" style="729" bestFit="1" customWidth="1"/>
    <col min="6659" max="6660" width="13" style="729" bestFit="1" customWidth="1"/>
    <col min="6661" max="6662" width="12.88671875" style="729" bestFit="1" customWidth="1"/>
    <col min="6663" max="6666" width="13" style="729" bestFit="1" customWidth="1"/>
    <col min="6667" max="6670" width="12.88671875" style="729" bestFit="1" customWidth="1"/>
    <col min="6671" max="6671" width="16.5546875" style="729" customWidth="1"/>
    <col min="6672" max="6912" width="13" style="729"/>
    <col min="6913" max="6913" width="21.109375" style="729" bestFit="1" customWidth="1"/>
    <col min="6914" max="6914" width="30.33203125" style="729" bestFit="1" customWidth="1"/>
    <col min="6915" max="6916" width="13" style="729" bestFit="1" customWidth="1"/>
    <col min="6917" max="6918" width="12.88671875" style="729" bestFit="1" customWidth="1"/>
    <col min="6919" max="6922" width="13" style="729" bestFit="1" customWidth="1"/>
    <col min="6923" max="6926" width="12.88671875" style="729" bestFit="1" customWidth="1"/>
    <col min="6927" max="6927" width="16.5546875" style="729" customWidth="1"/>
    <col min="6928" max="7168" width="13" style="729"/>
    <col min="7169" max="7169" width="21.109375" style="729" bestFit="1" customWidth="1"/>
    <col min="7170" max="7170" width="30.33203125" style="729" bestFit="1" customWidth="1"/>
    <col min="7171" max="7172" width="13" style="729" bestFit="1" customWidth="1"/>
    <col min="7173" max="7174" width="12.88671875" style="729" bestFit="1" customWidth="1"/>
    <col min="7175" max="7178" width="13" style="729" bestFit="1" customWidth="1"/>
    <col min="7179" max="7182" width="12.88671875" style="729" bestFit="1" customWidth="1"/>
    <col min="7183" max="7183" width="16.5546875" style="729" customWidth="1"/>
    <col min="7184" max="7424" width="13" style="729"/>
    <col min="7425" max="7425" width="21.109375" style="729" bestFit="1" customWidth="1"/>
    <col min="7426" max="7426" width="30.33203125" style="729" bestFit="1" customWidth="1"/>
    <col min="7427" max="7428" width="13" style="729" bestFit="1" customWidth="1"/>
    <col min="7429" max="7430" width="12.88671875" style="729" bestFit="1" customWidth="1"/>
    <col min="7431" max="7434" width="13" style="729" bestFit="1" customWidth="1"/>
    <col min="7435" max="7438" width="12.88671875" style="729" bestFit="1" customWidth="1"/>
    <col min="7439" max="7439" width="16.5546875" style="729" customWidth="1"/>
    <col min="7440" max="7680" width="13" style="729"/>
    <col min="7681" max="7681" width="21.109375" style="729" bestFit="1" customWidth="1"/>
    <col min="7682" max="7682" width="30.33203125" style="729" bestFit="1" customWidth="1"/>
    <col min="7683" max="7684" width="13" style="729" bestFit="1" customWidth="1"/>
    <col min="7685" max="7686" width="12.88671875" style="729" bestFit="1" customWidth="1"/>
    <col min="7687" max="7690" width="13" style="729" bestFit="1" customWidth="1"/>
    <col min="7691" max="7694" width="12.88671875" style="729" bestFit="1" customWidth="1"/>
    <col min="7695" max="7695" width="16.5546875" style="729" customWidth="1"/>
    <col min="7696" max="7936" width="13" style="729"/>
    <col min="7937" max="7937" width="21.109375" style="729" bestFit="1" customWidth="1"/>
    <col min="7938" max="7938" width="30.33203125" style="729" bestFit="1" customWidth="1"/>
    <col min="7939" max="7940" width="13" style="729" bestFit="1" customWidth="1"/>
    <col min="7941" max="7942" width="12.88671875" style="729" bestFit="1" customWidth="1"/>
    <col min="7943" max="7946" width="13" style="729" bestFit="1" customWidth="1"/>
    <col min="7947" max="7950" width="12.88671875" style="729" bestFit="1" customWidth="1"/>
    <col min="7951" max="7951" width="16.5546875" style="729" customWidth="1"/>
    <col min="7952" max="8192" width="13" style="729"/>
    <col min="8193" max="8193" width="21.109375" style="729" bestFit="1" customWidth="1"/>
    <col min="8194" max="8194" width="30.33203125" style="729" bestFit="1" customWidth="1"/>
    <col min="8195" max="8196" width="13" style="729" bestFit="1" customWidth="1"/>
    <col min="8197" max="8198" width="12.88671875" style="729" bestFit="1" customWidth="1"/>
    <col min="8199" max="8202" width="13" style="729" bestFit="1" customWidth="1"/>
    <col min="8203" max="8206" width="12.88671875" style="729" bestFit="1" customWidth="1"/>
    <col min="8207" max="8207" width="16.5546875" style="729" customWidth="1"/>
    <col min="8208" max="8448" width="13" style="729"/>
    <col min="8449" max="8449" width="21.109375" style="729" bestFit="1" customWidth="1"/>
    <col min="8450" max="8450" width="30.33203125" style="729" bestFit="1" customWidth="1"/>
    <col min="8451" max="8452" width="13" style="729" bestFit="1" customWidth="1"/>
    <col min="8453" max="8454" width="12.88671875" style="729" bestFit="1" customWidth="1"/>
    <col min="8455" max="8458" width="13" style="729" bestFit="1" customWidth="1"/>
    <col min="8459" max="8462" width="12.88671875" style="729" bestFit="1" customWidth="1"/>
    <col min="8463" max="8463" width="16.5546875" style="729" customWidth="1"/>
    <col min="8464" max="8704" width="13" style="729"/>
    <col min="8705" max="8705" width="21.109375" style="729" bestFit="1" customWidth="1"/>
    <col min="8706" max="8706" width="30.33203125" style="729" bestFit="1" customWidth="1"/>
    <col min="8707" max="8708" width="13" style="729" bestFit="1" customWidth="1"/>
    <col min="8709" max="8710" width="12.88671875" style="729" bestFit="1" customWidth="1"/>
    <col min="8711" max="8714" width="13" style="729" bestFit="1" customWidth="1"/>
    <col min="8715" max="8718" width="12.88671875" style="729" bestFit="1" customWidth="1"/>
    <col min="8719" max="8719" width="16.5546875" style="729" customWidth="1"/>
    <col min="8720" max="8960" width="13" style="729"/>
    <col min="8961" max="8961" width="21.109375" style="729" bestFit="1" customWidth="1"/>
    <col min="8962" max="8962" width="30.33203125" style="729" bestFit="1" customWidth="1"/>
    <col min="8963" max="8964" width="13" style="729" bestFit="1" customWidth="1"/>
    <col min="8965" max="8966" width="12.88671875" style="729" bestFit="1" customWidth="1"/>
    <col min="8967" max="8970" width="13" style="729" bestFit="1" customWidth="1"/>
    <col min="8971" max="8974" width="12.88671875" style="729" bestFit="1" customWidth="1"/>
    <col min="8975" max="8975" width="16.5546875" style="729" customWidth="1"/>
    <col min="8976" max="9216" width="13" style="729"/>
    <col min="9217" max="9217" width="21.109375" style="729" bestFit="1" customWidth="1"/>
    <col min="9218" max="9218" width="30.33203125" style="729" bestFit="1" customWidth="1"/>
    <col min="9219" max="9220" width="13" style="729" bestFit="1" customWidth="1"/>
    <col min="9221" max="9222" width="12.88671875" style="729" bestFit="1" customWidth="1"/>
    <col min="9223" max="9226" width="13" style="729" bestFit="1" customWidth="1"/>
    <col min="9227" max="9230" width="12.88671875" style="729" bestFit="1" customWidth="1"/>
    <col min="9231" max="9231" width="16.5546875" style="729" customWidth="1"/>
    <col min="9232" max="9472" width="13" style="729"/>
    <col min="9473" max="9473" width="21.109375" style="729" bestFit="1" customWidth="1"/>
    <col min="9474" max="9474" width="30.33203125" style="729" bestFit="1" customWidth="1"/>
    <col min="9475" max="9476" width="13" style="729" bestFit="1" customWidth="1"/>
    <col min="9477" max="9478" width="12.88671875" style="729" bestFit="1" customWidth="1"/>
    <col min="9479" max="9482" width="13" style="729" bestFit="1" customWidth="1"/>
    <col min="9483" max="9486" width="12.88671875" style="729" bestFit="1" customWidth="1"/>
    <col min="9487" max="9487" width="16.5546875" style="729" customWidth="1"/>
    <col min="9488" max="9728" width="13" style="729"/>
    <col min="9729" max="9729" width="21.109375" style="729" bestFit="1" customWidth="1"/>
    <col min="9730" max="9730" width="30.33203125" style="729" bestFit="1" customWidth="1"/>
    <col min="9731" max="9732" width="13" style="729" bestFit="1" customWidth="1"/>
    <col min="9733" max="9734" width="12.88671875" style="729" bestFit="1" customWidth="1"/>
    <col min="9735" max="9738" width="13" style="729" bestFit="1" customWidth="1"/>
    <col min="9739" max="9742" width="12.88671875" style="729" bestFit="1" customWidth="1"/>
    <col min="9743" max="9743" width="16.5546875" style="729" customWidth="1"/>
    <col min="9744" max="9984" width="13" style="729"/>
    <col min="9985" max="9985" width="21.109375" style="729" bestFit="1" customWidth="1"/>
    <col min="9986" max="9986" width="30.33203125" style="729" bestFit="1" customWidth="1"/>
    <col min="9987" max="9988" width="13" style="729" bestFit="1" customWidth="1"/>
    <col min="9989" max="9990" width="12.88671875" style="729" bestFit="1" customWidth="1"/>
    <col min="9991" max="9994" width="13" style="729" bestFit="1" customWidth="1"/>
    <col min="9995" max="9998" width="12.88671875" style="729" bestFit="1" customWidth="1"/>
    <col min="9999" max="9999" width="16.5546875" style="729" customWidth="1"/>
    <col min="10000" max="10240" width="13" style="729"/>
    <col min="10241" max="10241" width="21.109375" style="729" bestFit="1" customWidth="1"/>
    <col min="10242" max="10242" width="30.33203125" style="729" bestFit="1" customWidth="1"/>
    <col min="10243" max="10244" width="13" style="729" bestFit="1" customWidth="1"/>
    <col min="10245" max="10246" width="12.88671875" style="729" bestFit="1" customWidth="1"/>
    <col min="10247" max="10250" width="13" style="729" bestFit="1" customWidth="1"/>
    <col min="10251" max="10254" width="12.88671875" style="729" bestFit="1" customWidth="1"/>
    <col min="10255" max="10255" width="16.5546875" style="729" customWidth="1"/>
    <col min="10256" max="10496" width="13" style="729"/>
    <col min="10497" max="10497" width="21.109375" style="729" bestFit="1" customWidth="1"/>
    <col min="10498" max="10498" width="30.33203125" style="729" bestFit="1" customWidth="1"/>
    <col min="10499" max="10500" width="13" style="729" bestFit="1" customWidth="1"/>
    <col min="10501" max="10502" width="12.88671875" style="729" bestFit="1" customWidth="1"/>
    <col min="10503" max="10506" width="13" style="729" bestFit="1" customWidth="1"/>
    <col min="10507" max="10510" width="12.88671875" style="729" bestFit="1" customWidth="1"/>
    <col min="10511" max="10511" width="16.5546875" style="729" customWidth="1"/>
    <col min="10512" max="10752" width="13" style="729"/>
    <col min="10753" max="10753" width="21.109375" style="729" bestFit="1" customWidth="1"/>
    <col min="10754" max="10754" width="30.33203125" style="729" bestFit="1" customWidth="1"/>
    <col min="10755" max="10756" width="13" style="729" bestFit="1" customWidth="1"/>
    <col min="10757" max="10758" width="12.88671875" style="729" bestFit="1" customWidth="1"/>
    <col min="10759" max="10762" width="13" style="729" bestFit="1" customWidth="1"/>
    <col min="10763" max="10766" width="12.88671875" style="729" bestFit="1" customWidth="1"/>
    <col min="10767" max="10767" width="16.5546875" style="729" customWidth="1"/>
    <col min="10768" max="11008" width="13" style="729"/>
    <col min="11009" max="11009" width="21.109375" style="729" bestFit="1" customWidth="1"/>
    <col min="11010" max="11010" width="30.33203125" style="729" bestFit="1" customWidth="1"/>
    <col min="11011" max="11012" width="13" style="729" bestFit="1" customWidth="1"/>
    <col min="11013" max="11014" width="12.88671875" style="729" bestFit="1" customWidth="1"/>
    <col min="11015" max="11018" width="13" style="729" bestFit="1" customWidth="1"/>
    <col min="11019" max="11022" width="12.88671875" style="729" bestFit="1" customWidth="1"/>
    <col min="11023" max="11023" width="16.5546875" style="729" customWidth="1"/>
    <col min="11024" max="11264" width="13" style="729"/>
    <col min="11265" max="11265" width="21.109375" style="729" bestFit="1" customWidth="1"/>
    <col min="11266" max="11266" width="30.33203125" style="729" bestFit="1" customWidth="1"/>
    <col min="11267" max="11268" width="13" style="729" bestFit="1" customWidth="1"/>
    <col min="11269" max="11270" width="12.88671875" style="729" bestFit="1" customWidth="1"/>
    <col min="11271" max="11274" width="13" style="729" bestFit="1" customWidth="1"/>
    <col min="11275" max="11278" width="12.88671875" style="729" bestFit="1" customWidth="1"/>
    <col min="11279" max="11279" width="16.5546875" style="729" customWidth="1"/>
    <col min="11280" max="11520" width="13" style="729"/>
    <col min="11521" max="11521" width="21.109375" style="729" bestFit="1" customWidth="1"/>
    <col min="11522" max="11522" width="30.33203125" style="729" bestFit="1" customWidth="1"/>
    <col min="11523" max="11524" width="13" style="729" bestFit="1" customWidth="1"/>
    <col min="11525" max="11526" width="12.88671875" style="729" bestFit="1" customWidth="1"/>
    <col min="11527" max="11530" width="13" style="729" bestFit="1" customWidth="1"/>
    <col min="11531" max="11534" width="12.88671875" style="729" bestFit="1" customWidth="1"/>
    <col min="11535" max="11535" width="16.5546875" style="729" customWidth="1"/>
    <col min="11536" max="11776" width="13" style="729"/>
    <col min="11777" max="11777" width="21.109375" style="729" bestFit="1" customWidth="1"/>
    <col min="11778" max="11778" width="30.33203125" style="729" bestFit="1" customWidth="1"/>
    <col min="11779" max="11780" width="13" style="729" bestFit="1" customWidth="1"/>
    <col min="11781" max="11782" width="12.88671875" style="729" bestFit="1" customWidth="1"/>
    <col min="11783" max="11786" width="13" style="729" bestFit="1" customWidth="1"/>
    <col min="11787" max="11790" width="12.88671875" style="729" bestFit="1" customWidth="1"/>
    <col min="11791" max="11791" width="16.5546875" style="729" customWidth="1"/>
    <col min="11792" max="12032" width="13" style="729"/>
    <col min="12033" max="12033" width="21.109375" style="729" bestFit="1" customWidth="1"/>
    <col min="12034" max="12034" width="30.33203125" style="729" bestFit="1" customWidth="1"/>
    <col min="12035" max="12036" width="13" style="729" bestFit="1" customWidth="1"/>
    <col min="12037" max="12038" width="12.88671875" style="729" bestFit="1" customWidth="1"/>
    <col min="12039" max="12042" width="13" style="729" bestFit="1" customWidth="1"/>
    <col min="12043" max="12046" width="12.88671875" style="729" bestFit="1" customWidth="1"/>
    <col min="12047" max="12047" width="16.5546875" style="729" customWidth="1"/>
    <col min="12048" max="12288" width="13" style="729"/>
    <col min="12289" max="12289" width="21.109375" style="729" bestFit="1" customWidth="1"/>
    <col min="12290" max="12290" width="30.33203125" style="729" bestFit="1" customWidth="1"/>
    <col min="12291" max="12292" width="13" style="729" bestFit="1" customWidth="1"/>
    <col min="12293" max="12294" width="12.88671875" style="729" bestFit="1" customWidth="1"/>
    <col min="12295" max="12298" width="13" style="729" bestFit="1" customWidth="1"/>
    <col min="12299" max="12302" width="12.88671875" style="729" bestFit="1" customWidth="1"/>
    <col min="12303" max="12303" width="16.5546875" style="729" customWidth="1"/>
    <col min="12304" max="12544" width="13" style="729"/>
    <col min="12545" max="12545" width="21.109375" style="729" bestFit="1" customWidth="1"/>
    <col min="12546" max="12546" width="30.33203125" style="729" bestFit="1" customWidth="1"/>
    <col min="12547" max="12548" width="13" style="729" bestFit="1" customWidth="1"/>
    <col min="12549" max="12550" width="12.88671875" style="729" bestFit="1" customWidth="1"/>
    <col min="12551" max="12554" width="13" style="729" bestFit="1" customWidth="1"/>
    <col min="12555" max="12558" width="12.88671875" style="729" bestFit="1" customWidth="1"/>
    <col min="12559" max="12559" width="16.5546875" style="729" customWidth="1"/>
    <col min="12560" max="12800" width="13" style="729"/>
    <col min="12801" max="12801" width="21.109375" style="729" bestFit="1" customWidth="1"/>
    <col min="12802" max="12802" width="30.33203125" style="729" bestFit="1" customWidth="1"/>
    <col min="12803" max="12804" width="13" style="729" bestFit="1" customWidth="1"/>
    <col min="12805" max="12806" width="12.88671875" style="729" bestFit="1" customWidth="1"/>
    <col min="12807" max="12810" width="13" style="729" bestFit="1" customWidth="1"/>
    <col min="12811" max="12814" width="12.88671875" style="729" bestFit="1" customWidth="1"/>
    <col min="12815" max="12815" width="16.5546875" style="729" customWidth="1"/>
    <col min="12816" max="13056" width="13" style="729"/>
    <col min="13057" max="13057" width="21.109375" style="729" bestFit="1" customWidth="1"/>
    <col min="13058" max="13058" width="30.33203125" style="729" bestFit="1" customWidth="1"/>
    <col min="13059" max="13060" width="13" style="729" bestFit="1" customWidth="1"/>
    <col min="13061" max="13062" width="12.88671875" style="729" bestFit="1" customWidth="1"/>
    <col min="13063" max="13066" width="13" style="729" bestFit="1" customWidth="1"/>
    <col min="13067" max="13070" width="12.88671875" style="729" bestFit="1" customWidth="1"/>
    <col min="13071" max="13071" width="16.5546875" style="729" customWidth="1"/>
    <col min="13072" max="13312" width="13" style="729"/>
    <col min="13313" max="13313" width="21.109375" style="729" bestFit="1" customWidth="1"/>
    <col min="13314" max="13314" width="30.33203125" style="729" bestFit="1" customWidth="1"/>
    <col min="13315" max="13316" width="13" style="729" bestFit="1" customWidth="1"/>
    <col min="13317" max="13318" width="12.88671875" style="729" bestFit="1" customWidth="1"/>
    <col min="13319" max="13322" width="13" style="729" bestFit="1" customWidth="1"/>
    <col min="13323" max="13326" width="12.88671875" style="729" bestFit="1" customWidth="1"/>
    <col min="13327" max="13327" width="16.5546875" style="729" customWidth="1"/>
    <col min="13328" max="13568" width="13" style="729"/>
    <col min="13569" max="13569" width="21.109375" style="729" bestFit="1" customWidth="1"/>
    <col min="13570" max="13570" width="30.33203125" style="729" bestFit="1" customWidth="1"/>
    <col min="13571" max="13572" width="13" style="729" bestFit="1" customWidth="1"/>
    <col min="13573" max="13574" width="12.88671875" style="729" bestFit="1" customWidth="1"/>
    <col min="13575" max="13578" width="13" style="729" bestFit="1" customWidth="1"/>
    <col min="13579" max="13582" width="12.88671875" style="729" bestFit="1" customWidth="1"/>
    <col min="13583" max="13583" width="16.5546875" style="729" customWidth="1"/>
    <col min="13584" max="13824" width="13" style="729"/>
    <col min="13825" max="13825" width="21.109375" style="729" bestFit="1" customWidth="1"/>
    <col min="13826" max="13826" width="30.33203125" style="729" bestFit="1" customWidth="1"/>
    <col min="13827" max="13828" width="13" style="729" bestFit="1" customWidth="1"/>
    <col min="13829" max="13830" width="12.88671875" style="729" bestFit="1" customWidth="1"/>
    <col min="13831" max="13834" width="13" style="729" bestFit="1" customWidth="1"/>
    <col min="13835" max="13838" width="12.88671875" style="729" bestFit="1" customWidth="1"/>
    <col min="13839" max="13839" width="16.5546875" style="729" customWidth="1"/>
    <col min="13840" max="14080" width="13" style="729"/>
    <col min="14081" max="14081" width="21.109375" style="729" bestFit="1" customWidth="1"/>
    <col min="14082" max="14082" width="30.33203125" style="729" bestFit="1" customWidth="1"/>
    <col min="14083" max="14084" width="13" style="729" bestFit="1" customWidth="1"/>
    <col min="14085" max="14086" width="12.88671875" style="729" bestFit="1" customWidth="1"/>
    <col min="14087" max="14090" width="13" style="729" bestFit="1" customWidth="1"/>
    <col min="14091" max="14094" width="12.88671875" style="729" bestFit="1" customWidth="1"/>
    <col min="14095" max="14095" width="16.5546875" style="729" customWidth="1"/>
    <col min="14096" max="14336" width="13" style="729"/>
    <col min="14337" max="14337" width="21.109375" style="729" bestFit="1" customWidth="1"/>
    <col min="14338" max="14338" width="30.33203125" style="729" bestFit="1" customWidth="1"/>
    <col min="14339" max="14340" width="13" style="729" bestFit="1" customWidth="1"/>
    <col min="14341" max="14342" width="12.88671875" style="729" bestFit="1" customWidth="1"/>
    <col min="14343" max="14346" width="13" style="729" bestFit="1" customWidth="1"/>
    <col min="14347" max="14350" width="12.88671875" style="729" bestFit="1" customWidth="1"/>
    <col min="14351" max="14351" width="16.5546875" style="729" customWidth="1"/>
    <col min="14352" max="14592" width="13" style="729"/>
    <col min="14593" max="14593" width="21.109375" style="729" bestFit="1" customWidth="1"/>
    <col min="14594" max="14594" width="30.33203125" style="729" bestFit="1" customWidth="1"/>
    <col min="14595" max="14596" width="13" style="729" bestFit="1" customWidth="1"/>
    <col min="14597" max="14598" width="12.88671875" style="729" bestFit="1" customWidth="1"/>
    <col min="14599" max="14602" width="13" style="729" bestFit="1" customWidth="1"/>
    <col min="14603" max="14606" width="12.88671875" style="729" bestFit="1" customWidth="1"/>
    <col min="14607" max="14607" width="16.5546875" style="729" customWidth="1"/>
    <col min="14608" max="14848" width="13" style="729"/>
    <col min="14849" max="14849" width="21.109375" style="729" bestFit="1" customWidth="1"/>
    <col min="14850" max="14850" width="30.33203125" style="729" bestFit="1" customWidth="1"/>
    <col min="14851" max="14852" width="13" style="729" bestFit="1" customWidth="1"/>
    <col min="14853" max="14854" width="12.88671875" style="729" bestFit="1" customWidth="1"/>
    <col min="14855" max="14858" width="13" style="729" bestFit="1" customWidth="1"/>
    <col min="14859" max="14862" width="12.88671875" style="729" bestFit="1" customWidth="1"/>
    <col min="14863" max="14863" width="16.5546875" style="729" customWidth="1"/>
    <col min="14864" max="15104" width="13" style="729"/>
    <col min="15105" max="15105" width="21.109375" style="729" bestFit="1" customWidth="1"/>
    <col min="15106" max="15106" width="30.33203125" style="729" bestFit="1" customWidth="1"/>
    <col min="15107" max="15108" width="13" style="729" bestFit="1" customWidth="1"/>
    <col min="15109" max="15110" width="12.88671875" style="729" bestFit="1" customWidth="1"/>
    <col min="15111" max="15114" width="13" style="729" bestFit="1" customWidth="1"/>
    <col min="15115" max="15118" width="12.88671875" style="729" bestFit="1" customWidth="1"/>
    <col min="15119" max="15119" width="16.5546875" style="729" customWidth="1"/>
    <col min="15120" max="15360" width="13" style="729"/>
    <col min="15361" max="15361" width="21.109375" style="729" bestFit="1" customWidth="1"/>
    <col min="15362" max="15362" width="30.33203125" style="729" bestFit="1" customWidth="1"/>
    <col min="15363" max="15364" width="13" style="729" bestFit="1" customWidth="1"/>
    <col min="15365" max="15366" width="12.88671875" style="729" bestFit="1" customWidth="1"/>
    <col min="15367" max="15370" width="13" style="729" bestFit="1" customWidth="1"/>
    <col min="15371" max="15374" width="12.88671875" style="729" bestFit="1" customWidth="1"/>
    <col min="15375" max="15375" width="16.5546875" style="729" customWidth="1"/>
    <col min="15376" max="15616" width="13" style="729"/>
    <col min="15617" max="15617" width="21.109375" style="729" bestFit="1" customWidth="1"/>
    <col min="15618" max="15618" width="30.33203125" style="729" bestFit="1" customWidth="1"/>
    <col min="15619" max="15620" width="13" style="729" bestFit="1" customWidth="1"/>
    <col min="15621" max="15622" width="12.88671875" style="729" bestFit="1" customWidth="1"/>
    <col min="15623" max="15626" width="13" style="729" bestFit="1" customWidth="1"/>
    <col min="15627" max="15630" width="12.88671875" style="729" bestFit="1" customWidth="1"/>
    <col min="15631" max="15631" width="16.5546875" style="729" customWidth="1"/>
    <col min="15632" max="15872" width="13" style="729"/>
    <col min="15873" max="15873" width="21.109375" style="729" bestFit="1" customWidth="1"/>
    <col min="15874" max="15874" width="30.33203125" style="729" bestFit="1" customWidth="1"/>
    <col min="15875" max="15876" width="13" style="729" bestFit="1" customWidth="1"/>
    <col min="15877" max="15878" width="12.88671875" style="729" bestFit="1" customWidth="1"/>
    <col min="15879" max="15882" width="13" style="729" bestFit="1" customWidth="1"/>
    <col min="15883" max="15886" width="12.88671875" style="729" bestFit="1" customWidth="1"/>
    <col min="15887" max="15887" width="16.5546875" style="729" customWidth="1"/>
    <col min="15888" max="16128" width="13" style="729"/>
    <col min="16129" max="16129" width="21.109375" style="729" bestFit="1" customWidth="1"/>
    <col min="16130" max="16130" width="30.33203125" style="729" bestFit="1" customWidth="1"/>
    <col min="16131" max="16132" width="13" style="729" bestFit="1" customWidth="1"/>
    <col min="16133" max="16134" width="12.88671875" style="729" bestFit="1" customWidth="1"/>
    <col min="16135" max="16138" width="13" style="729" bestFit="1" customWidth="1"/>
    <col min="16139" max="16142" width="12.88671875" style="729" bestFit="1" customWidth="1"/>
    <col min="16143" max="16143" width="16.5546875" style="729" customWidth="1"/>
    <col min="16144" max="16384" width="13" style="729"/>
  </cols>
  <sheetData>
    <row r="1" spans="1:16" ht="24.9" customHeight="1" thickBot="1">
      <c r="A1" s="1109" t="s">
        <v>138</v>
      </c>
      <c r="B1" s="1079"/>
      <c r="C1" s="1079"/>
      <c r="D1" s="1079"/>
      <c r="E1" s="1079"/>
      <c r="F1" s="1079"/>
      <c r="G1" s="1079"/>
      <c r="H1" s="1079"/>
      <c r="I1" s="1079"/>
      <c r="J1" s="1079"/>
      <c r="K1" s="1079"/>
      <c r="L1" s="1079"/>
      <c r="M1" s="1079"/>
      <c r="N1" s="1079"/>
      <c r="O1" s="1080"/>
    </row>
    <row r="2" spans="1:16">
      <c r="A2" s="1088" t="s">
        <v>50</v>
      </c>
      <c r="B2" s="1090" t="s">
        <v>86</v>
      </c>
      <c r="C2" s="730" t="s">
        <v>93</v>
      </c>
      <c r="D2" s="730" t="s">
        <v>94</v>
      </c>
      <c r="E2" s="730" t="s">
        <v>95</v>
      </c>
      <c r="F2" s="730" t="s">
        <v>96</v>
      </c>
      <c r="G2" s="730" t="s">
        <v>97</v>
      </c>
      <c r="H2" s="730" t="s">
        <v>98</v>
      </c>
      <c r="I2" s="730" t="s">
        <v>139</v>
      </c>
      <c r="J2" s="730" t="s">
        <v>140</v>
      </c>
      <c r="K2" s="730" t="s">
        <v>141</v>
      </c>
      <c r="L2" s="730" t="s">
        <v>142</v>
      </c>
      <c r="M2" s="730" t="s">
        <v>143</v>
      </c>
      <c r="N2" s="730" t="s">
        <v>144</v>
      </c>
      <c r="O2" s="731" t="s">
        <v>16</v>
      </c>
    </row>
    <row r="3" spans="1:16" ht="13.8" thickBot="1">
      <c r="A3" s="1089"/>
      <c r="B3" s="1091"/>
      <c r="C3" s="732" t="s">
        <v>99</v>
      </c>
      <c r="D3" s="732" t="s">
        <v>99</v>
      </c>
      <c r="E3" s="732" t="s">
        <v>99</v>
      </c>
      <c r="F3" s="732" t="s">
        <v>99</v>
      </c>
      <c r="G3" s="732" t="s">
        <v>99</v>
      </c>
      <c r="H3" s="732" t="s">
        <v>99</v>
      </c>
      <c r="I3" s="732" t="s">
        <v>99</v>
      </c>
      <c r="J3" s="732" t="s">
        <v>99</v>
      </c>
      <c r="K3" s="732" t="s">
        <v>99</v>
      </c>
      <c r="L3" s="732" t="s">
        <v>99</v>
      </c>
      <c r="M3" s="732" t="s">
        <v>99</v>
      </c>
      <c r="N3" s="732" t="s">
        <v>99</v>
      </c>
      <c r="O3" s="733" t="s">
        <v>99</v>
      </c>
    </row>
    <row r="4" spans="1:16" ht="13.8" thickBot="1">
      <c r="A4" s="1108" t="s">
        <v>78</v>
      </c>
      <c r="B4" s="813" t="s">
        <v>54</v>
      </c>
      <c r="C4" s="814">
        <v>142.22315789473686</v>
      </c>
      <c r="D4" s="814">
        <v>138.29105263157899</v>
      </c>
      <c r="E4" s="814">
        <v>132.45999999999998</v>
      </c>
      <c r="F4" s="814">
        <v>122.90899999999996</v>
      </c>
      <c r="G4" s="815">
        <v>106.11499999999998</v>
      </c>
      <c r="H4" s="815">
        <v>105.327</v>
      </c>
      <c r="I4" s="815"/>
      <c r="J4" s="815"/>
      <c r="K4" s="815"/>
      <c r="L4" s="815"/>
      <c r="M4" s="815"/>
      <c r="N4" s="815"/>
      <c r="O4" s="816">
        <v>123.63</v>
      </c>
      <c r="P4" s="817"/>
    </row>
    <row r="5" spans="1:16" ht="13.8" thickBot="1">
      <c r="A5" s="1104"/>
      <c r="B5" s="818" t="s">
        <v>55</v>
      </c>
      <c r="C5" s="819">
        <v>148.685</v>
      </c>
      <c r="D5" s="819">
        <v>152.1114285714286</v>
      </c>
      <c r="E5" s="819">
        <v>152.14857142857142</v>
      </c>
      <c r="F5" s="819">
        <v>138.66428571428571</v>
      </c>
      <c r="G5" s="820">
        <v>119.98714285714286</v>
      </c>
      <c r="H5" s="820">
        <v>118.19571428571429</v>
      </c>
      <c r="I5" s="820"/>
      <c r="J5" s="820"/>
      <c r="K5" s="820"/>
      <c r="L5" s="820"/>
      <c r="M5" s="820"/>
      <c r="N5" s="820"/>
      <c r="O5" s="821">
        <v>137.97999999999999</v>
      </c>
      <c r="P5" s="817"/>
    </row>
    <row r="6" spans="1:16" ht="13.8" thickBot="1">
      <c r="A6" s="1104"/>
      <c r="B6" s="818" t="s">
        <v>56</v>
      </c>
      <c r="C6" s="819">
        <v>224.87266666666667</v>
      </c>
      <c r="D6" s="819">
        <v>240.51400000000001</v>
      </c>
      <c r="E6" s="819">
        <v>230.84199999999998</v>
      </c>
      <c r="F6" s="819">
        <v>204.93600000000001</v>
      </c>
      <c r="G6" s="820">
        <v>175.60066666666668</v>
      </c>
      <c r="H6" s="820">
        <v>169.31666666666663</v>
      </c>
      <c r="I6" s="820"/>
      <c r="J6" s="820"/>
      <c r="K6" s="820"/>
      <c r="L6" s="820"/>
      <c r="M6" s="820"/>
      <c r="N6" s="820"/>
      <c r="O6" s="821">
        <v>207.68</v>
      </c>
      <c r="P6" s="817"/>
    </row>
    <row r="7" spans="1:16" s="743" customFormat="1" ht="14.4" thickBot="1">
      <c r="A7" s="1104"/>
      <c r="B7" s="822" t="s">
        <v>57</v>
      </c>
      <c r="C7" s="823">
        <v>174.18599999999998</v>
      </c>
      <c r="D7" s="823">
        <v>178.04926829268291</v>
      </c>
      <c r="E7" s="823">
        <v>170.87785714285715</v>
      </c>
      <c r="F7" s="823">
        <v>154.83023809523809</v>
      </c>
      <c r="G7" s="824">
        <v>133.24333333333328</v>
      </c>
      <c r="H7" s="824">
        <v>130.32523809523809</v>
      </c>
      <c r="I7" s="824"/>
      <c r="J7" s="824"/>
      <c r="K7" s="824"/>
      <c r="L7" s="824"/>
      <c r="M7" s="824"/>
      <c r="N7" s="824"/>
      <c r="O7" s="825">
        <v>156.04</v>
      </c>
      <c r="P7" s="817"/>
    </row>
    <row r="8" spans="1:16" ht="13.8" thickBot="1">
      <c r="A8" s="1104" t="s">
        <v>58</v>
      </c>
      <c r="B8" s="818" t="s">
        <v>54</v>
      </c>
      <c r="C8" s="819">
        <v>123.73958333333331</v>
      </c>
      <c r="D8" s="819">
        <v>125.17759999999997</v>
      </c>
      <c r="E8" s="819">
        <v>119.79079999999996</v>
      </c>
      <c r="F8" s="819">
        <v>129.62500000000003</v>
      </c>
      <c r="G8" s="820">
        <v>102.21800000000003</v>
      </c>
      <c r="H8" s="820">
        <v>113.68565217391304</v>
      </c>
      <c r="I8" s="820"/>
      <c r="J8" s="820"/>
      <c r="K8" s="820"/>
      <c r="L8" s="820"/>
      <c r="M8" s="820"/>
      <c r="N8" s="820"/>
      <c r="O8" s="821">
        <v>123.61</v>
      </c>
      <c r="P8" s="817"/>
    </row>
    <row r="9" spans="1:16" ht="13.8" thickBot="1">
      <c r="A9" s="1104"/>
      <c r="B9" s="818" t="s">
        <v>55</v>
      </c>
      <c r="C9" s="819">
        <v>136.51428571428571</v>
      </c>
      <c r="D9" s="819">
        <v>140.29142857142861</v>
      </c>
      <c r="E9" s="819">
        <v>135.89428571428573</v>
      </c>
      <c r="F9" s="819">
        <v>139.38857142857142</v>
      </c>
      <c r="G9" s="820">
        <v>132.91000000000003</v>
      </c>
      <c r="H9" s="820">
        <v>136.57571428571427</v>
      </c>
      <c r="I9" s="820"/>
      <c r="J9" s="820"/>
      <c r="K9" s="820"/>
      <c r="L9" s="820"/>
      <c r="M9" s="820"/>
      <c r="N9" s="820"/>
      <c r="O9" s="821">
        <v>136.93</v>
      </c>
      <c r="P9" s="817"/>
    </row>
    <row r="10" spans="1:16" s="743" customFormat="1" ht="14.4" thickBot="1">
      <c r="A10" s="1104"/>
      <c r="B10" s="822" t="s">
        <v>57</v>
      </c>
      <c r="C10" s="823">
        <v>126.62419354838711</v>
      </c>
      <c r="D10" s="823">
        <v>128.48374999999999</v>
      </c>
      <c r="E10" s="823">
        <v>123.31343750000001</v>
      </c>
      <c r="F10" s="823">
        <v>131.6960606060606</v>
      </c>
      <c r="G10" s="824">
        <v>108.93187500000003</v>
      </c>
      <c r="H10" s="824">
        <v>119.02666666666667</v>
      </c>
      <c r="I10" s="824"/>
      <c r="J10" s="824"/>
      <c r="K10" s="824"/>
      <c r="L10" s="824"/>
      <c r="M10" s="824"/>
      <c r="N10" s="824"/>
      <c r="O10" s="825">
        <v>126.43</v>
      </c>
      <c r="P10" s="817"/>
    </row>
    <row r="11" spans="1:16" ht="13.8" thickBot="1">
      <c r="A11" s="1104" t="s">
        <v>59</v>
      </c>
      <c r="B11" s="818" t="s">
        <v>54</v>
      </c>
      <c r="C11" s="819">
        <v>79.573999999999998</v>
      </c>
      <c r="D11" s="819">
        <v>85.587999999999994</v>
      </c>
      <c r="E11" s="819">
        <v>90.822000000000003</v>
      </c>
      <c r="F11" s="819">
        <v>83.6</v>
      </c>
      <c r="G11" s="820">
        <v>84.897999999999996</v>
      </c>
      <c r="H11" s="820">
        <v>88.012</v>
      </c>
      <c r="I11" s="820"/>
      <c r="J11" s="820"/>
      <c r="K11" s="820"/>
      <c r="L11" s="820"/>
      <c r="M11" s="820"/>
      <c r="N11" s="820"/>
      <c r="O11" s="821">
        <v>85.42</v>
      </c>
      <c r="P11" s="817"/>
    </row>
    <row r="12" spans="1:16" ht="13.8" thickBot="1">
      <c r="A12" s="1104"/>
      <c r="B12" s="818" t="s">
        <v>55</v>
      </c>
      <c r="C12" s="819">
        <v>304.98599999999999</v>
      </c>
      <c r="D12" s="819">
        <v>312.37</v>
      </c>
      <c r="E12" s="819">
        <v>318.334</v>
      </c>
      <c r="F12" s="819">
        <v>286.69400000000002</v>
      </c>
      <c r="G12" s="820">
        <v>245.898</v>
      </c>
      <c r="H12" s="820">
        <v>226.05</v>
      </c>
      <c r="I12" s="820"/>
      <c r="J12" s="820"/>
      <c r="K12" s="820"/>
      <c r="L12" s="820"/>
      <c r="M12" s="820"/>
      <c r="N12" s="820"/>
      <c r="O12" s="821">
        <v>282.39</v>
      </c>
      <c r="P12" s="817"/>
    </row>
    <row r="13" spans="1:16" ht="13.8" thickBot="1">
      <c r="A13" s="1104"/>
      <c r="B13" s="818" t="s">
        <v>56</v>
      </c>
      <c r="C13" s="819">
        <v>209.23000000000002</v>
      </c>
      <c r="D13" s="819">
        <v>226.22000000000003</v>
      </c>
      <c r="E13" s="819">
        <v>228.35000000000002</v>
      </c>
      <c r="F13" s="819">
        <v>219.67999999999998</v>
      </c>
      <c r="G13" s="820">
        <v>163.01</v>
      </c>
      <c r="H13" s="820">
        <v>157.91999999999999</v>
      </c>
      <c r="I13" s="820"/>
      <c r="J13" s="820"/>
      <c r="K13" s="820"/>
      <c r="L13" s="820"/>
      <c r="M13" s="820"/>
      <c r="N13" s="820"/>
      <c r="O13" s="821">
        <v>200.74</v>
      </c>
      <c r="P13" s="817"/>
    </row>
    <row r="14" spans="1:16" s="743" customFormat="1" ht="14.4" thickBot="1">
      <c r="A14" s="1104"/>
      <c r="B14" s="822" t="s">
        <v>57</v>
      </c>
      <c r="C14" s="823">
        <v>196.19153846153844</v>
      </c>
      <c r="D14" s="823">
        <v>205.26538461538459</v>
      </c>
      <c r="E14" s="823">
        <v>210.0638461538461</v>
      </c>
      <c r="F14" s="823">
        <v>193.11615384615385</v>
      </c>
      <c r="G14" s="824">
        <v>164.84692307692305</v>
      </c>
      <c r="H14" s="824">
        <v>157.23615384615385</v>
      </c>
      <c r="I14" s="824"/>
      <c r="J14" s="824"/>
      <c r="K14" s="824"/>
      <c r="L14" s="824"/>
      <c r="M14" s="824"/>
      <c r="N14" s="824"/>
      <c r="O14" s="825">
        <v>187.79</v>
      </c>
      <c r="P14" s="817"/>
    </row>
    <row r="15" spans="1:16" ht="13.8" thickBot="1">
      <c r="A15" s="1104" t="s">
        <v>60</v>
      </c>
      <c r="B15" s="818" t="s">
        <v>54</v>
      </c>
      <c r="C15" s="819">
        <v>90.419999999999987</v>
      </c>
      <c r="D15" s="819">
        <v>104.16222222222223</v>
      </c>
      <c r="E15" s="819">
        <v>99.826666666666654</v>
      </c>
      <c r="F15" s="819">
        <v>103.87999999999998</v>
      </c>
      <c r="G15" s="820">
        <v>95.388888888888886</v>
      </c>
      <c r="H15" s="820">
        <v>108.53333333333333</v>
      </c>
      <c r="I15" s="820"/>
      <c r="J15" s="820"/>
      <c r="K15" s="820"/>
      <c r="L15" s="820"/>
      <c r="M15" s="820"/>
      <c r="N15" s="820"/>
      <c r="O15" s="821">
        <v>96.38</v>
      </c>
      <c r="P15" s="817"/>
    </row>
    <row r="16" spans="1:16" ht="13.8" thickBot="1">
      <c r="A16" s="1104"/>
      <c r="B16" s="818" t="s">
        <v>61</v>
      </c>
      <c r="C16" s="819">
        <v>119.92749999999999</v>
      </c>
      <c r="D16" s="819">
        <v>120.645</v>
      </c>
      <c r="E16" s="819">
        <v>121.32249999999999</v>
      </c>
      <c r="F16" s="819">
        <v>129.685</v>
      </c>
      <c r="G16" s="820">
        <v>119.08500000000001</v>
      </c>
      <c r="H16" s="820">
        <v>120.88</v>
      </c>
      <c r="I16" s="820"/>
      <c r="J16" s="820"/>
      <c r="K16" s="820"/>
      <c r="L16" s="820"/>
      <c r="M16" s="820"/>
      <c r="N16" s="820"/>
      <c r="O16" s="821">
        <v>121.92</v>
      </c>
      <c r="P16" s="817"/>
    </row>
    <row r="17" spans="1:16" s="743" customFormat="1" ht="14.4" thickBot="1">
      <c r="A17" s="1104"/>
      <c r="B17" s="822" t="s">
        <v>57</v>
      </c>
      <c r="C17" s="823">
        <v>98.850714285714275</v>
      </c>
      <c r="D17" s="823">
        <v>109.23384615384614</v>
      </c>
      <c r="E17" s="823">
        <v>106.44076923076922</v>
      </c>
      <c r="F17" s="823">
        <v>111.82000000000001</v>
      </c>
      <c r="G17" s="824">
        <v>102.67999999999999</v>
      </c>
      <c r="H17" s="824">
        <v>112.33230769230771</v>
      </c>
      <c r="I17" s="824"/>
      <c r="J17" s="824"/>
      <c r="K17" s="824"/>
      <c r="L17" s="824"/>
      <c r="M17" s="824"/>
      <c r="N17" s="824"/>
      <c r="O17" s="825">
        <v>103.68</v>
      </c>
      <c r="P17" s="817"/>
    </row>
    <row r="18" spans="1:16" ht="13.8" thickBot="1">
      <c r="A18" s="1104" t="s">
        <v>62</v>
      </c>
      <c r="B18" s="818" t="s">
        <v>54</v>
      </c>
      <c r="C18" s="819">
        <v>102.19800000000001</v>
      </c>
      <c r="D18" s="819">
        <v>98.123999999999995</v>
      </c>
      <c r="E18" s="819">
        <v>210.09333333333333</v>
      </c>
      <c r="F18" s="819">
        <v>185.13666666666666</v>
      </c>
      <c r="G18" s="820">
        <v>146.83000000000001</v>
      </c>
      <c r="H18" s="820">
        <v>134.11500000000001</v>
      </c>
      <c r="I18" s="820"/>
      <c r="J18" s="820"/>
      <c r="K18" s="820"/>
      <c r="L18" s="820"/>
      <c r="M18" s="820"/>
      <c r="N18" s="820"/>
      <c r="O18" s="821">
        <v>169.21</v>
      </c>
      <c r="P18" s="817"/>
    </row>
    <row r="19" spans="1:16" ht="13.8" thickBot="1">
      <c r="A19" s="1104"/>
      <c r="B19" s="818" t="s">
        <v>55</v>
      </c>
      <c r="C19" s="819">
        <v>791.24</v>
      </c>
      <c r="D19" s="819">
        <v>794.44666666666672</v>
      </c>
      <c r="E19" s="819">
        <v>906.15333333333319</v>
      </c>
      <c r="F19" s="819">
        <v>637.46333333333325</v>
      </c>
      <c r="G19" s="820">
        <v>320.38499999999999</v>
      </c>
      <c r="H19" s="820">
        <v>374.63750000000005</v>
      </c>
      <c r="I19" s="820"/>
      <c r="J19" s="820"/>
      <c r="K19" s="820"/>
      <c r="L19" s="820"/>
      <c r="M19" s="820"/>
      <c r="N19" s="820"/>
      <c r="O19" s="821">
        <v>528.74</v>
      </c>
      <c r="P19" s="817"/>
    </row>
    <row r="20" spans="1:16" s="743" customFormat="1" ht="14.4" thickBot="1">
      <c r="A20" s="1104"/>
      <c r="B20" s="822" t="s">
        <v>57</v>
      </c>
      <c r="C20" s="823">
        <v>360.59</v>
      </c>
      <c r="D20" s="823">
        <v>359.24500000000006</v>
      </c>
      <c r="E20" s="823">
        <v>442.11333333333323</v>
      </c>
      <c r="F20" s="823">
        <v>335.91222222222223</v>
      </c>
      <c r="G20" s="824">
        <v>216.25199999999995</v>
      </c>
      <c r="H20" s="824">
        <v>230.32400000000001</v>
      </c>
      <c r="I20" s="824"/>
      <c r="J20" s="824"/>
      <c r="K20" s="824"/>
      <c r="L20" s="824"/>
      <c r="M20" s="824"/>
      <c r="N20" s="824"/>
      <c r="O20" s="825">
        <v>313.02</v>
      </c>
      <c r="P20" s="817"/>
    </row>
    <row r="21" spans="1:16" s="746" customFormat="1" ht="16.8" thickBot="1">
      <c r="A21" s="1110" t="s">
        <v>79</v>
      </c>
      <c r="B21" s="1111"/>
      <c r="C21" s="826">
        <v>167.09</v>
      </c>
      <c r="D21" s="826">
        <v>171.7191588785046</v>
      </c>
      <c r="E21" s="826">
        <v>176.29798165137615</v>
      </c>
      <c r="F21" s="826">
        <v>162.14745454545448</v>
      </c>
      <c r="G21" s="827">
        <v>133.84009090909089</v>
      </c>
      <c r="H21" s="827">
        <v>137.51935185185181</v>
      </c>
      <c r="I21" s="827"/>
      <c r="J21" s="827"/>
      <c r="K21" s="827"/>
      <c r="L21" s="827"/>
      <c r="M21" s="827"/>
      <c r="N21" s="827"/>
      <c r="O21" s="828">
        <v>158.47</v>
      </c>
      <c r="P21" s="817"/>
    </row>
    <row r="22" spans="1:16" ht="15" customHeight="1" thickBot="1"/>
    <row r="23" spans="1:16" ht="16.8" thickBot="1">
      <c r="A23" s="787" t="s">
        <v>64</v>
      </c>
      <c r="B23" s="749" t="s">
        <v>57</v>
      </c>
      <c r="C23" s="750">
        <v>87.55</v>
      </c>
      <c r="D23" s="750">
        <v>88.06</v>
      </c>
      <c r="E23" s="750">
        <v>89.464705882352945</v>
      </c>
      <c r="F23" s="750">
        <v>96.41</v>
      </c>
      <c r="G23" s="750">
        <v>89.52</v>
      </c>
      <c r="H23" s="750">
        <v>103.67</v>
      </c>
      <c r="I23" s="750"/>
      <c r="J23" s="750"/>
      <c r="K23" s="750"/>
      <c r="L23" s="750"/>
      <c r="M23" s="750"/>
      <c r="N23" s="750"/>
      <c r="O23" s="788">
        <v>90.02</v>
      </c>
    </row>
    <row r="24" spans="1:16" ht="22.5" customHeight="1" thickBot="1"/>
    <row r="25" spans="1:16" ht="24.9" customHeight="1" thickBot="1">
      <c r="A25" s="1109" t="s">
        <v>145</v>
      </c>
      <c r="B25" s="1079"/>
      <c r="C25" s="1079"/>
      <c r="D25" s="1079"/>
      <c r="E25" s="1079"/>
      <c r="F25" s="1079"/>
      <c r="G25" s="1079"/>
      <c r="H25" s="1079"/>
      <c r="I25" s="1079"/>
      <c r="J25" s="1079"/>
      <c r="K25" s="1079"/>
      <c r="L25" s="1079"/>
      <c r="M25" s="1079"/>
      <c r="N25" s="1079"/>
      <c r="O25" s="1080"/>
    </row>
    <row r="26" spans="1:16" ht="12.75" customHeight="1">
      <c r="A26" s="1088" t="s">
        <v>50</v>
      </c>
      <c r="B26" s="1090" t="s">
        <v>86</v>
      </c>
      <c r="C26" s="829" t="s">
        <v>107</v>
      </c>
      <c r="D26" s="829" t="s">
        <v>108</v>
      </c>
      <c r="E26" s="829" t="s">
        <v>109</v>
      </c>
      <c r="F26" s="829" t="s">
        <v>110</v>
      </c>
      <c r="G26" s="829" t="s">
        <v>111</v>
      </c>
      <c r="H26" s="829" t="s">
        <v>112</v>
      </c>
      <c r="I26" s="829" t="s">
        <v>87</v>
      </c>
      <c r="J26" s="829" t="s">
        <v>88</v>
      </c>
      <c r="K26" s="829" t="s">
        <v>89</v>
      </c>
      <c r="L26" s="829" t="s">
        <v>90</v>
      </c>
      <c r="M26" s="829" t="s">
        <v>91</v>
      </c>
      <c r="N26" s="829" t="s">
        <v>92</v>
      </c>
      <c r="O26" s="830" t="s">
        <v>16</v>
      </c>
    </row>
    <row r="27" spans="1:16" ht="13.8" thickBot="1">
      <c r="A27" s="1089"/>
      <c r="B27" s="1091"/>
      <c r="C27" s="732" t="s">
        <v>99</v>
      </c>
      <c r="D27" s="732" t="s">
        <v>99</v>
      </c>
      <c r="E27" s="732" t="s">
        <v>99</v>
      </c>
      <c r="F27" s="732" t="s">
        <v>99</v>
      </c>
      <c r="G27" s="732" t="s">
        <v>99</v>
      </c>
      <c r="H27" s="732" t="s">
        <v>99</v>
      </c>
      <c r="I27" s="732" t="s">
        <v>99</v>
      </c>
      <c r="J27" s="732" t="s">
        <v>99</v>
      </c>
      <c r="K27" s="732" t="s">
        <v>99</v>
      </c>
      <c r="L27" s="732" t="s">
        <v>99</v>
      </c>
      <c r="M27" s="732" t="s">
        <v>99</v>
      </c>
      <c r="N27" s="732" t="s">
        <v>99</v>
      </c>
      <c r="O27" s="733" t="s">
        <v>99</v>
      </c>
    </row>
    <row r="28" spans="1:16" ht="12.75" customHeight="1" thickBot="1">
      <c r="A28" s="1108" t="s">
        <v>78</v>
      </c>
      <c r="B28" s="813" t="s">
        <v>54</v>
      </c>
      <c r="C28" s="814">
        <v>140.91333333333333</v>
      </c>
      <c r="D28" s="814">
        <v>137.23000000000002</v>
      </c>
      <c r="E28" s="814">
        <v>138.84</v>
      </c>
      <c r="F28" s="814">
        <v>124.28166666666665</v>
      </c>
      <c r="G28" s="814">
        <v>111.77055555555555</v>
      </c>
      <c r="H28" s="814">
        <v>107.27277777777778</v>
      </c>
      <c r="I28" s="814"/>
      <c r="J28" s="814"/>
      <c r="K28" s="814"/>
      <c r="L28" s="814"/>
      <c r="M28" s="814"/>
      <c r="N28" s="814"/>
      <c r="O28" s="816">
        <v>126.72</v>
      </c>
    </row>
    <row r="29" spans="1:16" ht="13.8" thickBot="1">
      <c r="A29" s="1104"/>
      <c r="B29" s="818" t="s">
        <v>55</v>
      </c>
      <c r="C29" s="819">
        <v>143.602</v>
      </c>
      <c r="D29" s="819">
        <v>141.84399999999999</v>
      </c>
      <c r="E29" s="819">
        <v>141.67400000000001</v>
      </c>
      <c r="F29" s="819">
        <v>128.72</v>
      </c>
      <c r="G29" s="819">
        <v>117.63200000000002</v>
      </c>
      <c r="H29" s="819">
        <v>113.84400000000001</v>
      </c>
      <c r="I29" s="819"/>
      <c r="J29" s="819"/>
      <c r="K29" s="819"/>
      <c r="L29" s="819"/>
      <c r="M29" s="819"/>
      <c r="N29" s="819"/>
      <c r="O29" s="821">
        <v>131.22</v>
      </c>
    </row>
    <row r="30" spans="1:16" ht="13.8" thickBot="1">
      <c r="A30" s="1104"/>
      <c r="B30" s="818" t="s">
        <v>56</v>
      </c>
      <c r="C30" s="819">
        <v>224.52866666666665</v>
      </c>
      <c r="D30" s="819">
        <v>228.59866666666665</v>
      </c>
      <c r="E30" s="819">
        <v>224.49800000000002</v>
      </c>
      <c r="F30" s="819">
        <v>187.73599999999999</v>
      </c>
      <c r="G30" s="819">
        <v>170.67999999999995</v>
      </c>
      <c r="H30" s="819">
        <v>165.57733333333331</v>
      </c>
      <c r="I30" s="819"/>
      <c r="J30" s="819"/>
      <c r="K30" s="819"/>
      <c r="L30" s="819"/>
      <c r="M30" s="819"/>
      <c r="N30" s="819"/>
      <c r="O30" s="821">
        <v>200.27</v>
      </c>
    </row>
    <row r="31" spans="1:16" ht="14.4" thickBot="1">
      <c r="A31" s="1104"/>
      <c r="B31" s="822" t="s">
        <v>57</v>
      </c>
      <c r="C31" s="823">
        <v>174.27315789473681</v>
      </c>
      <c r="D31" s="823">
        <v>173.90368421052631</v>
      </c>
      <c r="E31" s="823">
        <v>173.0252631578947</v>
      </c>
      <c r="F31" s="823">
        <v>149.91342105263155</v>
      </c>
      <c r="G31" s="823">
        <v>135.79552631578946</v>
      </c>
      <c r="H31" s="823">
        <v>131.15236842105261</v>
      </c>
      <c r="I31" s="823"/>
      <c r="J31" s="823"/>
      <c r="K31" s="823"/>
      <c r="L31" s="823"/>
      <c r="M31" s="823"/>
      <c r="N31" s="823"/>
      <c r="O31" s="825">
        <v>156.34</v>
      </c>
    </row>
    <row r="32" spans="1:16" ht="13.8" thickBot="1">
      <c r="A32" s="1104" t="s">
        <v>58</v>
      </c>
      <c r="B32" s="818" t="s">
        <v>54</v>
      </c>
      <c r="C32" s="819">
        <v>126.29461538461538</v>
      </c>
      <c r="D32" s="819">
        <v>125.51769230769234</v>
      </c>
      <c r="E32" s="819">
        <v>126.0230769230769</v>
      </c>
      <c r="F32" s="819">
        <v>112.55307692307693</v>
      </c>
      <c r="G32" s="819">
        <v>110.7976923076923</v>
      </c>
      <c r="H32" s="819">
        <v>119.53461538461539</v>
      </c>
      <c r="I32" s="819"/>
      <c r="J32" s="819"/>
      <c r="K32" s="819"/>
      <c r="L32" s="819"/>
      <c r="M32" s="819"/>
      <c r="N32" s="819"/>
      <c r="O32" s="821">
        <v>120.12</v>
      </c>
    </row>
    <row r="33" spans="1:15" ht="13.8" thickBot="1">
      <c r="A33" s="1104"/>
      <c r="B33" s="818" t="s">
        <v>55</v>
      </c>
      <c r="C33" s="819">
        <v>134.29571428571427</v>
      </c>
      <c r="D33" s="819">
        <v>135.59285714285713</v>
      </c>
      <c r="E33" s="819">
        <v>140.12571428571428</v>
      </c>
      <c r="F33" s="819">
        <v>130.76142857142858</v>
      </c>
      <c r="G33" s="819">
        <v>128.69571428571427</v>
      </c>
      <c r="H33" s="819">
        <v>134.30571428571426</v>
      </c>
      <c r="I33" s="819"/>
      <c r="J33" s="819"/>
      <c r="K33" s="819"/>
      <c r="L33" s="819"/>
      <c r="M33" s="819"/>
      <c r="N33" s="819"/>
      <c r="O33" s="821">
        <v>133.96</v>
      </c>
    </row>
    <row r="34" spans="1:15" ht="14.4" thickBot="1">
      <c r="A34" s="1104"/>
      <c r="B34" s="822" t="s">
        <v>57</v>
      </c>
      <c r="C34" s="823">
        <v>127.99181818181818</v>
      </c>
      <c r="D34" s="823">
        <v>127.65484848484853</v>
      </c>
      <c r="E34" s="823">
        <v>129.01454545454541</v>
      </c>
      <c r="F34" s="823">
        <v>116.41545454545458</v>
      </c>
      <c r="G34" s="823">
        <v>114.59424242424244</v>
      </c>
      <c r="H34" s="823">
        <v>122.66787878787881</v>
      </c>
      <c r="I34" s="823"/>
      <c r="J34" s="823"/>
      <c r="K34" s="823"/>
      <c r="L34" s="823"/>
      <c r="M34" s="823"/>
      <c r="N34" s="823"/>
      <c r="O34" s="825">
        <v>123.06</v>
      </c>
    </row>
    <row r="35" spans="1:15" ht="13.8" thickBot="1">
      <c r="A35" s="1104" t="s">
        <v>59</v>
      </c>
      <c r="B35" s="818" t="s">
        <v>54</v>
      </c>
      <c r="C35" s="819">
        <v>89.212000000000003</v>
      </c>
      <c r="D35" s="819">
        <v>84.323999999999984</v>
      </c>
      <c r="E35" s="819">
        <v>90.207999999999998</v>
      </c>
      <c r="F35" s="819">
        <v>89.001999999999995</v>
      </c>
      <c r="G35" s="819">
        <v>88.578000000000003</v>
      </c>
      <c r="H35" s="819">
        <v>92.262</v>
      </c>
      <c r="I35" s="819"/>
      <c r="J35" s="819"/>
      <c r="K35" s="819"/>
      <c r="L35" s="819"/>
      <c r="M35" s="819"/>
      <c r="N35" s="819"/>
      <c r="O35" s="821">
        <v>88.93</v>
      </c>
    </row>
    <row r="36" spans="1:15" ht="13.8" thickBot="1">
      <c r="A36" s="1104"/>
      <c r="B36" s="818" t="s">
        <v>55</v>
      </c>
      <c r="C36" s="819">
        <v>285.678</v>
      </c>
      <c r="D36" s="819">
        <v>297.32599999999996</v>
      </c>
      <c r="E36" s="819">
        <v>310.214</v>
      </c>
      <c r="F36" s="819">
        <v>242.85599999999999</v>
      </c>
      <c r="G36" s="819">
        <v>215.70999999999998</v>
      </c>
      <c r="H36" s="819">
        <v>220.37599999999998</v>
      </c>
      <c r="I36" s="819"/>
      <c r="J36" s="819"/>
      <c r="K36" s="819"/>
      <c r="L36" s="819"/>
      <c r="M36" s="819"/>
      <c r="N36" s="819"/>
      <c r="O36" s="821">
        <v>262.02999999999997</v>
      </c>
    </row>
    <row r="37" spans="1:15" ht="13.8" thickBot="1">
      <c r="A37" s="1104"/>
      <c r="B37" s="818" t="s">
        <v>56</v>
      </c>
      <c r="C37" s="819">
        <v>213.09</v>
      </c>
      <c r="D37" s="819">
        <v>220.61666666666667</v>
      </c>
      <c r="E37" s="819">
        <v>227.5</v>
      </c>
      <c r="F37" s="819">
        <v>190.20000000000002</v>
      </c>
      <c r="G37" s="819">
        <v>158.66666666666666</v>
      </c>
      <c r="H37" s="819">
        <v>153.04333333333332</v>
      </c>
      <c r="I37" s="819"/>
      <c r="J37" s="819"/>
      <c r="K37" s="819"/>
      <c r="L37" s="819"/>
      <c r="M37" s="819"/>
      <c r="N37" s="819"/>
      <c r="O37" s="821">
        <v>193.85</v>
      </c>
    </row>
    <row r="38" spans="1:15" ht="14.4" thickBot="1">
      <c r="A38" s="1104"/>
      <c r="B38" s="822" t="s">
        <v>57</v>
      </c>
      <c r="C38" s="823">
        <v>193.3630769230769</v>
      </c>
      <c r="D38" s="823">
        <v>197.7</v>
      </c>
      <c r="E38" s="823">
        <v>206.50846153846155</v>
      </c>
      <c r="F38" s="823">
        <v>171.53</v>
      </c>
      <c r="G38" s="823">
        <v>153.64923076923077</v>
      </c>
      <c r="H38" s="823">
        <v>155.56307692307689</v>
      </c>
      <c r="I38" s="823"/>
      <c r="J38" s="823"/>
      <c r="K38" s="823"/>
      <c r="L38" s="823"/>
      <c r="M38" s="823"/>
      <c r="N38" s="823"/>
      <c r="O38" s="825">
        <v>179.72</v>
      </c>
    </row>
    <row r="39" spans="1:15" ht="13.8" thickBot="1">
      <c r="A39" s="1104" t="s">
        <v>60</v>
      </c>
      <c r="B39" s="818" t="s">
        <v>54</v>
      </c>
      <c r="C39" s="819">
        <v>90.585000000000008</v>
      </c>
      <c r="D39" s="819">
        <v>88.095999999999975</v>
      </c>
      <c r="E39" s="819">
        <v>90.59099999999998</v>
      </c>
      <c r="F39" s="819">
        <v>95.296999999999997</v>
      </c>
      <c r="G39" s="819">
        <v>90.838000000000008</v>
      </c>
      <c r="H39" s="819">
        <v>101.97299999999998</v>
      </c>
      <c r="I39" s="819"/>
      <c r="J39" s="819"/>
      <c r="K39" s="819"/>
      <c r="L39" s="819"/>
      <c r="M39" s="819"/>
      <c r="N39" s="819"/>
      <c r="O39" s="821">
        <v>92.9</v>
      </c>
    </row>
    <row r="40" spans="1:15" ht="13.8" thickBot="1">
      <c r="A40" s="1104"/>
      <c r="B40" s="818" t="s">
        <v>61</v>
      </c>
      <c r="C40" s="819">
        <v>116.42749999999999</v>
      </c>
      <c r="D40" s="819">
        <v>119.7775</v>
      </c>
      <c r="E40" s="819">
        <v>118.58499999999999</v>
      </c>
      <c r="F40" s="819">
        <v>128.2525</v>
      </c>
      <c r="G40" s="819">
        <v>119.97500000000001</v>
      </c>
      <c r="H40" s="819">
        <v>122.19750000000002</v>
      </c>
      <c r="I40" s="819"/>
      <c r="J40" s="819"/>
      <c r="K40" s="819"/>
      <c r="L40" s="819"/>
      <c r="M40" s="819"/>
      <c r="N40" s="819"/>
      <c r="O40" s="821">
        <v>120.87</v>
      </c>
    </row>
    <row r="41" spans="1:15" ht="14.4" thickBot="1">
      <c r="A41" s="1104"/>
      <c r="B41" s="822" t="s">
        <v>57</v>
      </c>
      <c r="C41" s="823">
        <v>97.968571428571423</v>
      </c>
      <c r="D41" s="823">
        <v>97.147857142857134</v>
      </c>
      <c r="E41" s="823">
        <v>98.589285714285737</v>
      </c>
      <c r="F41" s="823">
        <v>104.71285714285715</v>
      </c>
      <c r="G41" s="823">
        <v>99.162857142857163</v>
      </c>
      <c r="H41" s="823">
        <v>107.75142857142858</v>
      </c>
      <c r="I41" s="823"/>
      <c r="J41" s="823"/>
      <c r="K41" s="823"/>
      <c r="L41" s="823"/>
      <c r="M41" s="823"/>
      <c r="N41" s="823"/>
      <c r="O41" s="825">
        <v>100.89</v>
      </c>
    </row>
    <row r="42" spans="1:15" ht="13.8" thickBot="1">
      <c r="A42" s="1104" t="s">
        <v>62</v>
      </c>
      <c r="B42" s="818" t="s">
        <v>54</v>
      </c>
      <c r="C42" s="819">
        <v>103.75</v>
      </c>
      <c r="D42" s="819">
        <v>102.24199999999999</v>
      </c>
      <c r="E42" s="819">
        <v>100.67200000000001</v>
      </c>
      <c r="F42" s="819">
        <v>96.405999999999992</v>
      </c>
      <c r="G42" s="819">
        <v>96.23</v>
      </c>
      <c r="H42" s="819">
        <v>92.49</v>
      </c>
      <c r="I42" s="819"/>
      <c r="J42" s="819"/>
      <c r="K42" s="819"/>
      <c r="L42" s="819"/>
      <c r="M42" s="819"/>
      <c r="N42" s="819"/>
      <c r="O42" s="821">
        <v>98.63</v>
      </c>
    </row>
    <row r="43" spans="1:15" ht="13.8" thickBot="1">
      <c r="A43" s="1104"/>
      <c r="B43" s="818" t="s">
        <v>55</v>
      </c>
      <c r="C43" s="819">
        <v>167.97499999999999</v>
      </c>
      <c r="D43" s="819">
        <v>181.18</v>
      </c>
      <c r="E43" s="819">
        <v>181.26999999999998</v>
      </c>
      <c r="F43" s="819">
        <v>177.215</v>
      </c>
      <c r="G43" s="819">
        <v>168.41</v>
      </c>
      <c r="H43" s="819">
        <v>157.08499999999998</v>
      </c>
      <c r="I43" s="819"/>
      <c r="J43" s="819"/>
      <c r="K43" s="819"/>
      <c r="L43" s="819"/>
      <c r="M43" s="819"/>
      <c r="N43" s="819"/>
      <c r="O43" s="821">
        <v>172.19</v>
      </c>
    </row>
    <row r="44" spans="1:15" ht="14.4" thickBot="1">
      <c r="A44" s="1104"/>
      <c r="B44" s="822" t="s">
        <v>57</v>
      </c>
      <c r="C44" s="823">
        <v>122.1</v>
      </c>
      <c r="D44" s="823">
        <v>124.79571428571428</v>
      </c>
      <c r="E44" s="823">
        <v>123.7</v>
      </c>
      <c r="F44" s="823">
        <v>119.49428571428571</v>
      </c>
      <c r="G44" s="823">
        <v>116.85285714285715</v>
      </c>
      <c r="H44" s="823">
        <v>110.94571428571427</v>
      </c>
      <c r="I44" s="823"/>
      <c r="J44" s="823"/>
      <c r="K44" s="823"/>
      <c r="L44" s="823"/>
      <c r="M44" s="823"/>
      <c r="N44" s="823"/>
      <c r="O44" s="825">
        <v>119.65</v>
      </c>
    </row>
    <row r="45" spans="1:15" ht="16.8" thickBot="1">
      <c r="A45" s="1110" t="s">
        <v>79</v>
      </c>
      <c r="B45" s="1111"/>
      <c r="C45" s="826">
        <v>148.43895238095243</v>
      </c>
      <c r="D45" s="826">
        <v>148.8065714285714</v>
      </c>
      <c r="E45" s="826">
        <v>150.12571428571428</v>
      </c>
      <c r="F45" s="826">
        <v>134.00714285714287</v>
      </c>
      <c r="G45" s="826">
        <v>125.19552380952379</v>
      </c>
      <c r="H45" s="826">
        <v>127.04085714285712</v>
      </c>
      <c r="I45" s="826"/>
      <c r="J45" s="826"/>
      <c r="K45" s="826"/>
      <c r="L45" s="826"/>
      <c r="M45" s="826"/>
      <c r="N45" s="826"/>
      <c r="O45" s="828">
        <v>138.94</v>
      </c>
    </row>
    <row r="46" spans="1:15" ht="15" customHeight="1" thickBot="1"/>
    <row r="47" spans="1:15" ht="16.8" thickBot="1">
      <c r="A47" s="787" t="s">
        <v>64</v>
      </c>
      <c r="B47" s="749" t="s">
        <v>57</v>
      </c>
      <c r="C47" s="750">
        <v>86.1</v>
      </c>
      <c r="D47" s="750">
        <v>84.46</v>
      </c>
      <c r="E47" s="750">
        <v>87.832777777777778</v>
      </c>
      <c r="F47" s="750">
        <v>85.03</v>
      </c>
      <c r="G47" s="750">
        <v>83.38</v>
      </c>
      <c r="H47" s="750">
        <v>94.69</v>
      </c>
      <c r="I47" s="750"/>
      <c r="J47" s="750"/>
      <c r="K47" s="750"/>
      <c r="L47" s="750"/>
      <c r="M47" s="750"/>
      <c r="N47" s="750"/>
      <c r="O47" s="788">
        <v>86.92</v>
      </c>
    </row>
    <row r="48" spans="1:15" ht="22.5" customHeight="1" thickBot="1"/>
    <row r="49" spans="1:15" ht="24.9" customHeight="1" thickBot="1">
      <c r="A49" s="1109" t="s">
        <v>146</v>
      </c>
      <c r="B49" s="1079"/>
      <c r="C49" s="1079"/>
      <c r="D49" s="1079"/>
      <c r="E49" s="1079"/>
      <c r="F49" s="1079"/>
      <c r="G49" s="1079"/>
      <c r="H49" s="1079"/>
      <c r="I49" s="1079"/>
      <c r="J49" s="1079"/>
      <c r="K49" s="1079"/>
      <c r="L49" s="1079"/>
      <c r="M49" s="1079"/>
      <c r="N49" s="1079"/>
      <c r="O49" s="1080"/>
    </row>
    <row r="50" spans="1:15" ht="12.75" customHeight="1">
      <c r="A50" s="1088" t="s">
        <v>50</v>
      </c>
      <c r="B50" s="1090" t="s">
        <v>86</v>
      </c>
      <c r="C50" s="1090" t="s">
        <v>120</v>
      </c>
      <c r="D50" s="1090" t="s">
        <v>121</v>
      </c>
      <c r="E50" s="1090" t="s">
        <v>122</v>
      </c>
      <c r="F50" s="1090" t="s">
        <v>123</v>
      </c>
      <c r="G50" s="1090" t="s">
        <v>124</v>
      </c>
      <c r="H50" s="1090" t="s">
        <v>125</v>
      </c>
      <c r="I50" s="1090" t="s">
        <v>114</v>
      </c>
      <c r="J50" s="1090" t="s">
        <v>115</v>
      </c>
      <c r="K50" s="1090" t="s">
        <v>116</v>
      </c>
      <c r="L50" s="1090" t="s">
        <v>117</v>
      </c>
      <c r="M50" s="1090" t="s">
        <v>118</v>
      </c>
      <c r="N50" s="1090" t="s">
        <v>119</v>
      </c>
      <c r="O50" s="731" t="s">
        <v>16</v>
      </c>
    </row>
    <row r="51" spans="1:15" ht="13.8" thickBot="1">
      <c r="A51" s="1089"/>
      <c r="B51" s="1091"/>
      <c r="C51" s="1091"/>
      <c r="D51" s="1091"/>
      <c r="E51" s="1091"/>
      <c r="F51" s="1091"/>
      <c r="G51" s="1091"/>
      <c r="H51" s="1091"/>
      <c r="I51" s="1091"/>
      <c r="J51" s="1091"/>
      <c r="K51" s="1091"/>
      <c r="L51" s="1091"/>
      <c r="M51" s="1091"/>
      <c r="N51" s="1091"/>
      <c r="O51" s="733" t="s">
        <v>147</v>
      </c>
    </row>
    <row r="52" spans="1:15" ht="13.8" thickBot="1">
      <c r="A52" s="1108" t="s">
        <v>78</v>
      </c>
      <c r="B52" s="813" t="s">
        <v>54</v>
      </c>
      <c r="C52" s="831">
        <v>9.2952492884765866E-3</v>
      </c>
      <c r="D52" s="831">
        <v>7.7319291086422352E-3</v>
      </c>
      <c r="E52" s="831">
        <v>-4.5952175165658485E-2</v>
      </c>
      <c r="F52" s="831">
        <v>-1.1044804141131211E-2</v>
      </c>
      <c r="G52" s="831">
        <v>-5.0599690834894996E-2</v>
      </c>
      <c r="H52" s="831">
        <v>-1.813859786318368E-2</v>
      </c>
      <c r="I52" s="831"/>
      <c r="J52" s="831"/>
      <c r="K52" s="831"/>
      <c r="L52" s="831"/>
      <c r="M52" s="831"/>
      <c r="N52" s="831"/>
      <c r="O52" s="832">
        <v>-2.4384469696969724E-2</v>
      </c>
    </row>
    <row r="53" spans="1:15" ht="13.8" thickBot="1">
      <c r="A53" s="1104"/>
      <c r="B53" s="818" t="s">
        <v>55</v>
      </c>
      <c r="C53" s="833">
        <v>3.5396442946477057E-2</v>
      </c>
      <c r="D53" s="833">
        <v>7.2385356951500307E-2</v>
      </c>
      <c r="E53" s="833">
        <v>7.3934324071963861E-2</v>
      </c>
      <c r="F53" s="833">
        <v>7.7255171801473843E-2</v>
      </c>
      <c r="G53" s="833">
        <v>2.0021277009171289E-2</v>
      </c>
      <c r="H53" s="833">
        <v>3.8225240554744036E-2</v>
      </c>
      <c r="I53" s="833"/>
      <c r="J53" s="833"/>
      <c r="K53" s="833"/>
      <c r="L53" s="833"/>
      <c r="M53" s="833"/>
      <c r="N53" s="833"/>
      <c r="O53" s="834">
        <v>5.1516537113244866E-2</v>
      </c>
    </row>
    <row r="54" spans="1:15" ht="13.8" thickBot="1">
      <c r="A54" s="1104"/>
      <c r="B54" s="818" t="s">
        <v>56</v>
      </c>
      <c r="C54" s="835">
        <v>1.532098351212863E-3</v>
      </c>
      <c r="D54" s="833">
        <v>5.2123371964841E-2</v>
      </c>
      <c r="E54" s="833">
        <v>2.8258603640121359E-2</v>
      </c>
      <c r="F54" s="833">
        <v>9.1618016789534337E-2</v>
      </c>
      <c r="G54" s="833">
        <v>2.8829778923521999E-2</v>
      </c>
      <c r="H54" s="833">
        <v>2.2583606451768684E-2</v>
      </c>
      <c r="I54" s="833"/>
      <c r="J54" s="833"/>
      <c r="K54" s="833"/>
      <c r="L54" s="833"/>
      <c r="M54" s="833"/>
      <c r="N54" s="833"/>
      <c r="O54" s="834">
        <v>3.7000049932590984E-2</v>
      </c>
    </row>
    <row r="55" spans="1:15" ht="14.4" thickBot="1">
      <c r="A55" s="1104"/>
      <c r="B55" s="822" t="s">
        <v>57</v>
      </c>
      <c r="C55" s="836">
        <v>-5.001223125220346E-4</v>
      </c>
      <c r="D55" s="836">
        <v>2.383839135425098E-2</v>
      </c>
      <c r="E55" s="836">
        <v>-1.2410939164865914E-2</v>
      </c>
      <c r="F55" s="836">
        <v>3.2797710892611437E-2</v>
      </c>
      <c r="G55" s="836">
        <v>-1.879438190416604E-2</v>
      </c>
      <c r="H55" s="836">
        <v>-6.3066365920217051E-3</v>
      </c>
      <c r="I55" s="836"/>
      <c r="J55" s="836"/>
      <c r="K55" s="836"/>
      <c r="L55" s="836"/>
      <c r="M55" s="836"/>
      <c r="N55" s="836"/>
      <c r="O55" s="837">
        <v>-1.9188947166432861E-3</v>
      </c>
    </row>
    <row r="56" spans="1:15" ht="13.8" thickBot="1">
      <c r="A56" s="1104" t="s">
        <v>58</v>
      </c>
      <c r="B56" s="818" t="s">
        <v>54</v>
      </c>
      <c r="C56" s="833">
        <v>-2.0230728313325314E-2</v>
      </c>
      <c r="D56" s="833">
        <v>-2.7095168931139651E-3</v>
      </c>
      <c r="E56" s="833">
        <v>-4.9453457852652268E-2</v>
      </c>
      <c r="F56" s="833">
        <v>0.15167886603927055</v>
      </c>
      <c r="G56" s="833">
        <v>-7.7435658893200712E-2</v>
      </c>
      <c r="H56" s="833">
        <v>-4.8931125029203361E-2</v>
      </c>
      <c r="I56" s="833"/>
      <c r="J56" s="833"/>
      <c r="K56" s="833"/>
      <c r="L56" s="833"/>
      <c r="M56" s="833"/>
      <c r="N56" s="833"/>
      <c r="O56" s="834">
        <v>2.9054279054279011E-2</v>
      </c>
    </row>
    <row r="57" spans="1:15" ht="13.8" thickBot="1">
      <c r="A57" s="1104"/>
      <c r="B57" s="818" t="s">
        <v>55</v>
      </c>
      <c r="C57" s="833">
        <v>1.6520046379524991E-2</v>
      </c>
      <c r="D57" s="833">
        <v>3.4652057103724793E-2</v>
      </c>
      <c r="E57" s="833">
        <v>-3.0197373786803549E-2</v>
      </c>
      <c r="F57" s="833">
        <v>6.5976205303005367E-2</v>
      </c>
      <c r="G57" s="833">
        <v>3.2746123192025772E-2</v>
      </c>
      <c r="H57" s="833">
        <v>1.6901738039015544E-2</v>
      </c>
      <c r="I57" s="833"/>
      <c r="J57" s="833"/>
      <c r="K57" s="833"/>
      <c r="L57" s="833"/>
      <c r="M57" s="833"/>
      <c r="N57" s="833"/>
      <c r="O57" s="834">
        <v>2.2170797252911306E-2</v>
      </c>
    </row>
    <row r="58" spans="1:15" ht="14.4" thickBot="1">
      <c r="A58" s="1104"/>
      <c r="B58" s="822" t="s">
        <v>57</v>
      </c>
      <c r="C58" s="836">
        <v>-1.0685250454746182E-2</v>
      </c>
      <c r="D58" s="836">
        <v>6.4933022520475645E-3</v>
      </c>
      <c r="E58" s="836">
        <v>-4.4189652681867787E-2</v>
      </c>
      <c r="F58" s="836">
        <v>0.13125925694547441</v>
      </c>
      <c r="G58" s="836">
        <v>-4.941232041379183E-2</v>
      </c>
      <c r="H58" s="836">
        <v>-2.9683501151174501E-2</v>
      </c>
      <c r="I58" s="836"/>
      <c r="J58" s="836"/>
      <c r="K58" s="836"/>
      <c r="L58" s="836"/>
      <c r="M58" s="836"/>
      <c r="N58" s="836"/>
      <c r="O58" s="837">
        <v>2.7385015439622986E-2</v>
      </c>
    </row>
    <row r="59" spans="1:15" ht="13.8" thickBot="1">
      <c r="A59" s="1104" t="s">
        <v>59</v>
      </c>
      <c r="B59" s="818" t="s">
        <v>54</v>
      </c>
      <c r="C59" s="833">
        <v>-0.10803479352553473</v>
      </c>
      <c r="D59" s="833">
        <v>1.4989801242825415E-2</v>
      </c>
      <c r="E59" s="833">
        <v>6.8064916637105835E-3</v>
      </c>
      <c r="F59" s="833">
        <v>-6.0695265274937654E-2</v>
      </c>
      <c r="G59" s="833">
        <v>-4.1545304703199518E-2</v>
      </c>
      <c r="H59" s="833">
        <v>-4.6064468578613078E-2</v>
      </c>
      <c r="I59" s="833"/>
      <c r="J59" s="833"/>
      <c r="K59" s="833"/>
      <c r="L59" s="833"/>
      <c r="M59" s="833"/>
      <c r="N59" s="833"/>
      <c r="O59" s="834">
        <v>-3.9469245473968344E-2</v>
      </c>
    </row>
    <row r="60" spans="1:15" ht="13.8" thickBot="1">
      <c r="A60" s="1104"/>
      <c r="B60" s="818" t="s">
        <v>55</v>
      </c>
      <c r="C60" s="833">
        <v>6.7586583496103983E-2</v>
      </c>
      <c r="D60" s="833">
        <v>5.0597660480415578E-2</v>
      </c>
      <c r="E60" s="833">
        <v>2.6175478862978475E-2</v>
      </c>
      <c r="F60" s="833">
        <v>0.1805102612247588</v>
      </c>
      <c r="G60" s="833">
        <v>0.13994715126790608</v>
      </c>
      <c r="H60" s="833">
        <v>2.5746905289142356E-2</v>
      </c>
      <c r="I60" s="833"/>
      <c r="J60" s="833"/>
      <c r="K60" s="833"/>
      <c r="L60" s="833"/>
      <c r="M60" s="833"/>
      <c r="N60" s="833"/>
      <c r="O60" s="834">
        <v>7.7701026600007689E-2</v>
      </c>
    </row>
    <row r="61" spans="1:15" ht="13.8" thickBot="1">
      <c r="A61" s="1104"/>
      <c r="B61" s="818" t="s">
        <v>56</v>
      </c>
      <c r="C61" s="833">
        <v>-1.8114411750903305E-2</v>
      </c>
      <c r="D61" s="833">
        <v>2.5398504192793016E-2</v>
      </c>
      <c r="E61" s="833">
        <v>3.736263736263836E-3</v>
      </c>
      <c r="F61" s="833">
        <v>0.15499474237644562</v>
      </c>
      <c r="G61" s="833">
        <v>2.7373949579831938E-2</v>
      </c>
      <c r="H61" s="833">
        <v>3.1864613508156725E-2</v>
      </c>
      <c r="I61" s="833"/>
      <c r="J61" s="833"/>
      <c r="K61" s="833"/>
      <c r="L61" s="833"/>
      <c r="M61" s="833"/>
      <c r="N61" s="833"/>
      <c r="O61" s="834">
        <v>3.5542945576476734E-2</v>
      </c>
    </row>
    <row r="62" spans="1:15" ht="14.4" thickBot="1">
      <c r="A62" s="1104"/>
      <c r="B62" s="822" t="s">
        <v>57</v>
      </c>
      <c r="C62" s="836">
        <v>1.4627723055869395E-2</v>
      </c>
      <c r="D62" s="836">
        <v>3.8266993502198289E-2</v>
      </c>
      <c r="E62" s="836">
        <v>1.7216653443144145E-2</v>
      </c>
      <c r="F62" s="836">
        <v>0.12584477261210195</v>
      </c>
      <c r="G62" s="836">
        <v>7.2878284203780647E-2</v>
      </c>
      <c r="H62" s="836">
        <v>1.0754974484750443E-2</v>
      </c>
      <c r="I62" s="836"/>
      <c r="J62" s="836"/>
      <c r="K62" s="836"/>
      <c r="L62" s="836"/>
      <c r="M62" s="836"/>
      <c r="N62" s="836"/>
      <c r="O62" s="837">
        <v>4.4903182728689033E-2</v>
      </c>
    </row>
    <row r="63" spans="1:15" ht="13.8" thickBot="1">
      <c r="A63" s="1104" t="s">
        <v>60</v>
      </c>
      <c r="B63" s="818" t="s">
        <v>54</v>
      </c>
      <c r="C63" s="833">
        <v>-1.821493624772539E-3</v>
      </c>
      <c r="D63" s="833">
        <v>0.18237175606409209</v>
      </c>
      <c r="E63" s="833">
        <v>0.10194905307002546</v>
      </c>
      <c r="F63" s="833">
        <v>9.0065794306221442E-2</v>
      </c>
      <c r="G63" s="833">
        <v>5.0098955160713325E-2</v>
      </c>
      <c r="H63" s="833">
        <v>6.4334023058391421E-2</v>
      </c>
      <c r="I63" s="833"/>
      <c r="J63" s="833"/>
      <c r="K63" s="833"/>
      <c r="L63" s="833"/>
      <c r="M63" s="833"/>
      <c r="N63" s="833"/>
      <c r="O63" s="834">
        <v>3.7459634015069854E-2</v>
      </c>
    </row>
    <row r="64" spans="1:15" ht="13.8" thickBot="1">
      <c r="A64" s="1104"/>
      <c r="B64" s="818" t="s">
        <v>61</v>
      </c>
      <c r="C64" s="833">
        <v>3.0061626333984671E-2</v>
      </c>
      <c r="D64" s="833">
        <v>7.2425956460937368E-3</v>
      </c>
      <c r="E64" s="833">
        <v>2.3084707172070645E-2</v>
      </c>
      <c r="F64" s="833">
        <v>1.1169372916707313E-2</v>
      </c>
      <c r="G64" s="833">
        <v>-7.4182121275265722E-3</v>
      </c>
      <c r="H64" s="833">
        <v>-1.0781726303729812E-2</v>
      </c>
      <c r="I64" s="833"/>
      <c r="J64" s="833"/>
      <c r="K64" s="833"/>
      <c r="L64" s="833"/>
      <c r="M64" s="833"/>
      <c r="N64" s="833"/>
      <c r="O64" s="834">
        <v>8.6870191114420212E-3</v>
      </c>
    </row>
    <row r="65" spans="1:15" ht="14.4" thickBot="1">
      <c r="A65" s="1104"/>
      <c r="B65" s="822" t="s">
        <v>57</v>
      </c>
      <c r="C65" s="836">
        <v>9.004345416897503E-3</v>
      </c>
      <c r="D65" s="836">
        <v>0.12440818939749142</v>
      </c>
      <c r="E65" s="836">
        <v>7.9638304097640819E-2</v>
      </c>
      <c r="F65" s="836">
        <v>6.7872685848374498E-2</v>
      </c>
      <c r="G65" s="836">
        <v>3.5468349324343507E-2</v>
      </c>
      <c r="H65" s="836">
        <v>4.2513395707254688E-2</v>
      </c>
      <c r="I65" s="836"/>
      <c r="J65" s="836"/>
      <c r="K65" s="836"/>
      <c r="L65" s="836"/>
      <c r="M65" s="836"/>
      <c r="N65" s="836"/>
      <c r="O65" s="837">
        <v>2.7653880463871607E-2</v>
      </c>
    </row>
    <row r="66" spans="1:15" ht="13.8" thickBot="1">
      <c r="A66" s="1104" t="s">
        <v>62</v>
      </c>
      <c r="B66" s="818" t="s">
        <v>54</v>
      </c>
      <c r="C66" s="838">
        <v>-1.495903614457824E-2</v>
      </c>
      <c r="D66" s="838">
        <v>-4.0276989886739258E-2</v>
      </c>
      <c r="E66" s="838">
        <v>1.0869093028183936</v>
      </c>
      <c r="F66" s="838">
        <v>0.92038531488358266</v>
      </c>
      <c r="G66" s="838">
        <v>0.52582354775018192</v>
      </c>
      <c r="H66" s="838">
        <v>0.45004865390853083</v>
      </c>
      <c r="I66" s="838"/>
      <c r="J66" s="838"/>
      <c r="K66" s="838"/>
      <c r="L66" s="838"/>
      <c r="M66" s="838"/>
      <c r="N66" s="838"/>
      <c r="O66" s="839">
        <v>0.71560377167190525</v>
      </c>
    </row>
    <row r="67" spans="1:15" ht="13.8" thickBot="1">
      <c r="A67" s="1105"/>
      <c r="B67" s="840" t="s">
        <v>55</v>
      </c>
      <c r="C67" s="838">
        <v>3.7104628664979908</v>
      </c>
      <c r="D67" s="838">
        <v>3.3848474813261213</v>
      </c>
      <c r="E67" s="838">
        <v>3.9989150622460046</v>
      </c>
      <c r="F67" s="838">
        <v>2.5971183778649278</v>
      </c>
      <c r="G67" s="838">
        <v>0.902410783207648</v>
      </c>
      <c r="H67" s="838">
        <v>1.3849349078524371</v>
      </c>
      <c r="I67" s="838"/>
      <c r="J67" s="838"/>
      <c r="K67" s="838"/>
      <c r="L67" s="838"/>
      <c r="M67" s="838"/>
      <c r="N67" s="838"/>
      <c r="O67" s="839">
        <v>2.0706777397061384</v>
      </c>
    </row>
    <row r="68" spans="1:15" ht="14.4" thickBot="1">
      <c r="A68" s="1105"/>
      <c r="B68" s="841" t="s">
        <v>57</v>
      </c>
      <c r="C68" s="842">
        <v>1.9532350532350531</v>
      </c>
      <c r="D68" s="842">
        <v>1.8786645603672294</v>
      </c>
      <c r="E68" s="842">
        <v>2.574077068175693</v>
      </c>
      <c r="F68" s="842">
        <v>1.8111153618290843</v>
      </c>
      <c r="G68" s="842">
        <v>0.85063510886707294</v>
      </c>
      <c r="H68" s="842">
        <v>1.0760062836393607</v>
      </c>
      <c r="I68" s="842"/>
      <c r="J68" s="842"/>
      <c r="K68" s="842"/>
      <c r="L68" s="842"/>
      <c r="M68" s="842"/>
      <c r="N68" s="842"/>
      <c r="O68" s="843">
        <v>1.6161303802758042</v>
      </c>
    </row>
    <row r="69" spans="1:15" ht="16.8" thickBot="1">
      <c r="A69" s="1106" t="s">
        <v>79</v>
      </c>
      <c r="B69" s="1107"/>
      <c r="C69" s="844">
        <v>0.12564793350994347</v>
      </c>
      <c r="D69" s="844">
        <v>0.15397564254029911</v>
      </c>
      <c r="E69" s="844">
        <v>0.17433567254075924</v>
      </c>
      <c r="F69" s="844">
        <v>0.20999113247500803</v>
      </c>
      <c r="G69" s="844">
        <v>6.9048531740792909E-2</v>
      </c>
      <c r="H69" s="844">
        <v>8.2481297313758264E-2</v>
      </c>
      <c r="I69" s="844"/>
      <c r="J69" s="844"/>
      <c r="K69" s="844"/>
      <c r="L69" s="844"/>
      <c r="M69" s="844"/>
      <c r="N69" s="844"/>
      <c r="O69" s="845">
        <v>0.14056427234777602</v>
      </c>
    </row>
    <row r="70" spans="1:15" ht="15" customHeight="1" thickBot="1"/>
    <row r="71" spans="1:15" ht="16.8" thickBot="1">
      <c r="A71" s="787" t="s">
        <v>64</v>
      </c>
      <c r="B71" s="749" t="s">
        <v>57</v>
      </c>
      <c r="C71" s="846">
        <v>1.6840882694541266E-2</v>
      </c>
      <c r="D71" s="846">
        <v>4.2623727208145973E-2</v>
      </c>
      <c r="E71" s="846">
        <v>1.8579944137757352E-2</v>
      </c>
      <c r="F71" s="846">
        <v>0.13383511701752318</v>
      </c>
      <c r="G71" s="846">
        <v>7.3638762293115861E-2</v>
      </c>
      <c r="H71" s="846">
        <v>9.4835779913401669E-2</v>
      </c>
      <c r="I71" s="846"/>
      <c r="J71" s="846"/>
      <c r="K71" s="846"/>
      <c r="L71" s="846"/>
      <c r="M71" s="846"/>
      <c r="N71" s="846"/>
      <c r="O71" s="847">
        <v>3.566497929130228E-2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1" header="0.5" footer="0.75"/>
  <pageSetup paperSize="5" scale="66" fitToWidth="3" fitToHeight="3" orientation="landscape" r:id="rId1"/>
  <headerFooter alignWithMargins="0">
    <oddHeader>&amp;L&amp;G&amp;C&amp;"Batang,Bold"&amp;20AVERAGE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RowHeight="13.2"/>
  <cols>
    <col min="1" max="1" width="15.88671875" style="489" customWidth="1"/>
    <col min="2" max="2" width="26.109375" style="489" bestFit="1" customWidth="1"/>
    <col min="3" max="14" width="12.5546875" style="786" bestFit="1" customWidth="1"/>
    <col min="15" max="15" width="15.5546875" style="489" bestFit="1" customWidth="1"/>
    <col min="16" max="256" width="9.109375" style="489"/>
    <col min="257" max="257" width="15.88671875" style="489" customWidth="1"/>
    <col min="258" max="258" width="26.109375" style="489" bestFit="1" customWidth="1"/>
    <col min="259" max="270" width="12.5546875" style="489" bestFit="1" customWidth="1"/>
    <col min="271" max="271" width="15.5546875" style="489" bestFit="1" customWidth="1"/>
    <col min="272" max="512" width="9.109375" style="489"/>
    <col min="513" max="513" width="15.88671875" style="489" customWidth="1"/>
    <col min="514" max="514" width="26.109375" style="489" bestFit="1" customWidth="1"/>
    <col min="515" max="526" width="12.5546875" style="489" bestFit="1" customWidth="1"/>
    <col min="527" max="527" width="15.5546875" style="489" bestFit="1" customWidth="1"/>
    <col min="528" max="768" width="9.109375" style="489"/>
    <col min="769" max="769" width="15.88671875" style="489" customWidth="1"/>
    <col min="770" max="770" width="26.109375" style="489" bestFit="1" customWidth="1"/>
    <col min="771" max="782" width="12.5546875" style="489" bestFit="1" customWidth="1"/>
    <col min="783" max="783" width="15.5546875" style="489" bestFit="1" customWidth="1"/>
    <col min="784" max="1024" width="9.109375" style="489"/>
    <col min="1025" max="1025" width="15.88671875" style="489" customWidth="1"/>
    <col min="1026" max="1026" width="26.109375" style="489" bestFit="1" customWidth="1"/>
    <col min="1027" max="1038" width="12.5546875" style="489" bestFit="1" customWidth="1"/>
    <col min="1039" max="1039" width="15.5546875" style="489" bestFit="1" customWidth="1"/>
    <col min="1040" max="1280" width="9.109375" style="489"/>
    <col min="1281" max="1281" width="15.88671875" style="489" customWidth="1"/>
    <col min="1282" max="1282" width="26.109375" style="489" bestFit="1" customWidth="1"/>
    <col min="1283" max="1294" width="12.5546875" style="489" bestFit="1" customWidth="1"/>
    <col min="1295" max="1295" width="15.5546875" style="489" bestFit="1" customWidth="1"/>
    <col min="1296" max="1536" width="9.109375" style="489"/>
    <col min="1537" max="1537" width="15.88671875" style="489" customWidth="1"/>
    <col min="1538" max="1538" width="26.109375" style="489" bestFit="1" customWidth="1"/>
    <col min="1539" max="1550" width="12.5546875" style="489" bestFit="1" customWidth="1"/>
    <col min="1551" max="1551" width="15.5546875" style="489" bestFit="1" customWidth="1"/>
    <col min="1552" max="1792" width="9.109375" style="489"/>
    <col min="1793" max="1793" width="15.88671875" style="489" customWidth="1"/>
    <col min="1794" max="1794" width="26.109375" style="489" bestFit="1" customWidth="1"/>
    <col min="1795" max="1806" width="12.5546875" style="489" bestFit="1" customWidth="1"/>
    <col min="1807" max="1807" width="15.5546875" style="489" bestFit="1" customWidth="1"/>
    <col min="1808" max="2048" width="9.109375" style="489"/>
    <col min="2049" max="2049" width="15.88671875" style="489" customWidth="1"/>
    <col min="2050" max="2050" width="26.109375" style="489" bestFit="1" customWidth="1"/>
    <col min="2051" max="2062" width="12.5546875" style="489" bestFit="1" customWidth="1"/>
    <col min="2063" max="2063" width="15.5546875" style="489" bestFit="1" customWidth="1"/>
    <col min="2064" max="2304" width="9.109375" style="489"/>
    <col min="2305" max="2305" width="15.88671875" style="489" customWidth="1"/>
    <col min="2306" max="2306" width="26.109375" style="489" bestFit="1" customWidth="1"/>
    <col min="2307" max="2318" width="12.5546875" style="489" bestFit="1" customWidth="1"/>
    <col min="2319" max="2319" width="15.5546875" style="489" bestFit="1" customWidth="1"/>
    <col min="2320" max="2560" width="9.109375" style="489"/>
    <col min="2561" max="2561" width="15.88671875" style="489" customWidth="1"/>
    <col min="2562" max="2562" width="26.109375" style="489" bestFit="1" customWidth="1"/>
    <col min="2563" max="2574" width="12.5546875" style="489" bestFit="1" customWidth="1"/>
    <col min="2575" max="2575" width="15.5546875" style="489" bestFit="1" customWidth="1"/>
    <col min="2576" max="2816" width="9.109375" style="489"/>
    <col min="2817" max="2817" width="15.88671875" style="489" customWidth="1"/>
    <col min="2818" max="2818" width="26.109375" style="489" bestFit="1" customWidth="1"/>
    <col min="2819" max="2830" width="12.5546875" style="489" bestFit="1" customWidth="1"/>
    <col min="2831" max="2831" width="15.5546875" style="489" bestFit="1" customWidth="1"/>
    <col min="2832" max="3072" width="9.109375" style="489"/>
    <col min="3073" max="3073" width="15.88671875" style="489" customWidth="1"/>
    <col min="3074" max="3074" width="26.109375" style="489" bestFit="1" customWidth="1"/>
    <col min="3075" max="3086" width="12.5546875" style="489" bestFit="1" customWidth="1"/>
    <col min="3087" max="3087" width="15.5546875" style="489" bestFit="1" customWidth="1"/>
    <col min="3088" max="3328" width="9.109375" style="489"/>
    <col min="3329" max="3329" width="15.88671875" style="489" customWidth="1"/>
    <col min="3330" max="3330" width="26.109375" style="489" bestFit="1" customWidth="1"/>
    <col min="3331" max="3342" width="12.5546875" style="489" bestFit="1" customWidth="1"/>
    <col min="3343" max="3343" width="15.5546875" style="489" bestFit="1" customWidth="1"/>
    <col min="3344" max="3584" width="9.109375" style="489"/>
    <col min="3585" max="3585" width="15.88671875" style="489" customWidth="1"/>
    <col min="3586" max="3586" width="26.109375" style="489" bestFit="1" customWidth="1"/>
    <col min="3587" max="3598" width="12.5546875" style="489" bestFit="1" customWidth="1"/>
    <col min="3599" max="3599" width="15.5546875" style="489" bestFit="1" customWidth="1"/>
    <col min="3600" max="3840" width="9.109375" style="489"/>
    <col min="3841" max="3841" width="15.88671875" style="489" customWidth="1"/>
    <col min="3842" max="3842" width="26.109375" style="489" bestFit="1" customWidth="1"/>
    <col min="3843" max="3854" width="12.5546875" style="489" bestFit="1" customWidth="1"/>
    <col min="3855" max="3855" width="15.5546875" style="489" bestFit="1" customWidth="1"/>
    <col min="3856" max="4096" width="9.109375" style="489"/>
    <col min="4097" max="4097" width="15.88671875" style="489" customWidth="1"/>
    <col min="4098" max="4098" width="26.109375" style="489" bestFit="1" customWidth="1"/>
    <col min="4099" max="4110" width="12.5546875" style="489" bestFit="1" customWidth="1"/>
    <col min="4111" max="4111" width="15.5546875" style="489" bestFit="1" customWidth="1"/>
    <col min="4112" max="4352" width="9.109375" style="489"/>
    <col min="4353" max="4353" width="15.88671875" style="489" customWidth="1"/>
    <col min="4354" max="4354" width="26.109375" style="489" bestFit="1" customWidth="1"/>
    <col min="4355" max="4366" width="12.5546875" style="489" bestFit="1" customWidth="1"/>
    <col min="4367" max="4367" width="15.5546875" style="489" bestFit="1" customWidth="1"/>
    <col min="4368" max="4608" width="9.109375" style="489"/>
    <col min="4609" max="4609" width="15.88671875" style="489" customWidth="1"/>
    <col min="4610" max="4610" width="26.109375" style="489" bestFit="1" customWidth="1"/>
    <col min="4611" max="4622" width="12.5546875" style="489" bestFit="1" customWidth="1"/>
    <col min="4623" max="4623" width="15.5546875" style="489" bestFit="1" customWidth="1"/>
    <col min="4624" max="4864" width="9.109375" style="489"/>
    <col min="4865" max="4865" width="15.88671875" style="489" customWidth="1"/>
    <col min="4866" max="4866" width="26.109375" style="489" bestFit="1" customWidth="1"/>
    <col min="4867" max="4878" width="12.5546875" style="489" bestFit="1" customWidth="1"/>
    <col min="4879" max="4879" width="15.5546875" style="489" bestFit="1" customWidth="1"/>
    <col min="4880" max="5120" width="9.109375" style="489"/>
    <col min="5121" max="5121" width="15.88671875" style="489" customWidth="1"/>
    <col min="5122" max="5122" width="26.109375" style="489" bestFit="1" customWidth="1"/>
    <col min="5123" max="5134" width="12.5546875" style="489" bestFit="1" customWidth="1"/>
    <col min="5135" max="5135" width="15.5546875" style="489" bestFit="1" customWidth="1"/>
    <col min="5136" max="5376" width="9.109375" style="489"/>
    <col min="5377" max="5377" width="15.88671875" style="489" customWidth="1"/>
    <col min="5378" max="5378" width="26.109375" style="489" bestFit="1" customWidth="1"/>
    <col min="5379" max="5390" width="12.5546875" style="489" bestFit="1" customWidth="1"/>
    <col min="5391" max="5391" width="15.5546875" style="489" bestFit="1" customWidth="1"/>
    <col min="5392" max="5632" width="9.109375" style="489"/>
    <col min="5633" max="5633" width="15.88671875" style="489" customWidth="1"/>
    <col min="5634" max="5634" width="26.109375" style="489" bestFit="1" customWidth="1"/>
    <col min="5635" max="5646" width="12.5546875" style="489" bestFit="1" customWidth="1"/>
    <col min="5647" max="5647" width="15.5546875" style="489" bestFit="1" customWidth="1"/>
    <col min="5648" max="5888" width="9.109375" style="489"/>
    <col min="5889" max="5889" width="15.88671875" style="489" customWidth="1"/>
    <col min="5890" max="5890" width="26.109375" style="489" bestFit="1" customWidth="1"/>
    <col min="5891" max="5902" width="12.5546875" style="489" bestFit="1" customWidth="1"/>
    <col min="5903" max="5903" width="15.5546875" style="489" bestFit="1" customWidth="1"/>
    <col min="5904" max="6144" width="9.109375" style="489"/>
    <col min="6145" max="6145" width="15.88671875" style="489" customWidth="1"/>
    <col min="6146" max="6146" width="26.109375" style="489" bestFit="1" customWidth="1"/>
    <col min="6147" max="6158" width="12.5546875" style="489" bestFit="1" customWidth="1"/>
    <col min="6159" max="6159" width="15.5546875" style="489" bestFit="1" customWidth="1"/>
    <col min="6160" max="6400" width="9.109375" style="489"/>
    <col min="6401" max="6401" width="15.88671875" style="489" customWidth="1"/>
    <col min="6402" max="6402" width="26.109375" style="489" bestFit="1" customWidth="1"/>
    <col min="6403" max="6414" width="12.5546875" style="489" bestFit="1" customWidth="1"/>
    <col min="6415" max="6415" width="15.5546875" style="489" bestFit="1" customWidth="1"/>
    <col min="6416" max="6656" width="9.109375" style="489"/>
    <col min="6657" max="6657" width="15.88671875" style="489" customWidth="1"/>
    <col min="6658" max="6658" width="26.109375" style="489" bestFit="1" customWidth="1"/>
    <col min="6659" max="6670" width="12.5546875" style="489" bestFit="1" customWidth="1"/>
    <col min="6671" max="6671" width="15.5546875" style="489" bestFit="1" customWidth="1"/>
    <col min="6672" max="6912" width="9.109375" style="489"/>
    <col min="6913" max="6913" width="15.88671875" style="489" customWidth="1"/>
    <col min="6914" max="6914" width="26.109375" style="489" bestFit="1" customWidth="1"/>
    <col min="6915" max="6926" width="12.5546875" style="489" bestFit="1" customWidth="1"/>
    <col min="6927" max="6927" width="15.5546875" style="489" bestFit="1" customWidth="1"/>
    <col min="6928" max="7168" width="9.109375" style="489"/>
    <col min="7169" max="7169" width="15.88671875" style="489" customWidth="1"/>
    <col min="7170" max="7170" width="26.109375" style="489" bestFit="1" customWidth="1"/>
    <col min="7171" max="7182" width="12.5546875" style="489" bestFit="1" customWidth="1"/>
    <col min="7183" max="7183" width="15.5546875" style="489" bestFit="1" customWidth="1"/>
    <col min="7184" max="7424" width="9.109375" style="489"/>
    <col min="7425" max="7425" width="15.88671875" style="489" customWidth="1"/>
    <col min="7426" max="7426" width="26.109375" style="489" bestFit="1" customWidth="1"/>
    <col min="7427" max="7438" width="12.5546875" style="489" bestFit="1" customWidth="1"/>
    <col min="7439" max="7439" width="15.5546875" style="489" bestFit="1" customWidth="1"/>
    <col min="7440" max="7680" width="9.109375" style="489"/>
    <col min="7681" max="7681" width="15.88671875" style="489" customWidth="1"/>
    <col min="7682" max="7682" width="26.109375" style="489" bestFit="1" customWidth="1"/>
    <col min="7683" max="7694" width="12.5546875" style="489" bestFit="1" customWidth="1"/>
    <col min="7695" max="7695" width="15.5546875" style="489" bestFit="1" customWidth="1"/>
    <col min="7696" max="7936" width="9.109375" style="489"/>
    <col min="7937" max="7937" width="15.88671875" style="489" customWidth="1"/>
    <col min="7938" max="7938" width="26.109375" style="489" bestFit="1" customWidth="1"/>
    <col min="7939" max="7950" width="12.5546875" style="489" bestFit="1" customWidth="1"/>
    <col min="7951" max="7951" width="15.5546875" style="489" bestFit="1" customWidth="1"/>
    <col min="7952" max="8192" width="9.109375" style="489"/>
    <col min="8193" max="8193" width="15.88671875" style="489" customWidth="1"/>
    <col min="8194" max="8194" width="26.109375" style="489" bestFit="1" customWidth="1"/>
    <col min="8195" max="8206" width="12.5546875" style="489" bestFit="1" customWidth="1"/>
    <col min="8207" max="8207" width="15.5546875" style="489" bestFit="1" customWidth="1"/>
    <col min="8208" max="8448" width="9.109375" style="489"/>
    <col min="8449" max="8449" width="15.88671875" style="489" customWidth="1"/>
    <col min="8450" max="8450" width="26.109375" style="489" bestFit="1" customWidth="1"/>
    <col min="8451" max="8462" width="12.5546875" style="489" bestFit="1" customWidth="1"/>
    <col min="8463" max="8463" width="15.5546875" style="489" bestFit="1" customWidth="1"/>
    <col min="8464" max="8704" width="9.109375" style="489"/>
    <col min="8705" max="8705" width="15.88671875" style="489" customWidth="1"/>
    <col min="8706" max="8706" width="26.109375" style="489" bestFit="1" customWidth="1"/>
    <col min="8707" max="8718" width="12.5546875" style="489" bestFit="1" customWidth="1"/>
    <col min="8719" max="8719" width="15.5546875" style="489" bestFit="1" customWidth="1"/>
    <col min="8720" max="8960" width="9.109375" style="489"/>
    <col min="8961" max="8961" width="15.88671875" style="489" customWidth="1"/>
    <col min="8962" max="8962" width="26.109375" style="489" bestFit="1" customWidth="1"/>
    <col min="8963" max="8974" width="12.5546875" style="489" bestFit="1" customWidth="1"/>
    <col min="8975" max="8975" width="15.5546875" style="489" bestFit="1" customWidth="1"/>
    <col min="8976" max="9216" width="9.109375" style="489"/>
    <col min="9217" max="9217" width="15.88671875" style="489" customWidth="1"/>
    <col min="9218" max="9218" width="26.109375" style="489" bestFit="1" customWidth="1"/>
    <col min="9219" max="9230" width="12.5546875" style="489" bestFit="1" customWidth="1"/>
    <col min="9231" max="9231" width="15.5546875" style="489" bestFit="1" customWidth="1"/>
    <col min="9232" max="9472" width="9.109375" style="489"/>
    <col min="9473" max="9473" width="15.88671875" style="489" customWidth="1"/>
    <col min="9474" max="9474" width="26.109375" style="489" bestFit="1" customWidth="1"/>
    <col min="9475" max="9486" width="12.5546875" style="489" bestFit="1" customWidth="1"/>
    <col min="9487" max="9487" width="15.5546875" style="489" bestFit="1" customWidth="1"/>
    <col min="9488" max="9728" width="9.109375" style="489"/>
    <col min="9729" max="9729" width="15.88671875" style="489" customWidth="1"/>
    <col min="9730" max="9730" width="26.109375" style="489" bestFit="1" customWidth="1"/>
    <col min="9731" max="9742" width="12.5546875" style="489" bestFit="1" customWidth="1"/>
    <col min="9743" max="9743" width="15.5546875" style="489" bestFit="1" customWidth="1"/>
    <col min="9744" max="9984" width="9.109375" style="489"/>
    <col min="9985" max="9985" width="15.88671875" style="489" customWidth="1"/>
    <col min="9986" max="9986" width="26.109375" style="489" bestFit="1" customWidth="1"/>
    <col min="9987" max="9998" width="12.5546875" style="489" bestFit="1" customWidth="1"/>
    <col min="9999" max="9999" width="15.5546875" style="489" bestFit="1" customWidth="1"/>
    <col min="10000" max="10240" width="9.109375" style="489"/>
    <col min="10241" max="10241" width="15.88671875" style="489" customWidth="1"/>
    <col min="10242" max="10242" width="26.109375" style="489" bestFit="1" customWidth="1"/>
    <col min="10243" max="10254" width="12.5546875" style="489" bestFit="1" customWidth="1"/>
    <col min="10255" max="10255" width="15.5546875" style="489" bestFit="1" customWidth="1"/>
    <col min="10256" max="10496" width="9.109375" style="489"/>
    <col min="10497" max="10497" width="15.88671875" style="489" customWidth="1"/>
    <col min="10498" max="10498" width="26.109375" style="489" bestFit="1" customWidth="1"/>
    <col min="10499" max="10510" width="12.5546875" style="489" bestFit="1" customWidth="1"/>
    <col min="10511" max="10511" width="15.5546875" style="489" bestFit="1" customWidth="1"/>
    <col min="10512" max="10752" width="9.109375" style="489"/>
    <col min="10753" max="10753" width="15.88671875" style="489" customWidth="1"/>
    <col min="10754" max="10754" width="26.109375" style="489" bestFit="1" customWidth="1"/>
    <col min="10755" max="10766" width="12.5546875" style="489" bestFit="1" customWidth="1"/>
    <col min="10767" max="10767" width="15.5546875" style="489" bestFit="1" customWidth="1"/>
    <col min="10768" max="11008" width="9.109375" style="489"/>
    <col min="11009" max="11009" width="15.88671875" style="489" customWidth="1"/>
    <col min="11010" max="11010" width="26.109375" style="489" bestFit="1" customWidth="1"/>
    <col min="11011" max="11022" width="12.5546875" style="489" bestFit="1" customWidth="1"/>
    <col min="11023" max="11023" width="15.5546875" style="489" bestFit="1" customWidth="1"/>
    <col min="11024" max="11264" width="9.109375" style="489"/>
    <col min="11265" max="11265" width="15.88671875" style="489" customWidth="1"/>
    <col min="11266" max="11266" width="26.109375" style="489" bestFit="1" customWidth="1"/>
    <col min="11267" max="11278" width="12.5546875" style="489" bestFit="1" customWidth="1"/>
    <col min="11279" max="11279" width="15.5546875" style="489" bestFit="1" customWidth="1"/>
    <col min="11280" max="11520" width="9.109375" style="489"/>
    <col min="11521" max="11521" width="15.88671875" style="489" customWidth="1"/>
    <col min="11522" max="11522" width="26.109375" style="489" bestFit="1" customWidth="1"/>
    <col min="11523" max="11534" width="12.5546875" style="489" bestFit="1" customWidth="1"/>
    <col min="11535" max="11535" width="15.5546875" style="489" bestFit="1" customWidth="1"/>
    <col min="11536" max="11776" width="9.109375" style="489"/>
    <col min="11777" max="11777" width="15.88671875" style="489" customWidth="1"/>
    <col min="11778" max="11778" width="26.109375" style="489" bestFit="1" customWidth="1"/>
    <col min="11779" max="11790" width="12.5546875" style="489" bestFit="1" customWidth="1"/>
    <col min="11791" max="11791" width="15.5546875" style="489" bestFit="1" customWidth="1"/>
    <col min="11792" max="12032" width="9.109375" style="489"/>
    <col min="12033" max="12033" width="15.88671875" style="489" customWidth="1"/>
    <col min="12034" max="12034" width="26.109375" style="489" bestFit="1" customWidth="1"/>
    <col min="12035" max="12046" width="12.5546875" style="489" bestFit="1" customWidth="1"/>
    <col min="12047" max="12047" width="15.5546875" style="489" bestFit="1" customWidth="1"/>
    <col min="12048" max="12288" width="9.109375" style="489"/>
    <col min="12289" max="12289" width="15.88671875" style="489" customWidth="1"/>
    <col min="12290" max="12290" width="26.109375" style="489" bestFit="1" customWidth="1"/>
    <col min="12291" max="12302" width="12.5546875" style="489" bestFit="1" customWidth="1"/>
    <col min="12303" max="12303" width="15.5546875" style="489" bestFit="1" customWidth="1"/>
    <col min="12304" max="12544" width="9.109375" style="489"/>
    <col min="12545" max="12545" width="15.88671875" style="489" customWidth="1"/>
    <col min="12546" max="12546" width="26.109375" style="489" bestFit="1" customWidth="1"/>
    <col min="12547" max="12558" width="12.5546875" style="489" bestFit="1" customWidth="1"/>
    <col min="12559" max="12559" width="15.5546875" style="489" bestFit="1" customWidth="1"/>
    <col min="12560" max="12800" width="9.109375" style="489"/>
    <col min="12801" max="12801" width="15.88671875" style="489" customWidth="1"/>
    <col min="12802" max="12802" width="26.109375" style="489" bestFit="1" customWidth="1"/>
    <col min="12803" max="12814" width="12.5546875" style="489" bestFit="1" customWidth="1"/>
    <col min="12815" max="12815" width="15.5546875" style="489" bestFit="1" customWidth="1"/>
    <col min="12816" max="13056" width="9.109375" style="489"/>
    <col min="13057" max="13057" width="15.88671875" style="489" customWidth="1"/>
    <col min="13058" max="13058" width="26.109375" style="489" bestFit="1" customWidth="1"/>
    <col min="13059" max="13070" width="12.5546875" style="489" bestFit="1" customWidth="1"/>
    <col min="13071" max="13071" width="15.5546875" style="489" bestFit="1" customWidth="1"/>
    <col min="13072" max="13312" width="9.109375" style="489"/>
    <col min="13313" max="13313" width="15.88671875" style="489" customWidth="1"/>
    <col min="13314" max="13314" width="26.109375" style="489" bestFit="1" customWidth="1"/>
    <col min="13315" max="13326" width="12.5546875" style="489" bestFit="1" customWidth="1"/>
    <col min="13327" max="13327" width="15.5546875" style="489" bestFit="1" customWidth="1"/>
    <col min="13328" max="13568" width="9.109375" style="489"/>
    <col min="13569" max="13569" width="15.88671875" style="489" customWidth="1"/>
    <col min="13570" max="13570" width="26.109375" style="489" bestFit="1" customWidth="1"/>
    <col min="13571" max="13582" width="12.5546875" style="489" bestFit="1" customWidth="1"/>
    <col min="13583" max="13583" width="15.5546875" style="489" bestFit="1" customWidth="1"/>
    <col min="13584" max="13824" width="9.109375" style="489"/>
    <col min="13825" max="13825" width="15.88671875" style="489" customWidth="1"/>
    <col min="13826" max="13826" width="26.109375" style="489" bestFit="1" customWidth="1"/>
    <col min="13827" max="13838" width="12.5546875" style="489" bestFit="1" customWidth="1"/>
    <col min="13839" max="13839" width="15.5546875" style="489" bestFit="1" customWidth="1"/>
    <col min="13840" max="14080" width="9.109375" style="489"/>
    <col min="14081" max="14081" width="15.88671875" style="489" customWidth="1"/>
    <col min="14082" max="14082" width="26.109375" style="489" bestFit="1" customWidth="1"/>
    <col min="14083" max="14094" width="12.5546875" style="489" bestFit="1" customWidth="1"/>
    <col min="14095" max="14095" width="15.5546875" style="489" bestFit="1" customWidth="1"/>
    <col min="14096" max="14336" width="9.109375" style="489"/>
    <col min="14337" max="14337" width="15.88671875" style="489" customWidth="1"/>
    <col min="14338" max="14338" width="26.109375" style="489" bestFit="1" customWidth="1"/>
    <col min="14339" max="14350" width="12.5546875" style="489" bestFit="1" customWidth="1"/>
    <col min="14351" max="14351" width="15.5546875" style="489" bestFit="1" customWidth="1"/>
    <col min="14352" max="14592" width="9.109375" style="489"/>
    <col min="14593" max="14593" width="15.88671875" style="489" customWidth="1"/>
    <col min="14594" max="14594" width="26.109375" style="489" bestFit="1" customWidth="1"/>
    <col min="14595" max="14606" width="12.5546875" style="489" bestFit="1" customWidth="1"/>
    <col min="14607" max="14607" width="15.5546875" style="489" bestFit="1" customWidth="1"/>
    <col min="14608" max="14848" width="9.109375" style="489"/>
    <col min="14849" max="14849" width="15.88671875" style="489" customWidth="1"/>
    <col min="14850" max="14850" width="26.109375" style="489" bestFit="1" customWidth="1"/>
    <col min="14851" max="14862" width="12.5546875" style="489" bestFit="1" customWidth="1"/>
    <col min="14863" max="14863" width="15.5546875" style="489" bestFit="1" customWidth="1"/>
    <col min="14864" max="15104" width="9.109375" style="489"/>
    <col min="15105" max="15105" width="15.88671875" style="489" customWidth="1"/>
    <col min="15106" max="15106" width="26.109375" style="489" bestFit="1" customWidth="1"/>
    <col min="15107" max="15118" width="12.5546875" style="489" bestFit="1" customWidth="1"/>
    <col min="15119" max="15119" width="15.5546875" style="489" bestFit="1" customWidth="1"/>
    <col min="15120" max="15360" width="9.109375" style="489"/>
    <col min="15361" max="15361" width="15.88671875" style="489" customWidth="1"/>
    <col min="15362" max="15362" width="26.109375" style="489" bestFit="1" customWidth="1"/>
    <col min="15363" max="15374" width="12.5546875" style="489" bestFit="1" customWidth="1"/>
    <col min="15375" max="15375" width="15.5546875" style="489" bestFit="1" customWidth="1"/>
    <col min="15376" max="15616" width="9.109375" style="489"/>
    <col min="15617" max="15617" width="15.88671875" style="489" customWidth="1"/>
    <col min="15618" max="15618" width="26.109375" style="489" bestFit="1" customWidth="1"/>
    <col min="15619" max="15630" width="12.5546875" style="489" bestFit="1" customWidth="1"/>
    <col min="15631" max="15631" width="15.5546875" style="489" bestFit="1" customWidth="1"/>
    <col min="15632" max="15872" width="9.109375" style="489"/>
    <col min="15873" max="15873" width="15.88671875" style="489" customWidth="1"/>
    <col min="15874" max="15874" width="26.109375" style="489" bestFit="1" customWidth="1"/>
    <col min="15875" max="15886" width="12.5546875" style="489" bestFit="1" customWidth="1"/>
    <col min="15887" max="15887" width="15.5546875" style="489" bestFit="1" customWidth="1"/>
    <col min="15888" max="16128" width="9.109375" style="489"/>
    <col min="16129" max="16129" width="15.88671875" style="489" customWidth="1"/>
    <col min="16130" max="16130" width="26.109375" style="489" bestFit="1" customWidth="1"/>
    <col min="16131" max="16142" width="12.5546875" style="489" bestFit="1" customWidth="1"/>
    <col min="16143" max="16143" width="15.5546875" style="489" bestFit="1" customWidth="1"/>
    <col min="16144" max="16384" width="9.109375" style="489"/>
  </cols>
  <sheetData>
    <row r="1" spans="1:15" ht="21" customHeight="1" thickBot="1">
      <c r="A1" s="1100" t="s">
        <v>138</v>
      </c>
      <c r="B1" s="1094"/>
      <c r="C1" s="1094"/>
      <c r="D1" s="1094"/>
      <c r="E1" s="1094"/>
      <c r="F1" s="1094"/>
      <c r="G1" s="1094"/>
      <c r="H1" s="1094"/>
      <c r="I1" s="1094"/>
      <c r="J1" s="1094"/>
      <c r="K1" s="1094"/>
      <c r="L1" s="1094"/>
      <c r="M1" s="1094"/>
      <c r="N1" s="1094"/>
      <c r="O1" s="1095"/>
    </row>
    <row r="2" spans="1:15" s="776" customFormat="1" ht="27" customHeight="1" thickBot="1">
      <c r="A2" s="848" t="s">
        <v>81</v>
      </c>
      <c r="B2" s="773" t="s">
        <v>86</v>
      </c>
      <c r="C2" s="849" t="s">
        <v>93</v>
      </c>
      <c r="D2" s="849" t="s">
        <v>94</v>
      </c>
      <c r="E2" s="849" t="s">
        <v>95</v>
      </c>
      <c r="F2" s="849" t="s">
        <v>96</v>
      </c>
      <c r="G2" s="849" t="s">
        <v>97</v>
      </c>
      <c r="H2" s="849" t="s">
        <v>98</v>
      </c>
      <c r="I2" s="849" t="s">
        <v>139</v>
      </c>
      <c r="J2" s="849" t="s">
        <v>140</v>
      </c>
      <c r="K2" s="849" t="s">
        <v>141</v>
      </c>
      <c r="L2" s="849" t="s">
        <v>142</v>
      </c>
      <c r="M2" s="849" t="s">
        <v>143</v>
      </c>
      <c r="N2" s="849" t="s">
        <v>144</v>
      </c>
      <c r="O2" s="775" t="s">
        <v>16</v>
      </c>
    </row>
    <row r="3" spans="1:15" ht="15" customHeight="1" thickBot="1">
      <c r="A3" s="1096" t="s">
        <v>82</v>
      </c>
      <c r="B3" s="777" t="s">
        <v>54</v>
      </c>
      <c r="C3" s="778">
        <v>142.22315789473686</v>
      </c>
      <c r="D3" s="778">
        <v>138.29105263157899</v>
      </c>
      <c r="E3" s="778">
        <v>132.45999999999998</v>
      </c>
      <c r="F3" s="778">
        <v>122.90899999999996</v>
      </c>
      <c r="G3" s="778">
        <v>106.11499999999998</v>
      </c>
      <c r="H3" s="778">
        <v>105.327</v>
      </c>
      <c r="I3" s="778"/>
      <c r="J3" s="778"/>
      <c r="K3" s="778"/>
      <c r="L3" s="778"/>
      <c r="M3" s="778"/>
      <c r="N3" s="778"/>
      <c r="O3" s="779">
        <v>123.63</v>
      </c>
    </row>
    <row r="4" spans="1:15" ht="15" customHeight="1" thickBot="1">
      <c r="A4" s="1096"/>
      <c r="B4" s="780" t="s">
        <v>55</v>
      </c>
      <c r="C4" s="778">
        <v>148.26000000000002</v>
      </c>
      <c r="D4" s="778">
        <v>150.7525</v>
      </c>
      <c r="E4" s="778">
        <v>151.06625</v>
      </c>
      <c r="F4" s="778">
        <v>138.63374999999999</v>
      </c>
      <c r="G4" s="778">
        <v>121.23375</v>
      </c>
      <c r="H4" s="778">
        <v>118.46375</v>
      </c>
      <c r="I4" s="778"/>
      <c r="J4" s="778"/>
      <c r="K4" s="778"/>
      <c r="L4" s="778"/>
      <c r="M4" s="778"/>
      <c r="N4" s="778"/>
      <c r="O4" s="779">
        <v>137.80000000000001</v>
      </c>
    </row>
    <row r="5" spans="1:15" ht="15" customHeight="1" thickBot="1">
      <c r="A5" s="1096"/>
      <c r="B5" s="780" t="s">
        <v>56</v>
      </c>
      <c r="C5" s="778">
        <v>224.87266666666667</v>
      </c>
      <c r="D5" s="778">
        <v>240.51400000000001</v>
      </c>
      <c r="E5" s="778">
        <v>230.84199999999998</v>
      </c>
      <c r="F5" s="778">
        <v>204.93600000000001</v>
      </c>
      <c r="G5" s="778">
        <v>175.60066666666668</v>
      </c>
      <c r="H5" s="778">
        <v>169.31666666666663</v>
      </c>
      <c r="I5" s="778"/>
      <c r="J5" s="778"/>
      <c r="K5" s="778"/>
      <c r="L5" s="778"/>
      <c r="M5" s="778"/>
      <c r="N5" s="778"/>
      <c r="O5" s="779">
        <v>207.68</v>
      </c>
    </row>
    <row r="6" spans="1:15" ht="15" customHeight="1" thickBot="1">
      <c r="A6" s="1097"/>
      <c r="B6" s="781" t="s">
        <v>57</v>
      </c>
      <c r="C6" s="782">
        <v>173.49146341463413</v>
      </c>
      <c r="D6" s="782">
        <v>177.17285714285714</v>
      </c>
      <c r="E6" s="782">
        <v>170.24093023255816</v>
      </c>
      <c r="F6" s="782">
        <v>154.44860465116278</v>
      </c>
      <c r="G6" s="782">
        <v>133.166976744186</v>
      </c>
      <c r="H6" s="782">
        <v>130.09302325581396</v>
      </c>
      <c r="I6" s="782"/>
      <c r="J6" s="782"/>
      <c r="K6" s="782"/>
      <c r="L6" s="782"/>
      <c r="M6" s="782"/>
      <c r="N6" s="782"/>
      <c r="O6" s="783">
        <v>155.59</v>
      </c>
    </row>
    <row r="7" spans="1:15" ht="15" customHeight="1" thickBot="1">
      <c r="A7" s="1098" t="s">
        <v>83</v>
      </c>
      <c r="B7" s="780" t="s">
        <v>54</v>
      </c>
      <c r="C7" s="778">
        <v>108.7002272727273</v>
      </c>
      <c r="D7" s="778">
        <v>113.3059090909091</v>
      </c>
      <c r="E7" s="778">
        <v>124.61955555555556</v>
      </c>
      <c r="F7" s="778">
        <v>126.8258695652174</v>
      </c>
      <c r="G7" s="778">
        <v>104.87599999999996</v>
      </c>
      <c r="H7" s="778">
        <v>112.4725581395349</v>
      </c>
      <c r="I7" s="778"/>
      <c r="J7" s="778"/>
      <c r="K7" s="778"/>
      <c r="L7" s="778"/>
      <c r="M7" s="778"/>
      <c r="N7" s="778"/>
      <c r="O7" s="779">
        <v>119.57</v>
      </c>
    </row>
    <row r="8" spans="1:15" ht="15" customHeight="1" thickBot="1">
      <c r="A8" s="1096"/>
      <c r="B8" s="780" t="s">
        <v>55</v>
      </c>
      <c r="C8" s="778">
        <v>294.72000000000003</v>
      </c>
      <c r="D8" s="778">
        <v>299.41176470588232</v>
      </c>
      <c r="E8" s="778">
        <v>319.39999999999998</v>
      </c>
      <c r="F8" s="778">
        <v>265.75999999999993</v>
      </c>
      <c r="G8" s="778">
        <v>200.95055555555555</v>
      </c>
      <c r="H8" s="778">
        <v>210.32166666666672</v>
      </c>
      <c r="I8" s="778"/>
      <c r="J8" s="778"/>
      <c r="K8" s="778"/>
      <c r="L8" s="778"/>
      <c r="M8" s="778"/>
      <c r="N8" s="778"/>
      <c r="O8" s="779">
        <v>259</v>
      </c>
    </row>
    <row r="9" spans="1:15" ht="15" customHeight="1" thickBot="1">
      <c r="A9" s="1096"/>
      <c r="B9" s="780" t="s">
        <v>56</v>
      </c>
      <c r="C9" s="778">
        <v>201.44</v>
      </c>
      <c r="D9" s="778">
        <v>214.3075</v>
      </c>
      <c r="E9" s="778">
        <v>214.61</v>
      </c>
      <c r="F9" s="778">
        <v>210.755</v>
      </c>
      <c r="G9" s="778">
        <v>164.92500000000001</v>
      </c>
      <c r="H9" s="778">
        <v>158.995</v>
      </c>
      <c r="I9" s="778"/>
      <c r="J9" s="778"/>
      <c r="K9" s="778"/>
      <c r="L9" s="778"/>
      <c r="M9" s="778"/>
      <c r="N9" s="778"/>
      <c r="O9" s="779">
        <v>194.17</v>
      </c>
    </row>
    <row r="10" spans="1:15" ht="15" customHeight="1" thickBot="1">
      <c r="A10" s="1097"/>
      <c r="B10" s="781" t="s">
        <v>57</v>
      </c>
      <c r="C10" s="782">
        <v>163.06</v>
      </c>
      <c r="D10" s="782">
        <v>168.19523076923068</v>
      </c>
      <c r="E10" s="782">
        <v>180.24424242424237</v>
      </c>
      <c r="F10" s="782">
        <v>167.08850746268661</v>
      </c>
      <c r="G10" s="782">
        <v>134.27208955223884</v>
      </c>
      <c r="H10" s="782">
        <v>142.43215384615388</v>
      </c>
      <c r="I10" s="782"/>
      <c r="J10" s="782"/>
      <c r="K10" s="782"/>
      <c r="L10" s="782"/>
      <c r="M10" s="782"/>
      <c r="N10" s="782"/>
      <c r="O10" s="783">
        <v>160.27000000000001</v>
      </c>
    </row>
    <row r="11" spans="1:15" ht="15" customHeight="1" thickBot="1">
      <c r="A11" s="1085" t="s">
        <v>79</v>
      </c>
      <c r="B11" s="1086"/>
      <c r="C11" s="784">
        <v>167.09</v>
      </c>
      <c r="D11" s="784">
        <v>171.7191588785046</v>
      </c>
      <c r="E11" s="784">
        <v>176.29798165137618</v>
      </c>
      <c r="F11" s="784">
        <v>162.14745454545448</v>
      </c>
      <c r="G11" s="784">
        <v>133.84009090909089</v>
      </c>
      <c r="H11" s="784">
        <v>137.51935185185181</v>
      </c>
      <c r="I11" s="784"/>
      <c r="J11" s="784"/>
      <c r="K11" s="784"/>
      <c r="L11" s="784"/>
      <c r="M11" s="784"/>
      <c r="N11" s="784"/>
      <c r="O11" s="785">
        <v>158.47</v>
      </c>
    </row>
    <row r="12" spans="1:15" ht="15" customHeight="1" thickBot="1">
      <c r="O12" s="642"/>
    </row>
    <row r="13" spans="1:15" ht="22.5" customHeight="1" thickBot="1">
      <c r="A13" s="787" t="s">
        <v>64</v>
      </c>
      <c r="B13" s="749" t="s">
        <v>57</v>
      </c>
      <c r="C13" s="750">
        <v>87.55</v>
      </c>
      <c r="D13" s="750">
        <v>88.06</v>
      </c>
      <c r="E13" s="750">
        <v>89.464705882352945</v>
      </c>
      <c r="F13" s="750">
        <v>96.41</v>
      </c>
      <c r="G13" s="750">
        <v>89.52</v>
      </c>
      <c r="H13" s="750">
        <v>103.67</v>
      </c>
      <c r="I13" s="750"/>
      <c r="J13" s="750"/>
      <c r="K13" s="750"/>
      <c r="L13" s="750"/>
      <c r="M13" s="750"/>
      <c r="N13" s="750"/>
      <c r="O13" s="788">
        <v>90.02</v>
      </c>
    </row>
    <row r="14" spans="1:15" ht="22.5" customHeight="1">
      <c r="O14" s="642"/>
    </row>
    <row r="15" spans="1:15" ht="20.399999999999999" thickBot="1">
      <c r="A15" s="1099" t="s">
        <v>145</v>
      </c>
      <c r="B15" s="1099"/>
      <c r="C15" s="1099"/>
      <c r="D15" s="1099"/>
      <c r="E15" s="1099"/>
      <c r="F15" s="1099"/>
      <c r="G15" s="1099"/>
      <c r="H15" s="1099"/>
      <c r="I15" s="1099"/>
      <c r="J15" s="1099"/>
      <c r="K15" s="1099"/>
      <c r="L15" s="1099"/>
      <c r="M15" s="1099"/>
      <c r="N15" s="1099"/>
      <c r="O15" s="1099"/>
    </row>
    <row r="16" spans="1:15" ht="27" customHeight="1" thickBot="1">
      <c r="A16" s="789" t="s">
        <v>81</v>
      </c>
      <c r="B16" s="790" t="s">
        <v>86</v>
      </c>
      <c r="C16" s="791" t="s">
        <v>107</v>
      </c>
      <c r="D16" s="791" t="s">
        <v>108</v>
      </c>
      <c r="E16" s="791" t="s">
        <v>109</v>
      </c>
      <c r="F16" s="791" t="s">
        <v>110</v>
      </c>
      <c r="G16" s="791" t="s">
        <v>111</v>
      </c>
      <c r="H16" s="791" t="s">
        <v>112</v>
      </c>
      <c r="I16" s="791" t="s">
        <v>87</v>
      </c>
      <c r="J16" s="791" t="s">
        <v>88</v>
      </c>
      <c r="K16" s="791" t="s">
        <v>89</v>
      </c>
      <c r="L16" s="791" t="s">
        <v>90</v>
      </c>
      <c r="M16" s="791" t="s">
        <v>91</v>
      </c>
      <c r="N16" s="792" t="s">
        <v>92</v>
      </c>
      <c r="O16" s="850" t="s">
        <v>16</v>
      </c>
    </row>
    <row r="17" spans="1:15" ht="15" customHeight="1" thickBot="1">
      <c r="A17" s="1096" t="s">
        <v>82</v>
      </c>
      <c r="B17" s="777" t="s">
        <v>54</v>
      </c>
      <c r="C17" s="778">
        <v>140.91333333333333</v>
      </c>
      <c r="D17" s="778">
        <v>137.23000000000002</v>
      </c>
      <c r="E17" s="778">
        <v>138.84</v>
      </c>
      <c r="F17" s="778">
        <v>124.28166666666665</v>
      </c>
      <c r="G17" s="778">
        <v>111.77055555555555</v>
      </c>
      <c r="H17" s="778">
        <v>107.27277777777778</v>
      </c>
      <c r="I17" s="778"/>
      <c r="J17" s="778"/>
      <c r="K17" s="778"/>
      <c r="L17" s="778"/>
      <c r="M17" s="778"/>
      <c r="N17" s="794"/>
      <c r="O17" s="779">
        <v>126.72</v>
      </c>
    </row>
    <row r="18" spans="1:15" ht="15" customHeight="1" thickBot="1">
      <c r="A18" s="1096"/>
      <c r="B18" s="780" t="s">
        <v>55</v>
      </c>
      <c r="C18" s="778">
        <v>142.73999999999998</v>
      </c>
      <c r="D18" s="778">
        <v>142.32666666666665</v>
      </c>
      <c r="E18" s="778">
        <v>140.87833333333333</v>
      </c>
      <c r="F18" s="778">
        <v>129.12</v>
      </c>
      <c r="G18" s="778">
        <v>119.59500000000001</v>
      </c>
      <c r="H18" s="778">
        <v>114.96833333333335</v>
      </c>
      <c r="I18" s="778"/>
      <c r="J18" s="778"/>
      <c r="K18" s="778"/>
      <c r="L18" s="778"/>
      <c r="M18" s="778"/>
      <c r="N18" s="794"/>
      <c r="O18" s="779">
        <v>131.6</v>
      </c>
    </row>
    <row r="19" spans="1:15" ht="15" customHeight="1" thickBot="1">
      <c r="A19" s="1096"/>
      <c r="B19" s="780" t="s">
        <v>56</v>
      </c>
      <c r="C19" s="778">
        <v>224.52866666666665</v>
      </c>
      <c r="D19" s="778">
        <v>228.59866666666665</v>
      </c>
      <c r="E19" s="778">
        <v>224.49800000000002</v>
      </c>
      <c r="F19" s="778">
        <v>187.73599999999999</v>
      </c>
      <c r="G19" s="778">
        <v>170.67999999999995</v>
      </c>
      <c r="H19" s="778">
        <v>165.57733333333331</v>
      </c>
      <c r="I19" s="778"/>
      <c r="J19" s="778"/>
      <c r="K19" s="778"/>
      <c r="L19" s="778"/>
      <c r="M19" s="778"/>
      <c r="N19" s="794"/>
      <c r="O19" s="779">
        <v>200.27</v>
      </c>
    </row>
    <row r="20" spans="1:15" ht="15" customHeight="1" thickBot="1">
      <c r="A20" s="1097"/>
      <c r="B20" s="781" t="s">
        <v>57</v>
      </c>
      <c r="C20" s="782">
        <v>173.35410256410256</v>
      </c>
      <c r="D20" s="782">
        <v>173.1558974358974</v>
      </c>
      <c r="E20" s="782">
        <v>172.09897435897432</v>
      </c>
      <c r="F20" s="782">
        <v>149.43153846153842</v>
      </c>
      <c r="G20" s="782">
        <v>135.63179487179485</v>
      </c>
      <c r="H20" s="782">
        <v>130.88153846153844</v>
      </c>
      <c r="I20" s="782"/>
      <c r="J20" s="782"/>
      <c r="K20" s="782"/>
      <c r="L20" s="782"/>
      <c r="M20" s="782"/>
      <c r="N20" s="795"/>
      <c r="O20" s="783">
        <v>155.76</v>
      </c>
    </row>
    <row r="21" spans="1:15" ht="15" customHeight="1" thickBot="1">
      <c r="A21" s="1098" t="s">
        <v>83</v>
      </c>
      <c r="B21" s="780" t="s">
        <v>54</v>
      </c>
      <c r="C21" s="778">
        <v>112.05043478260868</v>
      </c>
      <c r="D21" s="778">
        <v>110.375</v>
      </c>
      <c r="E21" s="778">
        <v>111.67195652173913</v>
      </c>
      <c r="F21" s="778">
        <v>104.48673913043481</v>
      </c>
      <c r="G21" s="778">
        <v>102.46000000000002</v>
      </c>
      <c r="H21" s="778">
        <v>109.81282608695651</v>
      </c>
      <c r="I21" s="778"/>
      <c r="J21" s="778"/>
      <c r="K21" s="778"/>
      <c r="L21" s="778"/>
      <c r="M21" s="778"/>
      <c r="N21" s="794"/>
      <c r="O21" s="779">
        <v>108.48</v>
      </c>
    </row>
    <row r="22" spans="1:15" ht="15" customHeight="1" thickBot="1">
      <c r="A22" s="1096"/>
      <c r="B22" s="780" t="s">
        <v>55</v>
      </c>
      <c r="C22" s="778">
        <v>179.58562499999999</v>
      </c>
      <c r="D22" s="778">
        <v>185.044375</v>
      </c>
      <c r="E22" s="778">
        <v>191.639375</v>
      </c>
      <c r="F22" s="778">
        <v>168.020625</v>
      </c>
      <c r="G22" s="778">
        <v>156.02687499999999</v>
      </c>
      <c r="H22" s="778">
        <v>159.38624999999996</v>
      </c>
      <c r="I22" s="778"/>
      <c r="J22" s="778"/>
      <c r="K22" s="778"/>
      <c r="L22" s="778"/>
      <c r="M22" s="778"/>
      <c r="N22" s="794"/>
      <c r="O22" s="779">
        <v>173.28</v>
      </c>
    </row>
    <row r="23" spans="1:15" ht="15" customHeight="1" thickBot="1">
      <c r="A23" s="1096"/>
      <c r="B23" s="780" t="s">
        <v>56</v>
      </c>
      <c r="C23" s="778">
        <v>199.39750000000001</v>
      </c>
      <c r="D23" s="778">
        <v>208.41250000000002</v>
      </c>
      <c r="E23" s="778">
        <v>212.05</v>
      </c>
      <c r="F23" s="778">
        <v>187.05</v>
      </c>
      <c r="G23" s="778">
        <v>161.57500000000002</v>
      </c>
      <c r="H23" s="778">
        <v>158.33500000000001</v>
      </c>
      <c r="I23" s="778"/>
      <c r="J23" s="778"/>
      <c r="K23" s="778"/>
      <c r="L23" s="778"/>
      <c r="M23" s="778"/>
      <c r="N23" s="794"/>
      <c r="O23" s="779">
        <v>187.8</v>
      </c>
    </row>
    <row r="24" spans="1:15" ht="15" customHeight="1" thickBot="1">
      <c r="A24" s="1097"/>
      <c r="B24" s="781" t="s">
        <v>57</v>
      </c>
      <c r="C24" s="782">
        <v>133.71636363636358</v>
      </c>
      <c r="D24" s="782">
        <v>134.41833333333338</v>
      </c>
      <c r="E24" s="782">
        <v>137.14151515151516</v>
      </c>
      <c r="F24" s="782">
        <v>124.89272727272724</v>
      </c>
      <c r="G24" s="782">
        <v>119.02863636363639</v>
      </c>
      <c r="H24" s="782">
        <v>124.77136363636363</v>
      </c>
      <c r="I24" s="782"/>
      <c r="J24" s="782"/>
      <c r="K24" s="782"/>
      <c r="L24" s="782"/>
      <c r="M24" s="782"/>
      <c r="N24" s="795"/>
      <c r="O24" s="783">
        <v>128.99</v>
      </c>
    </row>
    <row r="25" spans="1:15" ht="15" customHeight="1" thickBot="1">
      <c r="A25" s="1085" t="s">
        <v>79</v>
      </c>
      <c r="B25" s="1086"/>
      <c r="C25" s="784">
        <v>148.43895238095243</v>
      </c>
      <c r="D25" s="784">
        <v>148.8065714285714</v>
      </c>
      <c r="E25" s="784">
        <v>150.12571428571425</v>
      </c>
      <c r="F25" s="784">
        <v>134.00714285714287</v>
      </c>
      <c r="G25" s="784">
        <v>125.19552380952379</v>
      </c>
      <c r="H25" s="784">
        <v>127.04085714285712</v>
      </c>
      <c r="I25" s="784"/>
      <c r="J25" s="784"/>
      <c r="K25" s="784"/>
      <c r="L25" s="784"/>
      <c r="M25" s="784"/>
      <c r="N25" s="796"/>
      <c r="O25" s="785">
        <v>138.94</v>
      </c>
    </row>
    <row r="26" spans="1:15" ht="15" customHeight="1" thickBot="1">
      <c r="O26" s="642"/>
    </row>
    <row r="27" spans="1:15" ht="22.5" customHeight="1" thickBot="1">
      <c r="A27" s="787" t="s">
        <v>64</v>
      </c>
      <c r="B27" s="749" t="s">
        <v>57</v>
      </c>
      <c r="C27" s="750">
        <v>86.1</v>
      </c>
      <c r="D27" s="750">
        <v>84.46</v>
      </c>
      <c r="E27" s="750">
        <v>87.832777777777778</v>
      </c>
      <c r="F27" s="750">
        <v>85.03</v>
      </c>
      <c r="G27" s="750">
        <v>83.38</v>
      </c>
      <c r="H27" s="750">
        <v>94.69</v>
      </c>
      <c r="I27" s="750"/>
      <c r="J27" s="750"/>
      <c r="K27" s="750"/>
      <c r="L27" s="750"/>
      <c r="M27" s="750"/>
      <c r="N27" s="750"/>
      <c r="O27" s="788">
        <v>86.92</v>
      </c>
    </row>
    <row r="28" spans="1:15" ht="22.5" customHeight="1" thickBot="1">
      <c r="O28" s="642"/>
    </row>
    <row r="29" spans="1:15" ht="20.399999999999999" thickBot="1">
      <c r="A29" s="1100" t="s">
        <v>146</v>
      </c>
      <c r="B29" s="1094"/>
      <c r="C29" s="1094"/>
      <c r="D29" s="1094"/>
      <c r="E29" s="1094"/>
      <c r="F29" s="1094"/>
      <c r="G29" s="1094"/>
      <c r="H29" s="1094"/>
      <c r="I29" s="1094"/>
      <c r="J29" s="1094"/>
      <c r="K29" s="1094"/>
      <c r="L29" s="1094"/>
      <c r="M29" s="1094"/>
      <c r="N29" s="1094"/>
      <c r="O29" s="1095"/>
    </row>
    <row r="30" spans="1:15" ht="27" customHeight="1" thickBot="1">
      <c r="A30" s="789" t="s">
        <v>81</v>
      </c>
      <c r="B30" s="790" t="s">
        <v>86</v>
      </c>
      <c r="C30" s="797" t="s">
        <v>132</v>
      </c>
      <c r="D30" s="797" t="s">
        <v>133</v>
      </c>
      <c r="E30" s="797" t="s">
        <v>134</v>
      </c>
      <c r="F30" s="797" t="s">
        <v>135</v>
      </c>
      <c r="G30" s="797" t="s">
        <v>136</v>
      </c>
      <c r="H30" s="797" t="s">
        <v>137</v>
      </c>
      <c r="I30" s="797" t="s">
        <v>148</v>
      </c>
      <c r="J30" s="797" t="s">
        <v>127</v>
      </c>
      <c r="K30" s="797" t="s">
        <v>128</v>
      </c>
      <c r="L30" s="797" t="s">
        <v>129</v>
      </c>
      <c r="M30" s="797" t="s">
        <v>130</v>
      </c>
      <c r="N30" s="797" t="s">
        <v>131</v>
      </c>
      <c r="O30" s="851" t="s">
        <v>16</v>
      </c>
    </row>
    <row r="31" spans="1:15" ht="15" customHeight="1" thickBot="1">
      <c r="A31" s="1101" t="s">
        <v>82</v>
      </c>
      <c r="B31" s="800" t="s">
        <v>54</v>
      </c>
      <c r="C31" s="801">
        <v>9.2952492884765866E-3</v>
      </c>
      <c r="D31" s="801">
        <v>7.7319291086422352E-3</v>
      </c>
      <c r="E31" s="801">
        <v>-4.5952175165658485E-2</v>
      </c>
      <c r="F31" s="801">
        <v>-1.1044804141131211E-2</v>
      </c>
      <c r="G31" s="801">
        <v>-5.0599690834894996E-2</v>
      </c>
      <c r="H31" s="801">
        <v>-1.813859786318368E-2</v>
      </c>
      <c r="I31" s="801"/>
      <c r="J31" s="801"/>
      <c r="K31" s="801"/>
      <c r="L31" s="801"/>
      <c r="M31" s="801"/>
      <c r="N31" s="802"/>
      <c r="O31" s="803">
        <v>-2.4384469696969724E-2</v>
      </c>
    </row>
    <row r="32" spans="1:15" ht="15" customHeight="1" thickBot="1">
      <c r="A32" s="1101"/>
      <c r="B32" s="804" t="s">
        <v>55</v>
      </c>
      <c r="C32" s="801">
        <v>3.8671710802858618E-2</v>
      </c>
      <c r="D32" s="801">
        <v>5.9200665136540431E-2</v>
      </c>
      <c r="E32" s="801">
        <v>7.2317129437931074E-2</v>
      </c>
      <c r="F32" s="801">
        <v>7.3681459107806588E-2</v>
      </c>
      <c r="G32" s="801">
        <v>1.3702495923742525E-2</v>
      </c>
      <c r="H32" s="801">
        <v>3.0403299459271303E-2</v>
      </c>
      <c r="I32" s="801"/>
      <c r="J32" s="801"/>
      <c r="K32" s="801"/>
      <c r="L32" s="801"/>
      <c r="M32" s="801"/>
      <c r="N32" s="802"/>
      <c r="O32" s="803">
        <v>4.7112462006079159E-2</v>
      </c>
    </row>
    <row r="33" spans="1:15" ht="15" customHeight="1" thickBot="1">
      <c r="A33" s="1101"/>
      <c r="B33" s="804" t="s">
        <v>56</v>
      </c>
      <c r="C33" s="801">
        <v>1.532098351212863E-3</v>
      </c>
      <c r="D33" s="801">
        <v>5.2123371964841E-2</v>
      </c>
      <c r="E33" s="801">
        <v>2.8258603640121359E-2</v>
      </c>
      <c r="F33" s="801">
        <v>9.1618016789534337E-2</v>
      </c>
      <c r="G33" s="801">
        <v>2.8829778923521999E-2</v>
      </c>
      <c r="H33" s="801">
        <v>2.2583606451768684E-2</v>
      </c>
      <c r="I33" s="801"/>
      <c r="J33" s="801"/>
      <c r="K33" s="801"/>
      <c r="L33" s="801"/>
      <c r="M33" s="801"/>
      <c r="N33" s="802"/>
      <c r="O33" s="803">
        <v>3.7000049932590984E-2</v>
      </c>
    </row>
    <row r="34" spans="1:15" ht="15" customHeight="1" thickBot="1">
      <c r="A34" s="1102"/>
      <c r="B34" s="805" t="s">
        <v>57</v>
      </c>
      <c r="C34" s="806">
        <v>7.9237150145189893E-4</v>
      </c>
      <c r="D34" s="806">
        <v>2.3198515132566152E-2</v>
      </c>
      <c r="E34" s="806">
        <v>-1.0796369550352701E-2</v>
      </c>
      <c r="F34" s="806">
        <v>3.3574346093717566E-2</v>
      </c>
      <c r="G34" s="806">
        <v>-1.8172863744365438E-2</v>
      </c>
      <c r="H34" s="806">
        <v>-6.0246480519190789E-3</v>
      </c>
      <c r="I34" s="806"/>
      <c r="J34" s="806"/>
      <c r="K34" s="806"/>
      <c r="L34" s="806"/>
      <c r="M34" s="806"/>
      <c r="N34" s="807"/>
      <c r="O34" s="808">
        <v>-1.0914227015921128E-3</v>
      </c>
    </row>
    <row r="35" spans="1:15" ht="15" customHeight="1" thickBot="1">
      <c r="A35" s="1103" t="s">
        <v>83</v>
      </c>
      <c r="B35" s="804" t="s">
        <v>54</v>
      </c>
      <c r="C35" s="801">
        <v>-2.9899103170649696E-2</v>
      </c>
      <c r="D35" s="801">
        <v>2.6554102748893291E-2</v>
      </c>
      <c r="E35" s="801">
        <v>0.11594315562381972</v>
      </c>
      <c r="F35" s="801">
        <v>0.2137987137955927</v>
      </c>
      <c r="G35" s="801">
        <v>2.3579933632636534E-2</v>
      </c>
      <c r="H35" s="801">
        <v>2.4220595602122589E-2</v>
      </c>
      <c r="I35" s="801"/>
      <c r="J35" s="801"/>
      <c r="K35" s="801"/>
      <c r="L35" s="801"/>
      <c r="M35" s="801"/>
      <c r="N35" s="802"/>
      <c r="O35" s="803">
        <v>0.10223082595870196</v>
      </c>
    </row>
    <row r="36" spans="1:15" ht="15" customHeight="1" thickBot="1">
      <c r="A36" s="1101"/>
      <c r="B36" s="804" t="s">
        <v>55</v>
      </c>
      <c r="C36" s="801">
        <v>0.64111130832437191</v>
      </c>
      <c r="D36" s="801">
        <v>0.61805385711336713</v>
      </c>
      <c r="E36" s="801">
        <v>0.66667210222325124</v>
      </c>
      <c r="F36" s="801">
        <v>0.58171057868639608</v>
      </c>
      <c r="G36" s="801">
        <v>0.28792270918427076</v>
      </c>
      <c r="H36" s="801">
        <v>0.31957221320325163</v>
      </c>
      <c r="I36" s="801"/>
      <c r="J36" s="801"/>
      <c r="K36" s="801"/>
      <c r="L36" s="801"/>
      <c r="M36" s="801"/>
      <c r="N36" s="802"/>
      <c r="O36" s="803">
        <v>0.49469067405355494</v>
      </c>
    </row>
    <row r="37" spans="1:15" ht="15" customHeight="1" thickBot="1">
      <c r="A37" s="1101"/>
      <c r="B37" s="804" t="s">
        <v>56</v>
      </c>
      <c r="C37" s="801">
        <v>1.0243358116325379E-2</v>
      </c>
      <c r="D37" s="801">
        <v>2.828525160439024E-2</v>
      </c>
      <c r="E37" s="801">
        <v>1.2072624381042217E-2</v>
      </c>
      <c r="F37" s="801">
        <v>0.12673082063619343</v>
      </c>
      <c r="G37" s="801">
        <v>2.0733405539223232E-2</v>
      </c>
      <c r="H37" s="801">
        <v>4.1683771749770841E-3</v>
      </c>
      <c r="I37" s="801"/>
      <c r="J37" s="801"/>
      <c r="K37" s="801"/>
      <c r="L37" s="801"/>
      <c r="M37" s="801"/>
      <c r="N37" s="802"/>
      <c r="O37" s="803">
        <v>3.3919062832800724E-2</v>
      </c>
    </row>
    <row r="38" spans="1:15" ht="15" customHeight="1" thickBot="1">
      <c r="A38" s="1102"/>
      <c r="B38" s="805" t="s">
        <v>57</v>
      </c>
      <c r="C38" s="806">
        <v>0.21944686174263078</v>
      </c>
      <c r="D38" s="806">
        <v>0.25128192411177014</v>
      </c>
      <c r="E38" s="806">
        <v>0.31429379517286893</v>
      </c>
      <c r="F38" s="806">
        <v>0.33785618355356095</v>
      </c>
      <c r="G38" s="806">
        <v>0.1280654273987748</v>
      </c>
      <c r="H38" s="806">
        <v>0.14154522075482992</v>
      </c>
      <c r="I38" s="806"/>
      <c r="J38" s="806"/>
      <c r="K38" s="806"/>
      <c r="L38" s="806"/>
      <c r="M38" s="806"/>
      <c r="N38" s="807"/>
      <c r="O38" s="808">
        <v>0.24249941855957827</v>
      </c>
    </row>
    <row r="39" spans="1:15" ht="15" customHeight="1" thickBot="1">
      <c r="A39" s="1085" t="s">
        <v>79</v>
      </c>
      <c r="B39" s="1086"/>
      <c r="C39" s="809">
        <v>0.12564793350994347</v>
      </c>
      <c r="D39" s="809">
        <v>0.15397564254029911</v>
      </c>
      <c r="E39" s="809">
        <v>0.17433567254075966</v>
      </c>
      <c r="F39" s="809">
        <v>0.20999113247500803</v>
      </c>
      <c r="G39" s="809">
        <v>6.9048531740792909E-2</v>
      </c>
      <c r="H39" s="809">
        <v>8.2481297313758264E-2</v>
      </c>
      <c r="I39" s="809"/>
      <c r="J39" s="809"/>
      <c r="K39" s="809"/>
      <c r="L39" s="809"/>
      <c r="M39" s="809"/>
      <c r="N39" s="810"/>
      <c r="O39" s="811">
        <v>0.14056427234777602</v>
      </c>
    </row>
    <row r="40" spans="1:15" ht="15" customHeight="1" thickBot="1"/>
    <row r="41" spans="1:15" ht="16.8" thickBot="1">
      <c r="A41" s="787" t="s">
        <v>64</v>
      </c>
      <c r="B41" s="749" t="s">
        <v>57</v>
      </c>
      <c r="C41" s="770">
        <v>1.6840882694541266E-2</v>
      </c>
      <c r="D41" s="770">
        <v>4.2623727208145973E-2</v>
      </c>
      <c r="E41" s="770">
        <v>1.8579944137757352E-2</v>
      </c>
      <c r="F41" s="770">
        <v>0.13383511701752318</v>
      </c>
      <c r="G41" s="770">
        <v>7.3638762293115861E-2</v>
      </c>
      <c r="H41" s="770">
        <v>9.4835779913401669E-2</v>
      </c>
      <c r="I41" s="770"/>
      <c r="J41" s="770"/>
      <c r="K41" s="770"/>
      <c r="L41" s="770"/>
      <c r="M41" s="770"/>
      <c r="N41" s="770"/>
      <c r="O41" s="812">
        <v>3.566497929130228E-2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2" sqref="C2"/>
    </sheetView>
  </sheetViews>
  <sheetFormatPr defaultRowHeight="13.2"/>
  <cols>
    <col min="1" max="1" width="16.88671875" style="919" customWidth="1"/>
    <col min="2" max="2" width="14.33203125" style="919" customWidth="1"/>
    <col min="3" max="3" width="19.5546875" style="919" customWidth="1"/>
    <col min="4" max="4" width="12.88671875" style="919" customWidth="1"/>
    <col min="5" max="7" width="16.88671875" style="919" customWidth="1"/>
    <col min="8" max="8" width="51.33203125" style="919" customWidth="1"/>
    <col min="9" max="256" width="9.109375" style="919"/>
    <col min="257" max="257" width="16.88671875" style="919" customWidth="1"/>
    <col min="258" max="258" width="14.33203125" style="919" customWidth="1"/>
    <col min="259" max="259" width="19.5546875" style="919" customWidth="1"/>
    <col min="260" max="260" width="12.88671875" style="919" customWidth="1"/>
    <col min="261" max="263" width="16.88671875" style="919" customWidth="1"/>
    <col min="264" max="264" width="51.33203125" style="919" customWidth="1"/>
    <col min="265" max="512" width="9.109375" style="919"/>
    <col min="513" max="513" width="16.88671875" style="919" customWidth="1"/>
    <col min="514" max="514" width="14.33203125" style="919" customWidth="1"/>
    <col min="515" max="515" width="19.5546875" style="919" customWidth="1"/>
    <col min="516" max="516" width="12.88671875" style="919" customWidth="1"/>
    <col min="517" max="519" width="16.88671875" style="919" customWidth="1"/>
    <col min="520" max="520" width="51.33203125" style="919" customWidth="1"/>
    <col min="521" max="768" width="9.109375" style="919"/>
    <col min="769" max="769" width="16.88671875" style="919" customWidth="1"/>
    <col min="770" max="770" width="14.33203125" style="919" customWidth="1"/>
    <col min="771" max="771" width="19.5546875" style="919" customWidth="1"/>
    <col min="772" max="772" width="12.88671875" style="919" customWidth="1"/>
    <col min="773" max="775" width="16.88671875" style="919" customWidth="1"/>
    <col min="776" max="776" width="51.33203125" style="919" customWidth="1"/>
    <col min="777" max="1024" width="9.109375" style="919"/>
    <col min="1025" max="1025" width="16.88671875" style="919" customWidth="1"/>
    <col min="1026" max="1026" width="14.33203125" style="919" customWidth="1"/>
    <col min="1027" max="1027" width="19.5546875" style="919" customWidth="1"/>
    <col min="1028" max="1028" width="12.88671875" style="919" customWidth="1"/>
    <col min="1029" max="1031" width="16.88671875" style="919" customWidth="1"/>
    <col min="1032" max="1032" width="51.33203125" style="919" customWidth="1"/>
    <col min="1033" max="1280" width="9.109375" style="919"/>
    <col min="1281" max="1281" width="16.88671875" style="919" customWidth="1"/>
    <col min="1282" max="1282" width="14.33203125" style="919" customWidth="1"/>
    <col min="1283" max="1283" width="19.5546875" style="919" customWidth="1"/>
    <col min="1284" max="1284" width="12.88671875" style="919" customWidth="1"/>
    <col min="1285" max="1287" width="16.88671875" style="919" customWidth="1"/>
    <col min="1288" max="1288" width="51.33203125" style="919" customWidth="1"/>
    <col min="1289" max="1536" width="9.109375" style="919"/>
    <col min="1537" max="1537" width="16.88671875" style="919" customWidth="1"/>
    <col min="1538" max="1538" width="14.33203125" style="919" customWidth="1"/>
    <col min="1539" max="1539" width="19.5546875" style="919" customWidth="1"/>
    <col min="1540" max="1540" width="12.88671875" style="919" customWidth="1"/>
    <col min="1541" max="1543" width="16.88671875" style="919" customWidth="1"/>
    <col min="1544" max="1544" width="51.33203125" style="919" customWidth="1"/>
    <col min="1545" max="1792" width="9.109375" style="919"/>
    <col min="1793" max="1793" width="16.88671875" style="919" customWidth="1"/>
    <col min="1794" max="1794" width="14.33203125" style="919" customWidth="1"/>
    <col min="1795" max="1795" width="19.5546875" style="919" customWidth="1"/>
    <col min="1796" max="1796" width="12.88671875" style="919" customWidth="1"/>
    <col min="1797" max="1799" width="16.88671875" style="919" customWidth="1"/>
    <col min="1800" max="1800" width="51.33203125" style="919" customWidth="1"/>
    <col min="1801" max="2048" width="9.109375" style="919"/>
    <col min="2049" max="2049" width="16.88671875" style="919" customWidth="1"/>
    <col min="2050" max="2050" width="14.33203125" style="919" customWidth="1"/>
    <col min="2051" max="2051" width="19.5546875" style="919" customWidth="1"/>
    <col min="2052" max="2052" width="12.88671875" style="919" customWidth="1"/>
    <col min="2053" max="2055" width="16.88671875" style="919" customWidth="1"/>
    <col min="2056" max="2056" width="51.33203125" style="919" customWidth="1"/>
    <col min="2057" max="2304" width="9.109375" style="919"/>
    <col min="2305" max="2305" width="16.88671875" style="919" customWidth="1"/>
    <col min="2306" max="2306" width="14.33203125" style="919" customWidth="1"/>
    <col min="2307" max="2307" width="19.5546875" style="919" customWidth="1"/>
    <col min="2308" max="2308" width="12.88671875" style="919" customWidth="1"/>
    <col min="2309" max="2311" width="16.88671875" style="919" customWidth="1"/>
    <col min="2312" max="2312" width="51.33203125" style="919" customWidth="1"/>
    <col min="2313" max="2560" width="9.109375" style="919"/>
    <col min="2561" max="2561" width="16.88671875" style="919" customWidth="1"/>
    <col min="2562" max="2562" width="14.33203125" style="919" customWidth="1"/>
    <col min="2563" max="2563" width="19.5546875" style="919" customWidth="1"/>
    <col min="2564" max="2564" width="12.88671875" style="919" customWidth="1"/>
    <col min="2565" max="2567" width="16.88671875" style="919" customWidth="1"/>
    <col min="2568" max="2568" width="51.33203125" style="919" customWidth="1"/>
    <col min="2569" max="2816" width="9.109375" style="919"/>
    <col min="2817" max="2817" width="16.88671875" style="919" customWidth="1"/>
    <col min="2818" max="2818" width="14.33203125" style="919" customWidth="1"/>
    <col min="2819" max="2819" width="19.5546875" style="919" customWidth="1"/>
    <col min="2820" max="2820" width="12.88671875" style="919" customWidth="1"/>
    <col min="2821" max="2823" width="16.88671875" style="919" customWidth="1"/>
    <col min="2824" max="2824" width="51.33203125" style="919" customWidth="1"/>
    <col min="2825" max="3072" width="9.109375" style="919"/>
    <col min="3073" max="3073" width="16.88671875" style="919" customWidth="1"/>
    <col min="3074" max="3074" width="14.33203125" style="919" customWidth="1"/>
    <col min="3075" max="3075" width="19.5546875" style="919" customWidth="1"/>
    <col min="3076" max="3076" width="12.88671875" style="919" customWidth="1"/>
    <col min="3077" max="3079" width="16.88671875" style="919" customWidth="1"/>
    <col min="3080" max="3080" width="51.33203125" style="919" customWidth="1"/>
    <col min="3081" max="3328" width="9.109375" style="919"/>
    <col min="3329" max="3329" width="16.88671875" style="919" customWidth="1"/>
    <col min="3330" max="3330" width="14.33203125" style="919" customWidth="1"/>
    <col min="3331" max="3331" width="19.5546875" style="919" customWidth="1"/>
    <col min="3332" max="3332" width="12.88671875" style="919" customWidth="1"/>
    <col min="3333" max="3335" width="16.88671875" style="919" customWidth="1"/>
    <col min="3336" max="3336" width="51.33203125" style="919" customWidth="1"/>
    <col min="3337" max="3584" width="9.109375" style="919"/>
    <col min="3585" max="3585" width="16.88671875" style="919" customWidth="1"/>
    <col min="3586" max="3586" width="14.33203125" style="919" customWidth="1"/>
    <col min="3587" max="3587" width="19.5546875" style="919" customWidth="1"/>
    <col min="3588" max="3588" width="12.88671875" style="919" customWidth="1"/>
    <col min="3589" max="3591" width="16.88671875" style="919" customWidth="1"/>
    <col min="3592" max="3592" width="51.33203125" style="919" customWidth="1"/>
    <col min="3593" max="3840" width="9.109375" style="919"/>
    <col min="3841" max="3841" width="16.88671875" style="919" customWidth="1"/>
    <col min="3842" max="3842" width="14.33203125" style="919" customWidth="1"/>
    <col min="3843" max="3843" width="19.5546875" style="919" customWidth="1"/>
    <col min="3844" max="3844" width="12.88671875" style="919" customWidth="1"/>
    <col min="3845" max="3847" width="16.88671875" style="919" customWidth="1"/>
    <col min="3848" max="3848" width="51.33203125" style="919" customWidth="1"/>
    <col min="3849" max="4096" width="9.109375" style="919"/>
    <col min="4097" max="4097" width="16.88671875" style="919" customWidth="1"/>
    <col min="4098" max="4098" width="14.33203125" style="919" customWidth="1"/>
    <col min="4099" max="4099" width="19.5546875" style="919" customWidth="1"/>
    <col min="4100" max="4100" width="12.88671875" style="919" customWidth="1"/>
    <col min="4101" max="4103" width="16.88671875" style="919" customWidth="1"/>
    <col min="4104" max="4104" width="51.33203125" style="919" customWidth="1"/>
    <col min="4105" max="4352" width="9.109375" style="919"/>
    <col min="4353" max="4353" width="16.88671875" style="919" customWidth="1"/>
    <col min="4354" max="4354" width="14.33203125" style="919" customWidth="1"/>
    <col min="4355" max="4355" width="19.5546875" style="919" customWidth="1"/>
    <col min="4356" max="4356" width="12.88671875" style="919" customWidth="1"/>
    <col min="4357" max="4359" width="16.88671875" style="919" customWidth="1"/>
    <col min="4360" max="4360" width="51.33203125" style="919" customWidth="1"/>
    <col min="4361" max="4608" width="9.109375" style="919"/>
    <col min="4609" max="4609" width="16.88671875" style="919" customWidth="1"/>
    <col min="4610" max="4610" width="14.33203125" style="919" customWidth="1"/>
    <col min="4611" max="4611" width="19.5546875" style="919" customWidth="1"/>
    <col min="4612" max="4612" width="12.88671875" style="919" customWidth="1"/>
    <col min="4613" max="4615" width="16.88671875" style="919" customWidth="1"/>
    <col min="4616" max="4616" width="51.33203125" style="919" customWidth="1"/>
    <col min="4617" max="4864" width="9.109375" style="919"/>
    <col min="4865" max="4865" width="16.88671875" style="919" customWidth="1"/>
    <col min="4866" max="4866" width="14.33203125" style="919" customWidth="1"/>
    <col min="4867" max="4867" width="19.5546875" style="919" customWidth="1"/>
    <col min="4868" max="4868" width="12.88671875" style="919" customWidth="1"/>
    <col min="4869" max="4871" width="16.88671875" style="919" customWidth="1"/>
    <col min="4872" max="4872" width="51.33203125" style="919" customWidth="1"/>
    <col min="4873" max="5120" width="9.109375" style="919"/>
    <col min="5121" max="5121" width="16.88671875" style="919" customWidth="1"/>
    <col min="5122" max="5122" width="14.33203125" style="919" customWidth="1"/>
    <col min="5123" max="5123" width="19.5546875" style="919" customWidth="1"/>
    <col min="5124" max="5124" width="12.88671875" style="919" customWidth="1"/>
    <col min="5125" max="5127" width="16.88671875" style="919" customWidth="1"/>
    <col min="5128" max="5128" width="51.33203125" style="919" customWidth="1"/>
    <col min="5129" max="5376" width="9.109375" style="919"/>
    <col min="5377" max="5377" width="16.88671875" style="919" customWidth="1"/>
    <col min="5378" max="5378" width="14.33203125" style="919" customWidth="1"/>
    <col min="5379" max="5379" width="19.5546875" style="919" customWidth="1"/>
    <col min="5380" max="5380" width="12.88671875" style="919" customWidth="1"/>
    <col min="5381" max="5383" width="16.88671875" style="919" customWidth="1"/>
    <col min="5384" max="5384" width="51.33203125" style="919" customWidth="1"/>
    <col min="5385" max="5632" width="9.109375" style="919"/>
    <col min="5633" max="5633" width="16.88671875" style="919" customWidth="1"/>
    <col min="5634" max="5634" width="14.33203125" style="919" customWidth="1"/>
    <col min="5635" max="5635" width="19.5546875" style="919" customWidth="1"/>
    <col min="5636" max="5636" width="12.88671875" style="919" customWidth="1"/>
    <col min="5637" max="5639" width="16.88671875" style="919" customWidth="1"/>
    <col min="5640" max="5640" width="51.33203125" style="919" customWidth="1"/>
    <col min="5641" max="5888" width="9.109375" style="919"/>
    <col min="5889" max="5889" width="16.88671875" style="919" customWidth="1"/>
    <col min="5890" max="5890" width="14.33203125" style="919" customWidth="1"/>
    <col min="5891" max="5891" width="19.5546875" style="919" customWidth="1"/>
    <col min="5892" max="5892" width="12.88671875" style="919" customWidth="1"/>
    <col min="5893" max="5895" width="16.88671875" style="919" customWidth="1"/>
    <col min="5896" max="5896" width="51.33203125" style="919" customWidth="1"/>
    <col min="5897" max="6144" width="9.109375" style="919"/>
    <col min="6145" max="6145" width="16.88671875" style="919" customWidth="1"/>
    <col min="6146" max="6146" width="14.33203125" style="919" customWidth="1"/>
    <col min="6147" max="6147" width="19.5546875" style="919" customWidth="1"/>
    <col min="6148" max="6148" width="12.88671875" style="919" customWidth="1"/>
    <col min="6149" max="6151" width="16.88671875" style="919" customWidth="1"/>
    <col min="6152" max="6152" width="51.33203125" style="919" customWidth="1"/>
    <col min="6153" max="6400" width="9.109375" style="919"/>
    <col min="6401" max="6401" width="16.88671875" style="919" customWidth="1"/>
    <col min="6402" max="6402" width="14.33203125" style="919" customWidth="1"/>
    <col min="6403" max="6403" width="19.5546875" style="919" customWidth="1"/>
    <col min="6404" max="6404" width="12.88671875" style="919" customWidth="1"/>
    <col min="6405" max="6407" width="16.88671875" style="919" customWidth="1"/>
    <col min="6408" max="6408" width="51.33203125" style="919" customWidth="1"/>
    <col min="6409" max="6656" width="9.109375" style="919"/>
    <col min="6657" max="6657" width="16.88671875" style="919" customWidth="1"/>
    <col min="6658" max="6658" width="14.33203125" style="919" customWidth="1"/>
    <col min="6659" max="6659" width="19.5546875" style="919" customWidth="1"/>
    <col min="6660" max="6660" width="12.88671875" style="919" customWidth="1"/>
    <col min="6661" max="6663" width="16.88671875" style="919" customWidth="1"/>
    <col min="6664" max="6664" width="51.33203125" style="919" customWidth="1"/>
    <col min="6665" max="6912" width="9.109375" style="919"/>
    <col min="6913" max="6913" width="16.88671875" style="919" customWidth="1"/>
    <col min="6914" max="6914" width="14.33203125" style="919" customWidth="1"/>
    <col min="6915" max="6915" width="19.5546875" style="919" customWidth="1"/>
    <col min="6916" max="6916" width="12.88671875" style="919" customWidth="1"/>
    <col min="6917" max="6919" width="16.88671875" style="919" customWidth="1"/>
    <col min="6920" max="6920" width="51.33203125" style="919" customWidth="1"/>
    <col min="6921" max="7168" width="9.109375" style="919"/>
    <col min="7169" max="7169" width="16.88671875" style="919" customWidth="1"/>
    <col min="7170" max="7170" width="14.33203125" style="919" customWidth="1"/>
    <col min="7171" max="7171" width="19.5546875" style="919" customWidth="1"/>
    <col min="7172" max="7172" width="12.88671875" style="919" customWidth="1"/>
    <col min="7173" max="7175" width="16.88671875" style="919" customWidth="1"/>
    <col min="7176" max="7176" width="51.33203125" style="919" customWidth="1"/>
    <col min="7177" max="7424" width="9.109375" style="919"/>
    <col min="7425" max="7425" width="16.88671875" style="919" customWidth="1"/>
    <col min="7426" max="7426" width="14.33203125" style="919" customWidth="1"/>
    <col min="7427" max="7427" width="19.5546875" style="919" customWidth="1"/>
    <col min="7428" max="7428" width="12.88671875" style="919" customWidth="1"/>
    <col min="7429" max="7431" width="16.88671875" style="919" customWidth="1"/>
    <col min="7432" max="7432" width="51.33203125" style="919" customWidth="1"/>
    <col min="7433" max="7680" width="9.109375" style="919"/>
    <col min="7681" max="7681" width="16.88671875" style="919" customWidth="1"/>
    <col min="7682" max="7682" width="14.33203125" style="919" customWidth="1"/>
    <col min="7683" max="7683" width="19.5546875" style="919" customWidth="1"/>
    <col min="7684" max="7684" width="12.88671875" style="919" customWidth="1"/>
    <col min="7685" max="7687" width="16.88671875" style="919" customWidth="1"/>
    <col min="7688" max="7688" width="51.33203125" style="919" customWidth="1"/>
    <col min="7689" max="7936" width="9.109375" style="919"/>
    <col min="7937" max="7937" width="16.88671875" style="919" customWidth="1"/>
    <col min="7938" max="7938" width="14.33203125" style="919" customWidth="1"/>
    <col min="7939" max="7939" width="19.5546875" style="919" customWidth="1"/>
    <col min="7940" max="7940" width="12.88671875" style="919" customWidth="1"/>
    <col min="7941" max="7943" width="16.88671875" style="919" customWidth="1"/>
    <col min="7944" max="7944" width="51.33203125" style="919" customWidth="1"/>
    <col min="7945" max="8192" width="9.109375" style="919"/>
    <col min="8193" max="8193" width="16.88671875" style="919" customWidth="1"/>
    <col min="8194" max="8194" width="14.33203125" style="919" customWidth="1"/>
    <col min="8195" max="8195" width="19.5546875" style="919" customWidth="1"/>
    <col min="8196" max="8196" width="12.88671875" style="919" customWidth="1"/>
    <col min="8197" max="8199" width="16.88671875" style="919" customWidth="1"/>
    <col min="8200" max="8200" width="51.33203125" style="919" customWidth="1"/>
    <col min="8201" max="8448" width="9.109375" style="919"/>
    <col min="8449" max="8449" width="16.88671875" style="919" customWidth="1"/>
    <col min="8450" max="8450" width="14.33203125" style="919" customWidth="1"/>
    <col min="8451" max="8451" width="19.5546875" style="919" customWidth="1"/>
    <col min="8452" max="8452" width="12.88671875" style="919" customWidth="1"/>
    <col min="8453" max="8455" width="16.88671875" style="919" customWidth="1"/>
    <col min="8456" max="8456" width="51.33203125" style="919" customWidth="1"/>
    <col min="8457" max="8704" width="9.109375" style="919"/>
    <col min="8705" max="8705" width="16.88671875" style="919" customWidth="1"/>
    <col min="8706" max="8706" width="14.33203125" style="919" customWidth="1"/>
    <col min="8707" max="8707" width="19.5546875" style="919" customWidth="1"/>
    <col min="8708" max="8708" width="12.88671875" style="919" customWidth="1"/>
    <col min="8709" max="8711" width="16.88671875" style="919" customWidth="1"/>
    <col min="8712" max="8712" width="51.33203125" style="919" customWidth="1"/>
    <col min="8713" max="8960" width="9.109375" style="919"/>
    <col min="8961" max="8961" width="16.88671875" style="919" customWidth="1"/>
    <col min="8962" max="8962" width="14.33203125" style="919" customWidth="1"/>
    <col min="8963" max="8963" width="19.5546875" style="919" customWidth="1"/>
    <col min="8964" max="8964" width="12.88671875" style="919" customWidth="1"/>
    <col min="8965" max="8967" width="16.88671875" style="919" customWidth="1"/>
    <col min="8968" max="8968" width="51.33203125" style="919" customWidth="1"/>
    <col min="8969" max="9216" width="9.109375" style="919"/>
    <col min="9217" max="9217" width="16.88671875" style="919" customWidth="1"/>
    <col min="9218" max="9218" width="14.33203125" style="919" customWidth="1"/>
    <col min="9219" max="9219" width="19.5546875" style="919" customWidth="1"/>
    <col min="9220" max="9220" width="12.88671875" style="919" customWidth="1"/>
    <col min="9221" max="9223" width="16.88671875" style="919" customWidth="1"/>
    <col min="9224" max="9224" width="51.33203125" style="919" customWidth="1"/>
    <col min="9225" max="9472" width="9.109375" style="919"/>
    <col min="9473" max="9473" width="16.88671875" style="919" customWidth="1"/>
    <col min="9474" max="9474" width="14.33203125" style="919" customWidth="1"/>
    <col min="9475" max="9475" width="19.5546875" style="919" customWidth="1"/>
    <col min="9476" max="9476" width="12.88671875" style="919" customWidth="1"/>
    <col min="9477" max="9479" width="16.88671875" style="919" customWidth="1"/>
    <col min="9480" max="9480" width="51.33203125" style="919" customWidth="1"/>
    <col min="9481" max="9728" width="9.109375" style="919"/>
    <col min="9729" max="9729" width="16.88671875" style="919" customWidth="1"/>
    <col min="9730" max="9730" width="14.33203125" style="919" customWidth="1"/>
    <col min="9731" max="9731" width="19.5546875" style="919" customWidth="1"/>
    <col min="9732" max="9732" width="12.88671875" style="919" customWidth="1"/>
    <col min="9733" max="9735" width="16.88671875" style="919" customWidth="1"/>
    <col min="9736" max="9736" width="51.33203125" style="919" customWidth="1"/>
    <col min="9737" max="9984" width="9.109375" style="919"/>
    <col min="9985" max="9985" width="16.88671875" style="919" customWidth="1"/>
    <col min="9986" max="9986" width="14.33203125" style="919" customWidth="1"/>
    <col min="9987" max="9987" width="19.5546875" style="919" customWidth="1"/>
    <col min="9988" max="9988" width="12.88671875" style="919" customWidth="1"/>
    <col min="9989" max="9991" width="16.88671875" style="919" customWidth="1"/>
    <col min="9992" max="9992" width="51.33203125" style="919" customWidth="1"/>
    <col min="9993" max="10240" width="9.109375" style="919"/>
    <col min="10241" max="10241" width="16.88671875" style="919" customWidth="1"/>
    <col min="10242" max="10242" width="14.33203125" style="919" customWidth="1"/>
    <col min="10243" max="10243" width="19.5546875" style="919" customWidth="1"/>
    <col min="10244" max="10244" width="12.88671875" style="919" customWidth="1"/>
    <col min="10245" max="10247" width="16.88671875" style="919" customWidth="1"/>
    <col min="10248" max="10248" width="51.33203125" style="919" customWidth="1"/>
    <col min="10249" max="10496" width="9.109375" style="919"/>
    <col min="10497" max="10497" width="16.88671875" style="919" customWidth="1"/>
    <col min="10498" max="10498" width="14.33203125" style="919" customWidth="1"/>
    <col min="10499" max="10499" width="19.5546875" style="919" customWidth="1"/>
    <col min="10500" max="10500" width="12.88671875" style="919" customWidth="1"/>
    <col min="10501" max="10503" width="16.88671875" style="919" customWidth="1"/>
    <col min="10504" max="10504" width="51.33203125" style="919" customWidth="1"/>
    <col min="10505" max="10752" width="9.109375" style="919"/>
    <col min="10753" max="10753" width="16.88671875" style="919" customWidth="1"/>
    <col min="10754" max="10754" width="14.33203125" style="919" customWidth="1"/>
    <col min="10755" max="10755" width="19.5546875" style="919" customWidth="1"/>
    <col min="10756" max="10756" width="12.88671875" style="919" customWidth="1"/>
    <col min="10757" max="10759" width="16.88671875" style="919" customWidth="1"/>
    <col min="10760" max="10760" width="51.33203125" style="919" customWidth="1"/>
    <col min="10761" max="11008" width="9.109375" style="919"/>
    <col min="11009" max="11009" width="16.88671875" style="919" customWidth="1"/>
    <col min="11010" max="11010" width="14.33203125" style="919" customWidth="1"/>
    <col min="11011" max="11011" width="19.5546875" style="919" customWidth="1"/>
    <col min="11012" max="11012" width="12.88671875" style="919" customWidth="1"/>
    <col min="11013" max="11015" width="16.88671875" style="919" customWidth="1"/>
    <col min="11016" max="11016" width="51.33203125" style="919" customWidth="1"/>
    <col min="11017" max="11264" width="9.109375" style="919"/>
    <col min="11265" max="11265" width="16.88671875" style="919" customWidth="1"/>
    <col min="11266" max="11266" width="14.33203125" style="919" customWidth="1"/>
    <col min="11267" max="11267" width="19.5546875" style="919" customWidth="1"/>
    <col min="11268" max="11268" width="12.88671875" style="919" customWidth="1"/>
    <col min="11269" max="11271" width="16.88671875" style="919" customWidth="1"/>
    <col min="11272" max="11272" width="51.33203125" style="919" customWidth="1"/>
    <col min="11273" max="11520" width="9.109375" style="919"/>
    <col min="11521" max="11521" width="16.88671875" style="919" customWidth="1"/>
    <col min="11522" max="11522" width="14.33203125" style="919" customWidth="1"/>
    <col min="11523" max="11523" width="19.5546875" style="919" customWidth="1"/>
    <col min="11524" max="11524" width="12.88671875" style="919" customWidth="1"/>
    <col min="11525" max="11527" width="16.88671875" style="919" customWidth="1"/>
    <col min="11528" max="11528" width="51.33203125" style="919" customWidth="1"/>
    <col min="11529" max="11776" width="9.109375" style="919"/>
    <col min="11777" max="11777" width="16.88671875" style="919" customWidth="1"/>
    <col min="11778" max="11778" width="14.33203125" style="919" customWidth="1"/>
    <col min="11779" max="11779" width="19.5546875" style="919" customWidth="1"/>
    <col min="11780" max="11780" width="12.88671875" style="919" customWidth="1"/>
    <col min="11781" max="11783" width="16.88671875" style="919" customWidth="1"/>
    <col min="11784" max="11784" width="51.33203125" style="919" customWidth="1"/>
    <col min="11785" max="12032" width="9.109375" style="919"/>
    <col min="12033" max="12033" width="16.88671875" style="919" customWidth="1"/>
    <col min="12034" max="12034" width="14.33203125" style="919" customWidth="1"/>
    <col min="12035" max="12035" width="19.5546875" style="919" customWidth="1"/>
    <col min="12036" max="12036" width="12.88671875" style="919" customWidth="1"/>
    <col min="12037" max="12039" width="16.88671875" style="919" customWidth="1"/>
    <col min="12040" max="12040" width="51.33203125" style="919" customWidth="1"/>
    <col min="12041" max="12288" width="9.109375" style="919"/>
    <col min="12289" max="12289" width="16.88671875" style="919" customWidth="1"/>
    <col min="12290" max="12290" width="14.33203125" style="919" customWidth="1"/>
    <col min="12291" max="12291" width="19.5546875" style="919" customWidth="1"/>
    <col min="12292" max="12292" width="12.88671875" style="919" customWidth="1"/>
    <col min="12293" max="12295" width="16.88671875" style="919" customWidth="1"/>
    <col min="12296" max="12296" width="51.33203125" style="919" customWidth="1"/>
    <col min="12297" max="12544" width="9.109375" style="919"/>
    <col min="12545" max="12545" width="16.88671875" style="919" customWidth="1"/>
    <col min="12546" max="12546" width="14.33203125" style="919" customWidth="1"/>
    <col min="12547" max="12547" width="19.5546875" style="919" customWidth="1"/>
    <col min="12548" max="12548" width="12.88671875" style="919" customWidth="1"/>
    <col min="12549" max="12551" width="16.88671875" style="919" customWidth="1"/>
    <col min="12552" max="12552" width="51.33203125" style="919" customWidth="1"/>
    <col min="12553" max="12800" width="9.109375" style="919"/>
    <col min="12801" max="12801" width="16.88671875" style="919" customWidth="1"/>
    <col min="12802" max="12802" width="14.33203125" style="919" customWidth="1"/>
    <col min="12803" max="12803" width="19.5546875" style="919" customWidth="1"/>
    <col min="12804" max="12804" width="12.88671875" style="919" customWidth="1"/>
    <col min="12805" max="12807" width="16.88671875" style="919" customWidth="1"/>
    <col min="12808" max="12808" width="51.33203125" style="919" customWidth="1"/>
    <col min="12809" max="13056" width="9.109375" style="919"/>
    <col min="13057" max="13057" width="16.88671875" style="919" customWidth="1"/>
    <col min="13058" max="13058" width="14.33203125" style="919" customWidth="1"/>
    <col min="13059" max="13059" width="19.5546875" style="919" customWidth="1"/>
    <col min="13060" max="13060" width="12.88671875" style="919" customWidth="1"/>
    <col min="13061" max="13063" width="16.88671875" style="919" customWidth="1"/>
    <col min="13064" max="13064" width="51.33203125" style="919" customWidth="1"/>
    <col min="13065" max="13312" width="9.109375" style="919"/>
    <col min="13313" max="13313" width="16.88671875" style="919" customWidth="1"/>
    <col min="13314" max="13314" width="14.33203125" style="919" customWidth="1"/>
    <col min="13315" max="13315" width="19.5546875" style="919" customWidth="1"/>
    <col min="13316" max="13316" width="12.88671875" style="919" customWidth="1"/>
    <col min="13317" max="13319" width="16.88671875" style="919" customWidth="1"/>
    <col min="13320" max="13320" width="51.33203125" style="919" customWidth="1"/>
    <col min="13321" max="13568" width="9.109375" style="919"/>
    <col min="13569" max="13569" width="16.88671875" style="919" customWidth="1"/>
    <col min="13570" max="13570" width="14.33203125" style="919" customWidth="1"/>
    <col min="13571" max="13571" width="19.5546875" style="919" customWidth="1"/>
    <col min="13572" max="13572" width="12.88671875" style="919" customWidth="1"/>
    <col min="13573" max="13575" width="16.88671875" style="919" customWidth="1"/>
    <col min="13576" max="13576" width="51.33203125" style="919" customWidth="1"/>
    <col min="13577" max="13824" width="9.109375" style="919"/>
    <col min="13825" max="13825" width="16.88671875" style="919" customWidth="1"/>
    <col min="13826" max="13826" width="14.33203125" style="919" customWidth="1"/>
    <col min="13827" max="13827" width="19.5546875" style="919" customWidth="1"/>
    <col min="13828" max="13828" width="12.88671875" style="919" customWidth="1"/>
    <col min="13829" max="13831" width="16.88671875" style="919" customWidth="1"/>
    <col min="13832" max="13832" width="51.33203125" style="919" customWidth="1"/>
    <col min="13833" max="14080" width="9.109375" style="919"/>
    <col min="14081" max="14081" width="16.88671875" style="919" customWidth="1"/>
    <col min="14082" max="14082" width="14.33203125" style="919" customWidth="1"/>
    <col min="14083" max="14083" width="19.5546875" style="919" customWidth="1"/>
    <col min="14084" max="14084" width="12.88671875" style="919" customWidth="1"/>
    <col min="14085" max="14087" width="16.88671875" style="919" customWidth="1"/>
    <col min="14088" max="14088" width="51.33203125" style="919" customWidth="1"/>
    <col min="14089" max="14336" width="9.109375" style="919"/>
    <col min="14337" max="14337" width="16.88671875" style="919" customWidth="1"/>
    <col min="14338" max="14338" width="14.33203125" style="919" customWidth="1"/>
    <col min="14339" max="14339" width="19.5546875" style="919" customWidth="1"/>
    <col min="14340" max="14340" width="12.88671875" style="919" customWidth="1"/>
    <col min="14341" max="14343" width="16.88671875" style="919" customWidth="1"/>
    <col min="14344" max="14344" width="51.33203125" style="919" customWidth="1"/>
    <col min="14345" max="14592" width="9.109375" style="919"/>
    <col min="14593" max="14593" width="16.88671875" style="919" customWidth="1"/>
    <col min="14594" max="14594" width="14.33203125" style="919" customWidth="1"/>
    <col min="14595" max="14595" width="19.5546875" style="919" customWidth="1"/>
    <col min="14596" max="14596" width="12.88671875" style="919" customWidth="1"/>
    <col min="14597" max="14599" width="16.88671875" style="919" customWidth="1"/>
    <col min="14600" max="14600" width="51.33203125" style="919" customWidth="1"/>
    <col min="14601" max="14848" width="9.109375" style="919"/>
    <col min="14849" max="14849" width="16.88671875" style="919" customWidth="1"/>
    <col min="14850" max="14850" width="14.33203125" style="919" customWidth="1"/>
    <col min="14851" max="14851" width="19.5546875" style="919" customWidth="1"/>
    <col min="14852" max="14852" width="12.88671875" style="919" customWidth="1"/>
    <col min="14853" max="14855" width="16.88671875" style="919" customWidth="1"/>
    <col min="14856" max="14856" width="51.33203125" style="919" customWidth="1"/>
    <col min="14857" max="15104" width="9.109375" style="919"/>
    <col min="15105" max="15105" width="16.88671875" style="919" customWidth="1"/>
    <col min="15106" max="15106" width="14.33203125" style="919" customWidth="1"/>
    <col min="15107" max="15107" width="19.5546875" style="919" customWidth="1"/>
    <col min="15108" max="15108" width="12.88671875" style="919" customWidth="1"/>
    <col min="15109" max="15111" width="16.88671875" style="919" customWidth="1"/>
    <col min="15112" max="15112" width="51.33203125" style="919" customWidth="1"/>
    <col min="15113" max="15360" width="9.109375" style="919"/>
    <col min="15361" max="15361" width="16.88671875" style="919" customWidth="1"/>
    <col min="15362" max="15362" width="14.33203125" style="919" customWidth="1"/>
    <col min="15363" max="15363" width="19.5546875" style="919" customWidth="1"/>
    <col min="15364" max="15364" width="12.88671875" style="919" customWidth="1"/>
    <col min="15365" max="15367" width="16.88671875" style="919" customWidth="1"/>
    <col min="15368" max="15368" width="51.33203125" style="919" customWidth="1"/>
    <col min="15369" max="15616" width="9.109375" style="919"/>
    <col min="15617" max="15617" width="16.88671875" style="919" customWidth="1"/>
    <col min="15618" max="15618" width="14.33203125" style="919" customWidth="1"/>
    <col min="15619" max="15619" width="19.5546875" style="919" customWidth="1"/>
    <col min="15620" max="15620" width="12.88671875" style="919" customWidth="1"/>
    <col min="15621" max="15623" width="16.88671875" style="919" customWidth="1"/>
    <col min="15624" max="15624" width="51.33203125" style="919" customWidth="1"/>
    <col min="15625" max="15872" width="9.109375" style="919"/>
    <col min="15873" max="15873" width="16.88671875" style="919" customWidth="1"/>
    <col min="15874" max="15874" width="14.33203125" style="919" customWidth="1"/>
    <col min="15875" max="15875" width="19.5546875" style="919" customWidth="1"/>
    <col min="15876" max="15876" width="12.88671875" style="919" customWidth="1"/>
    <col min="15877" max="15879" width="16.88671875" style="919" customWidth="1"/>
    <col min="15880" max="15880" width="51.33203125" style="919" customWidth="1"/>
    <col min="15881" max="16128" width="9.109375" style="919"/>
    <col min="16129" max="16129" width="16.88671875" style="919" customWidth="1"/>
    <col min="16130" max="16130" width="14.33203125" style="919" customWidth="1"/>
    <col min="16131" max="16131" width="19.5546875" style="919" customWidth="1"/>
    <col min="16132" max="16132" width="12.88671875" style="919" customWidth="1"/>
    <col min="16133" max="16135" width="16.88671875" style="919" customWidth="1"/>
    <col min="16136" max="16136" width="51.33203125" style="919" customWidth="1"/>
    <col min="16137" max="16384" width="9.109375" style="919"/>
  </cols>
  <sheetData>
    <row r="1" spans="1:8" ht="15" thickBot="1">
      <c r="A1" s="918" t="s">
        <v>159</v>
      </c>
      <c r="G1" s="920"/>
    </row>
    <row r="2" spans="1:8" ht="17.100000000000001" customHeight="1" thickBot="1">
      <c r="A2" s="1122" t="s">
        <v>160</v>
      </c>
      <c r="B2" s="1123"/>
      <c r="C2" s="921" t="s">
        <v>161</v>
      </c>
      <c r="D2" s="922" t="s">
        <v>162</v>
      </c>
      <c r="E2" s="1135" t="s">
        <v>163</v>
      </c>
      <c r="F2" s="1136"/>
      <c r="G2" s="920"/>
    </row>
    <row r="3" spans="1:8" ht="17.100000000000001" customHeight="1" thickBot="1">
      <c r="A3" s="1122" t="s">
        <v>164</v>
      </c>
      <c r="B3" s="1123"/>
      <c r="C3" s="1137" t="s">
        <v>165</v>
      </c>
      <c r="D3" s="1138"/>
      <c r="E3" s="1138"/>
      <c r="F3" s="1139"/>
      <c r="G3" s="920"/>
    </row>
    <row r="4" spans="1:8" ht="17.100000000000001" customHeight="1" thickBot="1">
      <c r="A4" s="1140" t="s">
        <v>166</v>
      </c>
      <c r="B4" s="1141"/>
      <c r="C4" s="1137" t="s">
        <v>167</v>
      </c>
      <c r="D4" s="1142"/>
      <c r="E4" s="1142"/>
      <c r="F4" s="1143"/>
      <c r="G4" s="920"/>
    </row>
    <row r="5" spans="1:8" ht="17.100000000000001" customHeight="1" thickBot="1">
      <c r="A5" s="1120" t="s">
        <v>168</v>
      </c>
      <c r="B5" s="1121"/>
      <c r="C5" s="923" t="s">
        <v>169</v>
      </c>
      <c r="D5" s="924" t="s">
        <v>170</v>
      </c>
      <c r="E5" s="925" t="s">
        <v>171</v>
      </c>
      <c r="F5" s="926"/>
      <c r="G5" s="920"/>
    </row>
    <row r="6" spans="1:8" ht="17.100000000000001" customHeight="1" thickBot="1">
      <c r="A6" s="1122" t="s">
        <v>172</v>
      </c>
      <c r="B6" s="1123"/>
      <c r="C6" s="927" t="s">
        <v>173</v>
      </c>
      <c r="D6" s="928"/>
      <c r="E6" s="928"/>
      <c r="F6" s="929"/>
      <c r="G6" s="920"/>
    </row>
    <row r="7" spans="1:8" ht="14.4">
      <c r="A7" s="930"/>
      <c r="B7" s="931"/>
      <c r="C7" s="931"/>
      <c r="D7" s="931"/>
      <c r="G7" s="920"/>
    </row>
    <row r="8" spans="1:8" ht="15" thickBot="1">
      <c r="A8" s="932" t="s">
        <v>174</v>
      </c>
      <c r="B8" s="931"/>
      <c r="C8" s="931"/>
      <c r="D8" s="931"/>
      <c r="G8" s="920"/>
    </row>
    <row r="9" spans="1:8" ht="20.25" customHeight="1" thickBot="1">
      <c r="A9" s="1124" t="s">
        <v>198</v>
      </c>
      <c r="B9" s="1125"/>
      <c r="C9" s="1125"/>
      <c r="D9" s="1126"/>
      <c r="G9" s="920"/>
    </row>
    <row r="10" spans="1:8" ht="14.4">
      <c r="A10" s="932"/>
      <c r="B10" s="931"/>
      <c r="C10" s="931"/>
      <c r="D10" s="931"/>
      <c r="G10" s="920"/>
    </row>
    <row r="11" spans="1:8" ht="14.4" hidden="1">
      <c r="A11" s="932" t="s">
        <v>175</v>
      </c>
      <c r="B11" s="931"/>
      <c r="C11" s="931"/>
      <c r="D11" s="931"/>
      <c r="G11" s="920"/>
    </row>
    <row r="12" spans="1:8" ht="25.5" hidden="1" customHeight="1" thickBot="1">
      <c r="A12" s="933" t="s">
        <v>176</v>
      </c>
      <c r="B12" s="1127" t="s">
        <v>177</v>
      </c>
      <c r="C12" s="1128"/>
      <c r="D12" s="1128"/>
      <c r="E12" s="1128"/>
      <c r="F12" s="1128"/>
      <c r="G12" s="1128"/>
      <c r="H12" s="1129"/>
    </row>
    <row r="13" spans="1:8" ht="14.4">
      <c r="A13" s="918"/>
      <c r="G13" s="920"/>
    </row>
    <row r="14" spans="1:8" ht="15" thickBot="1">
      <c r="A14" s="918" t="s">
        <v>178</v>
      </c>
      <c r="G14" s="920"/>
    </row>
    <row r="15" spans="1:8" ht="13.8">
      <c r="A15" s="934" t="s">
        <v>179</v>
      </c>
      <c r="B15" s="935"/>
      <c r="C15" s="936" t="s">
        <v>180</v>
      </c>
      <c r="D15" s="937"/>
      <c r="E15" s="937"/>
      <c r="F15" s="937"/>
      <c r="G15" s="937"/>
      <c r="H15" s="938"/>
    </row>
    <row r="16" spans="1:8">
      <c r="A16" s="1130" t="s">
        <v>181</v>
      </c>
      <c r="B16" s="1131"/>
      <c r="C16" s="1131"/>
      <c r="D16" s="1131"/>
      <c r="E16" s="1131"/>
      <c r="F16" s="1131"/>
      <c r="G16" s="1131"/>
      <c r="H16" s="1132"/>
    </row>
    <row r="17" spans="1:8">
      <c r="A17" s="1130"/>
      <c r="B17" s="1131"/>
      <c r="C17" s="1131"/>
      <c r="D17" s="1131"/>
      <c r="E17" s="1131"/>
      <c r="F17" s="1131"/>
      <c r="G17" s="1131"/>
      <c r="H17" s="1132"/>
    </row>
    <row r="18" spans="1:8">
      <c r="A18" s="1130"/>
      <c r="B18" s="1131"/>
      <c r="C18" s="1131"/>
      <c r="D18" s="1131"/>
      <c r="E18" s="1131"/>
      <c r="F18" s="1131"/>
      <c r="G18" s="1131"/>
      <c r="H18" s="1132"/>
    </row>
    <row r="19" spans="1:8" ht="13.8">
      <c r="A19" s="1133" t="s">
        <v>182</v>
      </c>
      <c r="B19" s="1134"/>
      <c r="C19" s="1134"/>
      <c r="D19" s="1134"/>
      <c r="E19" s="1134"/>
      <c r="F19" s="1134"/>
      <c r="G19" s="1134"/>
      <c r="H19" s="939"/>
    </row>
    <row r="20" spans="1:8" ht="15.75" customHeight="1" thickBot="1">
      <c r="A20" s="1112" t="s">
        <v>183</v>
      </c>
      <c r="B20" s="1113"/>
      <c r="C20" s="1113"/>
      <c r="D20" s="1113"/>
      <c r="E20" s="1113"/>
      <c r="F20" s="1113"/>
      <c r="G20" s="1113"/>
      <c r="H20" s="940"/>
    </row>
    <row r="21" spans="1:8" ht="14.4">
      <c r="A21" s="941"/>
      <c r="G21" s="920"/>
    </row>
    <row r="22" spans="1:8" ht="15" thickBot="1">
      <c r="A22" s="918" t="s">
        <v>184</v>
      </c>
      <c r="G22" s="920"/>
    </row>
    <row r="23" spans="1:8" ht="29.25" customHeight="1" thickBot="1">
      <c r="A23" s="1114" t="s">
        <v>185</v>
      </c>
      <c r="B23" s="1115"/>
      <c r="C23" s="1115"/>
      <c r="D23" s="1115"/>
      <c r="E23" s="1115"/>
      <c r="F23" s="1115"/>
      <c r="G23" s="1115"/>
      <c r="H23" s="1116"/>
    </row>
    <row r="24" spans="1:8" ht="14.4">
      <c r="A24" s="942"/>
      <c r="G24" s="920"/>
    </row>
    <row r="25" spans="1:8" ht="15" thickBot="1">
      <c r="A25" s="918" t="s">
        <v>186</v>
      </c>
      <c r="G25" s="920"/>
    </row>
    <row r="26" spans="1:8" ht="156" customHeight="1" thickBot="1">
      <c r="A26" s="1117" t="s">
        <v>187</v>
      </c>
      <c r="B26" s="1118"/>
      <c r="C26" s="1118"/>
      <c r="D26" s="1118"/>
      <c r="E26" s="1118"/>
      <c r="F26" s="1118"/>
      <c r="G26" s="1118"/>
      <c r="H26" s="1119"/>
    </row>
  </sheetData>
  <mergeCells count="15">
    <mergeCell ref="A2:B2"/>
    <mergeCell ref="E2:F2"/>
    <mergeCell ref="A3:B3"/>
    <mergeCell ref="C3:F3"/>
    <mergeCell ref="A4:B4"/>
    <mergeCell ref="C4:F4"/>
    <mergeCell ref="A20:G20"/>
    <mergeCell ref="A23:H23"/>
    <mergeCell ref="A26:H26"/>
    <mergeCell ref="A5:B5"/>
    <mergeCell ref="A6:B6"/>
    <mergeCell ref="A9:D9"/>
    <mergeCell ref="B12:H12"/>
    <mergeCell ref="A16:H18"/>
    <mergeCell ref="A19:G19"/>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4" sqref="A14"/>
    </sheetView>
  </sheetViews>
  <sheetFormatPr defaultRowHeight="13.2"/>
  <cols>
    <col min="1" max="1" width="109.5546875" customWidth="1"/>
  </cols>
  <sheetData>
    <row r="1" spans="1:1" ht="18.600000000000001" thickTop="1" thickBot="1">
      <c r="A1" s="943" t="s">
        <v>188</v>
      </c>
    </row>
    <row r="2" spans="1:1" ht="16.2" thickTop="1">
      <c r="A2" s="944"/>
    </row>
    <row r="3" spans="1:1" ht="15">
      <c r="A3" s="945"/>
    </row>
    <row r="4" spans="1:1" ht="43.5" customHeight="1">
      <c r="A4" s="945" t="s">
        <v>189</v>
      </c>
    </row>
    <row r="5" spans="1:1" ht="30.6">
      <c r="A5" s="945" t="s">
        <v>190</v>
      </c>
    </row>
    <row r="6" spans="1:1" ht="30.6">
      <c r="A6" s="945" t="s">
        <v>191</v>
      </c>
    </row>
    <row r="7" spans="1:1" ht="30.6">
      <c r="A7" s="945" t="s">
        <v>192</v>
      </c>
    </row>
    <row r="8" spans="1:1" ht="30.6">
      <c r="A8" s="945" t="s">
        <v>193</v>
      </c>
    </row>
    <row r="9" spans="1:1" ht="30.6">
      <c r="A9" s="945" t="s">
        <v>194</v>
      </c>
    </row>
    <row r="10" spans="1:1" ht="33" customHeight="1">
      <c r="A10" s="945" t="s">
        <v>195</v>
      </c>
    </row>
    <row r="11" spans="1:1" ht="45.6">
      <c r="A11" s="945" t="s">
        <v>196</v>
      </c>
    </row>
    <row r="12" spans="1:1" ht="30.6">
      <c r="A12" s="946" t="s">
        <v>197</v>
      </c>
    </row>
    <row r="13" spans="1:1" ht="15.6">
      <c r="A13" s="94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election activeCell="A31" sqref="A31"/>
    </sheetView>
  </sheetViews>
  <sheetFormatPr defaultColWidth="21.109375" defaultRowHeight="15"/>
  <cols>
    <col min="1" max="1" width="33.33203125" style="139" bestFit="1" customWidth="1"/>
    <col min="2" max="3" width="11.109375" style="36" bestFit="1" customWidth="1"/>
    <col min="4" max="4" width="12.109375" style="36" bestFit="1" customWidth="1"/>
    <col min="5" max="5" width="11.109375" style="36" customWidth="1"/>
    <col min="6" max="6" width="11.109375" style="36" bestFit="1" customWidth="1"/>
    <col min="7" max="7" width="12.109375" style="36" bestFit="1" customWidth="1"/>
    <col min="8" max="9" width="10.33203125" style="36" bestFit="1" customWidth="1"/>
    <col min="10" max="10" width="12.109375" style="36" bestFit="1" customWidth="1"/>
    <col min="11" max="12" width="9.6640625" style="36" bestFit="1" customWidth="1"/>
    <col min="13" max="13" width="16.33203125" style="136" bestFit="1" customWidth="1"/>
    <col min="14" max="15" width="11.109375" style="36" bestFit="1" customWidth="1"/>
    <col min="16" max="16" width="12.109375" style="36" bestFit="1" customWidth="1"/>
    <col min="17" max="18" width="11.109375" style="36" bestFit="1" customWidth="1"/>
    <col min="19" max="19" width="12.109375" style="36" bestFit="1" customWidth="1"/>
    <col min="20" max="21" width="11.109375" style="36" bestFit="1" customWidth="1"/>
    <col min="22" max="22" width="10.109375" style="36" customWidth="1"/>
    <col min="23" max="23" width="10.88671875" style="99" customWidth="1"/>
    <col min="24" max="16384" width="21.109375" style="36"/>
  </cols>
  <sheetData>
    <row r="1" spans="1:23" s="11" customFormat="1" ht="16.2"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7.399999999999999">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2" thickBot="1">
      <c r="A3" s="22"/>
      <c r="B3" s="23">
        <v>2598496</v>
      </c>
      <c r="C3" s="23">
        <v>2598123</v>
      </c>
      <c r="D3" s="24" t="s">
        <v>15</v>
      </c>
      <c r="E3" s="23">
        <v>2598496</v>
      </c>
      <c r="F3" s="23">
        <v>2598123</v>
      </c>
      <c r="G3" s="24" t="s">
        <v>15</v>
      </c>
      <c r="H3" s="23">
        <v>2598496</v>
      </c>
      <c r="I3" s="23">
        <v>2598123</v>
      </c>
      <c r="J3" s="25" t="s">
        <v>15</v>
      </c>
      <c r="K3" s="26">
        <v>2598496</v>
      </c>
      <c r="L3" s="23">
        <v>2598123</v>
      </c>
      <c r="M3" s="24" t="s">
        <v>15</v>
      </c>
      <c r="N3" s="23">
        <v>2598496</v>
      </c>
      <c r="O3" s="23">
        <v>2598123</v>
      </c>
      <c r="P3" s="24" t="s">
        <v>15</v>
      </c>
      <c r="Q3" s="23">
        <v>2598496</v>
      </c>
      <c r="R3" s="23">
        <v>2598123</v>
      </c>
      <c r="S3" s="24" t="s">
        <v>15</v>
      </c>
      <c r="T3" s="23">
        <v>2598496</v>
      </c>
      <c r="U3" s="23">
        <v>2598123</v>
      </c>
      <c r="V3" s="27">
        <v>2598496</v>
      </c>
      <c r="W3" s="28">
        <v>2598123</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6">
      <c r="A6" s="45" t="s">
        <v>16</v>
      </c>
      <c r="B6" s="46">
        <v>248044</v>
      </c>
      <c r="C6" s="46">
        <v>239648</v>
      </c>
      <c r="D6" s="47">
        <v>3.5034717585792498E-2</v>
      </c>
      <c r="E6" s="46">
        <v>141483</v>
      </c>
      <c r="F6" s="46">
        <v>132034</v>
      </c>
      <c r="G6" s="47">
        <v>7.1564899950012875E-2</v>
      </c>
      <c r="H6" s="46">
        <v>106561</v>
      </c>
      <c r="I6" s="46">
        <v>107614</v>
      </c>
      <c r="J6" s="48">
        <v>-9.7849722155109922E-3</v>
      </c>
      <c r="K6" s="49">
        <v>0.75939387434503891</v>
      </c>
      <c r="L6" s="50">
        <v>0.74462860343689363</v>
      </c>
      <c r="M6" s="51">
        <v>1.5</v>
      </c>
      <c r="N6" s="46">
        <v>311312</v>
      </c>
      <c r="O6" s="46">
        <v>297774</v>
      </c>
      <c r="P6" s="47">
        <v>4.5464009618032465E-2</v>
      </c>
      <c r="Q6" s="46">
        <v>409948</v>
      </c>
      <c r="R6" s="46">
        <v>399896</v>
      </c>
      <c r="S6" s="47">
        <v>2.5136535499229801E-2</v>
      </c>
      <c r="T6" s="46">
        <v>643222</v>
      </c>
      <c r="U6" s="52">
        <v>614391</v>
      </c>
      <c r="V6" s="53">
        <v>2.5931770169808583</v>
      </c>
      <c r="W6" s="54">
        <v>2.5637226265188944</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6">
      <c r="A8" s="45" t="s">
        <v>17</v>
      </c>
      <c r="B8" s="46">
        <v>234978</v>
      </c>
      <c r="C8" s="46">
        <v>224262</v>
      </c>
      <c r="D8" s="47">
        <v>4.7783396206223079E-2</v>
      </c>
      <c r="E8" s="46">
        <v>138967</v>
      </c>
      <c r="F8" s="46">
        <v>129930</v>
      </c>
      <c r="G8" s="47">
        <v>6.9552836142538293E-2</v>
      </c>
      <c r="H8" s="46">
        <v>96011</v>
      </c>
      <c r="I8" s="46">
        <v>94332</v>
      </c>
      <c r="J8" s="48">
        <v>1.7798838146122205E-2</v>
      </c>
      <c r="K8" s="49">
        <v>0.76986049748138219</v>
      </c>
      <c r="L8" s="50">
        <v>0.75976094876448563</v>
      </c>
      <c r="M8" s="51">
        <v>1</v>
      </c>
      <c r="N8" s="46">
        <v>300930</v>
      </c>
      <c r="O8" s="46">
        <v>285914</v>
      </c>
      <c r="P8" s="47">
        <v>5.2519289016977132E-2</v>
      </c>
      <c r="Q8" s="46">
        <v>390889</v>
      </c>
      <c r="R8" s="46">
        <v>376321</v>
      </c>
      <c r="S8" s="47">
        <v>3.8711631824957946E-2</v>
      </c>
      <c r="T8" s="46">
        <v>616659</v>
      </c>
      <c r="U8" s="52">
        <v>583130</v>
      </c>
      <c r="V8" s="53">
        <v>2.6243265326966778</v>
      </c>
      <c r="W8" s="54">
        <v>2.6002176026255004</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ht="15.6">
      <c r="A10" s="67" t="s">
        <v>18</v>
      </c>
      <c r="B10" s="68">
        <v>131926</v>
      </c>
      <c r="C10" s="68">
        <v>122268</v>
      </c>
      <c r="D10" s="69">
        <v>7.8990414499296627E-2</v>
      </c>
      <c r="E10" s="68">
        <v>99577</v>
      </c>
      <c r="F10" s="68">
        <v>90909</v>
      </c>
      <c r="G10" s="69">
        <v>9.5348095348095352E-2</v>
      </c>
      <c r="H10" s="68">
        <v>32349</v>
      </c>
      <c r="I10" s="68">
        <v>31359</v>
      </c>
      <c r="J10" s="70">
        <v>3.156988424375777E-2</v>
      </c>
      <c r="K10" s="71">
        <v>0.82854779628973174</v>
      </c>
      <c r="L10" s="72">
        <v>0.82248466116159991</v>
      </c>
      <c r="M10" s="73">
        <v>0.6</v>
      </c>
      <c r="N10" s="68">
        <v>189324</v>
      </c>
      <c r="O10" s="68">
        <v>178290</v>
      </c>
      <c r="P10" s="69">
        <v>6.1887935386168602E-2</v>
      </c>
      <c r="Q10" s="68">
        <v>228501</v>
      </c>
      <c r="R10" s="68">
        <v>216770</v>
      </c>
      <c r="S10" s="69">
        <v>5.4117267149513308E-2</v>
      </c>
      <c r="T10" s="68">
        <v>352009</v>
      </c>
      <c r="U10" s="74">
        <v>323627</v>
      </c>
      <c r="V10" s="75">
        <v>2.6682306747722206</v>
      </c>
      <c r="W10" s="76">
        <v>2.6468659011352114</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ht="15.6">
      <c r="A12" s="67" t="s">
        <v>19</v>
      </c>
      <c r="B12" s="68">
        <v>103052</v>
      </c>
      <c r="C12" s="68">
        <v>101994</v>
      </c>
      <c r="D12" s="69">
        <v>1.0373159205443457E-2</v>
      </c>
      <c r="E12" s="68">
        <v>39390</v>
      </c>
      <c r="F12" s="68">
        <v>39021</v>
      </c>
      <c r="G12" s="69">
        <v>9.4564465287921892E-3</v>
      </c>
      <c r="H12" s="68">
        <v>63662</v>
      </c>
      <c r="I12" s="68">
        <v>62973</v>
      </c>
      <c r="J12" s="70">
        <v>1.0941197020945485E-2</v>
      </c>
      <c r="K12" s="71">
        <v>0.68727984826465005</v>
      </c>
      <c r="L12" s="72">
        <v>0.67454293611447125</v>
      </c>
      <c r="M12" s="73">
        <v>1.3</v>
      </c>
      <c r="N12" s="68">
        <v>111606</v>
      </c>
      <c r="O12" s="68">
        <v>107624</v>
      </c>
      <c r="P12" s="69">
        <v>3.6999182338511856E-2</v>
      </c>
      <c r="Q12" s="68">
        <v>162388</v>
      </c>
      <c r="R12" s="68">
        <v>159551</v>
      </c>
      <c r="S12" s="69">
        <v>1.7781148347550312E-2</v>
      </c>
      <c r="T12" s="68">
        <v>264650</v>
      </c>
      <c r="U12" s="74">
        <v>259503</v>
      </c>
      <c r="V12" s="75">
        <v>2.5681209486472847</v>
      </c>
      <c r="W12" s="76">
        <v>2.5442967233366667</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6">
      <c r="A14" s="45" t="s">
        <v>20</v>
      </c>
      <c r="B14" s="46">
        <v>13066</v>
      </c>
      <c r="C14" s="46">
        <v>15386</v>
      </c>
      <c r="D14" s="47">
        <v>-0.15078642922137009</v>
      </c>
      <c r="E14" s="46">
        <v>2516</v>
      </c>
      <c r="F14" s="46">
        <v>2104</v>
      </c>
      <c r="G14" s="47">
        <v>0.19581749049429659</v>
      </c>
      <c r="H14" s="46">
        <v>10550</v>
      </c>
      <c r="I14" s="46">
        <v>13282</v>
      </c>
      <c r="J14" s="48">
        <v>-0.20569191386839331</v>
      </c>
      <c r="K14" s="49">
        <v>0.54472952410934472</v>
      </c>
      <c r="L14" s="50">
        <v>0.50307529162248144</v>
      </c>
      <c r="M14" s="51">
        <v>4.2</v>
      </c>
      <c r="N14" s="46">
        <v>10382</v>
      </c>
      <c r="O14" s="46">
        <v>11860</v>
      </c>
      <c r="P14" s="47">
        <v>-0.12462057335581787</v>
      </c>
      <c r="Q14" s="46">
        <v>19059</v>
      </c>
      <c r="R14" s="46">
        <v>23575</v>
      </c>
      <c r="S14" s="47">
        <v>-0.19155885471898199</v>
      </c>
      <c r="T14" s="46">
        <v>26563</v>
      </c>
      <c r="U14" s="52">
        <v>31261</v>
      </c>
      <c r="V14" s="53">
        <v>2.0329863768559622</v>
      </c>
      <c r="W14" s="54">
        <v>2.0317821396074351</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6">
      <c r="A18" s="110" t="s">
        <v>21</v>
      </c>
      <c r="B18" s="101">
        <v>226223</v>
      </c>
      <c r="C18" s="101">
        <v>216542</v>
      </c>
      <c r="D18" s="102">
        <v>4.4707262332480534E-2</v>
      </c>
      <c r="E18" s="101">
        <v>132434</v>
      </c>
      <c r="F18" s="101">
        <v>124127</v>
      </c>
      <c r="G18" s="102">
        <v>6.6923392976548216E-2</v>
      </c>
      <c r="H18" s="101">
        <v>93789</v>
      </c>
      <c r="I18" s="101">
        <v>92415</v>
      </c>
      <c r="J18" s="103">
        <v>1.4867716279824705E-2</v>
      </c>
      <c r="K18" s="104">
        <v>0.78047475422404544</v>
      </c>
      <c r="L18" s="105">
        <v>0.77212229568721447</v>
      </c>
      <c r="M18" s="106">
        <v>0.8</v>
      </c>
      <c r="N18" s="101">
        <v>293183</v>
      </c>
      <c r="O18" s="101">
        <v>278984</v>
      </c>
      <c r="P18" s="102">
        <v>5.0895391850428698E-2</v>
      </c>
      <c r="Q18" s="101">
        <v>375647</v>
      </c>
      <c r="R18" s="101">
        <v>361321</v>
      </c>
      <c r="S18" s="102">
        <v>3.9648954807498041E-2</v>
      </c>
      <c r="T18" s="101">
        <v>601456</v>
      </c>
      <c r="U18" s="107">
        <v>569522</v>
      </c>
      <c r="V18" s="108">
        <v>2.6586863404693597</v>
      </c>
      <c r="W18" s="109">
        <v>2.6300763824108024</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ht="15.6">
      <c r="A20" s="113" t="s">
        <v>22</v>
      </c>
      <c r="B20" s="114">
        <v>124974</v>
      </c>
      <c r="C20" s="114">
        <v>116417</v>
      </c>
      <c r="D20" s="115">
        <v>7.3503010728673643E-2</v>
      </c>
      <c r="E20" s="114">
        <v>93722</v>
      </c>
      <c r="F20" s="114">
        <v>85866</v>
      </c>
      <c r="G20" s="115">
        <v>9.1491393566720244E-2</v>
      </c>
      <c r="H20" s="114">
        <v>31252</v>
      </c>
      <c r="I20" s="114">
        <v>30551</v>
      </c>
      <c r="J20" s="116">
        <v>2.2945239108376158E-2</v>
      </c>
      <c r="K20" s="117">
        <v>0.84541477461512904</v>
      </c>
      <c r="L20" s="118">
        <v>0.84259390054408978</v>
      </c>
      <c r="M20" s="119">
        <v>0.3</v>
      </c>
      <c r="N20" s="114">
        <v>183198</v>
      </c>
      <c r="O20" s="114">
        <v>172982</v>
      </c>
      <c r="P20" s="115">
        <v>5.9058167901862621E-2</v>
      </c>
      <c r="Q20" s="114">
        <v>216696</v>
      </c>
      <c r="R20" s="114">
        <v>205297</v>
      </c>
      <c r="S20" s="115">
        <v>5.5524435330277601E-2</v>
      </c>
      <c r="T20" s="114">
        <v>340070</v>
      </c>
      <c r="U20" s="120">
        <v>313265</v>
      </c>
      <c r="V20" s="121">
        <v>2.7211259942067949</v>
      </c>
      <c r="W20" s="122">
        <v>2.6908870697578533</v>
      </c>
    </row>
    <row r="21" spans="1:23" ht="15.6">
      <c r="A21" s="113" t="s">
        <v>23</v>
      </c>
      <c r="B21" s="114">
        <v>101249</v>
      </c>
      <c r="C21" s="68">
        <v>100125</v>
      </c>
      <c r="D21" s="115">
        <v>1.1225967540574281E-2</v>
      </c>
      <c r="E21" s="114">
        <v>38712</v>
      </c>
      <c r="F21" s="114">
        <v>38261</v>
      </c>
      <c r="G21" s="115">
        <v>1.1787459815477902E-2</v>
      </c>
      <c r="H21" s="114">
        <v>62537</v>
      </c>
      <c r="I21" s="114">
        <v>61864</v>
      </c>
      <c r="J21" s="116">
        <v>1.0878701668175353E-2</v>
      </c>
      <c r="K21" s="117">
        <v>0.6919427999823845</v>
      </c>
      <c r="L21" s="118">
        <v>0.6793954776188279</v>
      </c>
      <c r="M21" s="119">
        <v>1.3</v>
      </c>
      <c r="N21" s="114">
        <v>109985</v>
      </c>
      <c r="O21" s="114">
        <v>106002</v>
      </c>
      <c r="P21" s="115">
        <v>3.7574762740325653E-2</v>
      </c>
      <c r="Q21" s="114">
        <v>158951</v>
      </c>
      <c r="R21" s="114">
        <v>156024</v>
      </c>
      <c r="S21" s="115">
        <v>1.8759934369071425E-2</v>
      </c>
      <c r="T21" s="114">
        <v>261386</v>
      </c>
      <c r="U21" s="120">
        <v>256257</v>
      </c>
      <c r="V21" s="121">
        <v>2.5816156208950214</v>
      </c>
      <c r="W21" s="122">
        <v>2.5593707865168538</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6">
      <c r="A24" s="110" t="s">
        <v>24</v>
      </c>
      <c r="B24" s="101">
        <v>8755</v>
      </c>
      <c r="C24" s="101">
        <v>7720</v>
      </c>
      <c r="D24" s="102">
        <v>0.13406735751295337</v>
      </c>
      <c r="E24" s="101">
        <v>6533</v>
      </c>
      <c r="F24" s="101">
        <v>5803</v>
      </c>
      <c r="G24" s="102">
        <v>0.12579700155092194</v>
      </c>
      <c r="H24" s="101">
        <v>2222</v>
      </c>
      <c r="I24" s="101">
        <v>1917</v>
      </c>
      <c r="J24" s="103">
        <v>0.15910276473656756</v>
      </c>
      <c r="K24" s="104">
        <v>0.50826663167563313</v>
      </c>
      <c r="L24" s="105">
        <v>0.46200000000000002</v>
      </c>
      <c r="M24" s="106">
        <v>4.5999999999999996</v>
      </c>
      <c r="N24" s="101">
        <v>7747</v>
      </c>
      <c r="O24" s="101">
        <v>6930</v>
      </c>
      <c r="P24" s="102">
        <v>0.1178932178932179</v>
      </c>
      <c r="Q24" s="101">
        <v>15242</v>
      </c>
      <c r="R24" s="101">
        <v>15000</v>
      </c>
      <c r="S24" s="102">
        <v>1.6133333333333333E-2</v>
      </c>
      <c r="T24" s="101">
        <v>15203</v>
      </c>
      <c r="U24" s="107">
        <v>13608</v>
      </c>
      <c r="V24" s="108">
        <v>1.7364934323243861</v>
      </c>
      <c r="W24" s="109">
        <v>1.7626943005181348</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ht="15.6">
      <c r="A26" s="113" t="s">
        <v>22</v>
      </c>
      <c r="B26" s="114">
        <v>6952</v>
      </c>
      <c r="C26" s="114">
        <v>5851</v>
      </c>
      <c r="D26" s="115">
        <v>0.18817296188685695</v>
      </c>
      <c r="E26" s="114">
        <v>5855</v>
      </c>
      <c r="F26" s="114">
        <v>5043</v>
      </c>
      <c r="G26" s="115">
        <v>0.16101526868927227</v>
      </c>
      <c r="H26" s="114">
        <v>1097</v>
      </c>
      <c r="I26" s="114">
        <v>808</v>
      </c>
      <c r="J26" s="116">
        <v>0.35767326732673266</v>
      </c>
      <c r="K26" s="117">
        <v>0.51893265565438373</v>
      </c>
      <c r="L26" s="118">
        <v>0.46265144251721435</v>
      </c>
      <c r="M26" s="119">
        <v>5.6000000000000005</v>
      </c>
      <c r="N26" s="114">
        <v>6126</v>
      </c>
      <c r="O26" s="114">
        <v>5308</v>
      </c>
      <c r="P26" s="115">
        <v>0.15410700828937454</v>
      </c>
      <c r="Q26" s="114">
        <v>11805</v>
      </c>
      <c r="R26" s="114">
        <v>11473</v>
      </c>
      <c r="S26" s="115">
        <v>2.8937505447572561E-2</v>
      </c>
      <c r="T26" s="114">
        <v>11939</v>
      </c>
      <c r="U26" s="120">
        <v>10362</v>
      </c>
      <c r="V26" s="121">
        <v>1.7173475258918296</v>
      </c>
      <c r="W26" s="122">
        <v>1.7709793197743975</v>
      </c>
    </row>
    <row r="27" spans="1:23" ht="15.6">
      <c r="A27" s="113" t="s">
        <v>23</v>
      </c>
      <c r="B27" s="114">
        <v>1803</v>
      </c>
      <c r="C27" s="114">
        <v>1869</v>
      </c>
      <c r="D27" s="115">
        <v>-3.5313001605136438E-2</v>
      </c>
      <c r="E27" s="114">
        <v>678</v>
      </c>
      <c r="F27" s="114">
        <v>760</v>
      </c>
      <c r="G27" s="115">
        <v>-0.10789473684210527</v>
      </c>
      <c r="H27" s="114">
        <v>1125</v>
      </c>
      <c r="I27" s="114">
        <v>1109</v>
      </c>
      <c r="J27" s="116">
        <v>1.4427412082957619E-2</v>
      </c>
      <c r="K27" s="117">
        <v>0.47163223741635146</v>
      </c>
      <c r="L27" s="118">
        <v>0.45988091862772895</v>
      </c>
      <c r="M27" s="119">
        <v>1.2</v>
      </c>
      <c r="N27" s="114">
        <v>1621</v>
      </c>
      <c r="O27" s="114">
        <v>1622</v>
      </c>
      <c r="P27" s="115">
        <v>-6.1652281134401974E-4</v>
      </c>
      <c r="Q27" s="114">
        <v>3437</v>
      </c>
      <c r="R27" s="114">
        <v>3527</v>
      </c>
      <c r="S27" s="115">
        <v>-2.5517436915225403E-2</v>
      </c>
      <c r="T27" s="114">
        <v>3264</v>
      </c>
      <c r="U27" s="120">
        <v>3246</v>
      </c>
      <c r="V27" s="121">
        <v>1.8103161397670549</v>
      </c>
      <c r="W27" s="122">
        <v>1.7367576243980738</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6">
      <c r="A29" s="135" t="s">
        <v>25</v>
      </c>
    </row>
    <row r="30" spans="1:23" ht="15.6">
      <c r="A30" s="137"/>
      <c r="B30" s="138"/>
      <c r="N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JUNE 2014 VS 2013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workbookViewId="0">
      <selection activeCell="A32" sqref="A32"/>
    </sheetView>
  </sheetViews>
  <sheetFormatPr defaultColWidth="9.109375" defaultRowHeight="17.399999999999999"/>
  <cols>
    <col min="1" max="1" width="35.109375" style="186" bestFit="1" customWidth="1"/>
    <col min="2" max="3" width="13" style="186" bestFit="1" customWidth="1"/>
    <col min="4" max="4" width="11.33203125" style="186" bestFit="1" customWidth="1"/>
    <col min="5" max="6" width="13" style="186" bestFit="1" customWidth="1"/>
    <col min="7" max="7" width="11.33203125" style="186" bestFit="1" customWidth="1"/>
    <col min="8" max="9" width="11.109375" style="186" bestFit="1" customWidth="1"/>
    <col min="10" max="10" width="11.33203125" style="186" bestFit="1" customWidth="1"/>
    <col min="11" max="11" width="8.5546875" style="186" bestFit="1" customWidth="1"/>
    <col min="12" max="12" width="8" style="186" bestFit="1" customWidth="1"/>
    <col min="13" max="13" width="16.33203125" style="296" bestFit="1" customWidth="1"/>
    <col min="14" max="15" width="13" style="186" bestFit="1" customWidth="1"/>
    <col min="16" max="16" width="11.33203125" style="186" bestFit="1" customWidth="1"/>
    <col min="17" max="18" width="13" style="186" bestFit="1" customWidth="1"/>
    <col min="19" max="19" width="11.33203125" style="186" bestFit="1" customWidth="1"/>
    <col min="20" max="21" width="13" style="186" bestFit="1" customWidth="1"/>
    <col min="22" max="23" width="11.6640625" style="186" customWidth="1"/>
    <col min="24" max="16384" width="9.10937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 thickBot="1">
      <c r="A3" s="165" t="s">
        <v>29</v>
      </c>
      <c r="B3" s="166">
        <v>2014</v>
      </c>
      <c r="C3" s="166">
        <v>2013</v>
      </c>
      <c r="D3" s="167"/>
      <c r="E3" s="168">
        <v>2014</v>
      </c>
      <c r="F3" s="166">
        <v>2013</v>
      </c>
      <c r="G3" s="169"/>
      <c r="H3" s="166">
        <v>2014</v>
      </c>
      <c r="I3" s="166">
        <v>2013</v>
      </c>
      <c r="J3" s="170"/>
      <c r="K3" s="166">
        <v>2014</v>
      </c>
      <c r="L3" s="166">
        <v>2013</v>
      </c>
      <c r="M3" s="171"/>
      <c r="N3" s="166">
        <v>2014</v>
      </c>
      <c r="O3" s="166">
        <v>2013</v>
      </c>
      <c r="P3" s="172"/>
      <c r="Q3" s="168">
        <v>2014</v>
      </c>
      <c r="R3" s="166">
        <v>2013</v>
      </c>
      <c r="S3" s="169"/>
      <c r="T3" s="166">
        <v>2014</v>
      </c>
      <c r="U3" s="173">
        <v>2013</v>
      </c>
      <c r="V3" s="166">
        <v>2014</v>
      </c>
      <c r="W3" s="174">
        <v>2013</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2466150</v>
      </c>
      <c r="C6" s="195">
        <v>2439538</v>
      </c>
      <c r="D6" s="196">
        <v>1.0908622862197678E-2</v>
      </c>
      <c r="E6" s="197">
        <v>1633150</v>
      </c>
      <c r="F6" s="195">
        <v>1587543</v>
      </c>
      <c r="G6" s="198">
        <v>2.8728040752281987E-2</v>
      </c>
      <c r="H6" s="195">
        <v>833000</v>
      </c>
      <c r="I6" s="195">
        <v>851995</v>
      </c>
      <c r="J6" s="196">
        <v>-2.2294731776594932E-2</v>
      </c>
      <c r="K6" s="199">
        <v>0.69799999999999995</v>
      </c>
      <c r="L6" s="196">
        <v>0.69899999999999995</v>
      </c>
      <c r="M6" s="200">
        <v>-0.1</v>
      </c>
      <c r="N6" s="195">
        <v>3378122</v>
      </c>
      <c r="O6" s="195">
        <v>3373414</v>
      </c>
      <c r="P6" s="196">
        <v>1.39561880041999E-3</v>
      </c>
      <c r="Q6" s="197">
        <v>4842013</v>
      </c>
      <c r="R6" s="195">
        <v>4829485</v>
      </c>
      <c r="S6" s="198">
        <v>2.5940654127717551E-3</v>
      </c>
      <c r="T6" s="195">
        <v>6508599</v>
      </c>
      <c r="U6" s="201">
        <v>6416500</v>
      </c>
      <c r="V6" s="202">
        <v>2.6391740161790644</v>
      </c>
      <c r="W6" s="203">
        <v>2.6302111301402151</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2339946</v>
      </c>
      <c r="C8" s="195">
        <v>2303758</v>
      </c>
      <c r="D8" s="196">
        <v>1.5708247133596497E-2</v>
      </c>
      <c r="E8" s="197">
        <v>1605578</v>
      </c>
      <c r="F8" s="195">
        <v>1561411</v>
      </c>
      <c r="G8" s="198">
        <v>2.8286594624989832E-2</v>
      </c>
      <c r="H8" s="195">
        <v>734368</v>
      </c>
      <c r="I8" s="195">
        <v>742347</v>
      </c>
      <c r="J8" s="196">
        <v>-1.0748342756150426E-2</v>
      </c>
      <c r="K8" s="199">
        <v>0.71399999999999997</v>
      </c>
      <c r="L8" s="196">
        <v>0.71699999999999997</v>
      </c>
      <c r="M8" s="200">
        <v>-0.3</v>
      </c>
      <c r="N8" s="195">
        <v>3274082</v>
      </c>
      <c r="O8" s="195">
        <v>3262871</v>
      </c>
      <c r="P8" s="196">
        <v>3.4359311171051508E-3</v>
      </c>
      <c r="Q8" s="197">
        <v>4583732</v>
      </c>
      <c r="R8" s="195">
        <v>4549605</v>
      </c>
      <c r="S8" s="198">
        <v>7.5010907540324929E-3</v>
      </c>
      <c r="T8" s="195">
        <v>6253763</v>
      </c>
      <c r="U8" s="201">
        <v>6139433</v>
      </c>
      <c r="V8" s="202">
        <v>2.6726099662128955</v>
      </c>
      <c r="W8" s="208">
        <v>2.6649643755984789</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1403643</v>
      </c>
      <c r="C10" s="220">
        <v>1364487</v>
      </c>
      <c r="D10" s="221">
        <v>2.8696499123846544E-2</v>
      </c>
      <c r="E10" s="222">
        <v>1147029</v>
      </c>
      <c r="F10" s="220">
        <v>1114299</v>
      </c>
      <c r="G10" s="223">
        <v>2.9372726709796921E-2</v>
      </c>
      <c r="H10" s="220">
        <v>256614</v>
      </c>
      <c r="I10" s="220">
        <v>250188</v>
      </c>
      <c r="J10" s="221">
        <v>2.5684685116792172E-2</v>
      </c>
      <c r="K10" s="224">
        <v>0.79</v>
      </c>
      <c r="L10" s="221">
        <v>0.79500000000000004</v>
      </c>
      <c r="M10" s="225">
        <v>-0.5</v>
      </c>
      <c r="N10" s="220">
        <v>2106679</v>
      </c>
      <c r="O10" s="220">
        <v>2090660</v>
      </c>
      <c r="P10" s="221">
        <v>7.6621736676456241E-3</v>
      </c>
      <c r="Q10" s="222">
        <v>2665289</v>
      </c>
      <c r="R10" s="220">
        <v>2629908</v>
      </c>
      <c r="S10" s="223">
        <v>1.3453322321541285E-2</v>
      </c>
      <c r="T10" s="220">
        <v>3700617</v>
      </c>
      <c r="U10" s="226">
        <v>3597758</v>
      </c>
      <c r="V10" s="227">
        <v>2.6364374702114426</v>
      </c>
      <c r="W10" s="228">
        <v>2.6367110862910383</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936303</v>
      </c>
      <c r="C12" s="220">
        <v>939271</v>
      </c>
      <c r="D12" s="221">
        <v>-3.1598974097997276E-3</v>
      </c>
      <c r="E12" s="222">
        <v>458549</v>
      </c>
      <c r="F12" s="220">
        <v>447112</v>
      </c>
      <c r="G12" s="223">
        <v>2.5579720517454239E-2</v>
      </c>
      <c r="H12" s="220">
        <v>477754</v>
      </c>
      <c r="I12" s="220">
        <v>492159</v>
      </c>
      <c r="J12" s="221">
        <v>-2.9268996401569412E-2</v>
      </c>
      <c r="K12" s="224">
        <v>0.60899999999999999</v>
      </c>
      <c r="L12" s="221">
        <v>0.61099999999999999</v>
      </c>
      <c r="M12" s="225">
        <v>-0.2</v>
      </c>
      <c r="N12" s="220">
        <v>1167403</v>
      </c>
      <c r="O12" s="220">
        <v>1172211</v>
      </c>
      <c r="P12" s="221">
        <v>-4.1016506413947664E-3</v>
      </c>
      <c r="Q12" s="222">
        <v>1918443</v>
      </c>
      <c r="R12" s="220">
        <v>1919697</v>
      </c>
      <c r="S12" s="223">
        <v>-6.532280875575677E-4</v>
      </c>
      <c r="T12" s="220">
        <v>2553146</v>
      </c>
      <c r="U12" s="226">
        <v>2541675</v>
      </c>
      <c r="V12" s="227">
        <v>2.7268373592736541</v>
      </c>
      <c r="W12" s="228">
        <v>2.7060081701660117</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126204</v>
      </c>
      <c r="C14" s="195">
        <v>135780</v>
      </c>
      <c r="D14" s="196">
        <v>-7.0525850640742377E-2</v>
      </c>
      <c r="E14" s="197">
        <v>27572</v>
      </c>
      <c r="F14" s="195">
        <v>26132</v>
      </c>
      <c r="G14" s="198">
        <v>5.5104852288382057E-2</v>
      </c>
      <c r="H14" s="195">
        <v>98632</v>
      </c>
      <c r="I14" s="195">
        <v>109648</v>
      </c>
      <c r="J14" s="196">
        <v>-0.10046694878155553</v>
      </c>
      <c r="K14" s="199">
        <v>0.40300000000000002</v>
      </c>
      <c r="L14" s="196">
        <v>0.39500000000000002</v>
      </c>
      <c r="M14" s="200">
        <v>0.8</v>
      </c>
      <c r="N14" s="195">
        <v>104040</v>
      </c>
      <c r="O14" s="195">
        <v>110543</v>
      </c>
      <c r="P14" s="196">
        <v>-5.8827786472232524E-2</v>
      </c>
      <c r="Q14" s="197">
        <v>258281</v>
      </c>
      <c r="R14" s="195">
        <v>279880</v>
      </c>
      <c r="S14" s="198">
        <v>-7.717235958267829E-2</v>
      </c>
      <c r="T14" s="195">
        <v>254836</v>
      </c>
      <c r="U14" s="201">
        <v>277067</v>
      </c>
      <c r="V14" s="202">
        <v>2.0192386929098918</v>
      </c>
      <c r="W14" s="208">
        <v>2.040558256002357</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2237042</v>
      </c>
      <c r="C18" s="252">
        <v>2197440</v>
      </c>
      <c r="D18" s="253">
        <v>1.8021880005824959E-2</v>
      </c>
      <c r="E18" s="254">
        <v>1528062</v>
      </c>
      <c r="F18" s="252">
        <v>1478236</v>
      </c>
      <c r="G18" s="255">
        <v>3.3706390589865215E-2</v>
      </c>
      <c r="H18" s="252">
        <v>708980</v>
      </c>
      <c r="I18" s="252">
        <v>719204</v>
      </c>
      <c r="J18" s="253">
        <v>-1.4215716264091969E-2</v>
      </c>
      <c r="K18" s="256">
        <v>0.72399999999999998</v>
      </c>
      <c r="L18" s="253">
        <v>0.72699999999999998</v>
      </c>
      <c r="M18" s="257">
        <v>-0.3</v>
      </c>
      <c r="N18" s="252">
        <v>3184469</v>
      </c>
      <c r="O18" s="252">
        <v>3172516</v>
      </c>
      <c r="P18" s="253">
        <v>3.7676720936947205E-3</v>
      </c>
      <c r="Q18" s="254">
        <v>4395913</v>
      </c>
      <c r="R18" s="252">
        <v>4364507</v>
      </c>
      <c r="S18" s="255">
        <v>7.1957726267823608E-3</v>
      </c>
      <c r="T18" s="252">
        <v>6083514</v>
      </c>
      <c r="U18" s="258">
        <v>5966839</v>
      </c>
      <c r="V18" s="259">
        <v>2.719445589309454</v>
      </c>
      <c r="W18" s="260">
        <v>2.7153592362021262</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1321438</v>
      </c>
      <c r="C20" s="264">
        <v>1279327</v>
      </c>
      <c r="D20" s="265">
        <v>3.2916525641997707E-2</v>
      </c>
      <c r="E20" s="222">
        <v>1075230</v>
      </c>
      <c r="F20" s="220">
        <v>1038349</v>
      </c>
      <c r="G20" s="266">
        <v>3.5518886231893129E-2</v>
      </c>
      <c r="H20" s="220">
        <v>246208</v>
      </c>
      <c r="I20" s="220">
        <v>240978</v>
      </c>
      <c r="J20" s="265">
        <v>2.1703226020632588E-2</v>
      </c>
      <c r="K20" s="267">
        <v>0.80700000000000005</v>
      </c>
      <c r="L20" s="265">
        <v>0.81100000000000005</v>
      </c>
      <c r="M20" s="268">
        <v>-0.4</v>
      </c>
      <c r="N20" s="220">
        <v>2034092</v>
      </c>
      <c r="O20" s="220">
        <v>2018098</v>
      </c>
      <c r="P20" s="265">
        <v>7.9252841041416219E-3</v>
      </c>
      <c r="Q20" s="222">
        <v>2519690</v>
      </c>
      <c r="R20" s="220">
        <v>2488819</v>
      </c>
      <c r="S20" s="266">
        <v>1.2403875090956796E-2</v>
      </c>
      <c r="T20" s="220">
        <v>3563188</v>
      </c>
      <c r="U20" s="226">
        <v>3459940</v>
      </c>
      <c r="V20" s="269">
        <v>2.6964473550783312</v>
      </c>
      <c r="W20" s="270">
        <v>2.7045001004434361</v>
      </c>
    </row>
    <row r="21" spans="1:23" ht="15" customHeight="1">
      <c r="A21" s="263" t="s">
        <v>23</v>
      </c>
      <c r="B21" s="264">
        <v>915604</v>
      </c>
      <c r="C21" s="220">
        <v>918113</v>
      </c>
      <c r="D21" s="265">
        <v>-2.7327790805706923E-3</v>
      </c>
      <c r="E21" s="222">
        <v>452832</v>
      </c>
      <c r="F21" s="220">
        <v>439887</v>
      </c>
      <c r="G21" s="266">
        <v>2.9428012194040742E-2</v>
      </c>
      <c r="H21" s="220">
        <v>462772</v>
      </c>
      <c r="I21" s="220">
        <v>478226</v>
      </c>
      <c r="J21" s="265">
        <v>-3.2315265167514942E-2</v>
      </c>
      <c r="K21" s="267">
        <v>0.61299999999999999</v>
      </c>
      <c r="L21" s="265">
        <v>0.61499999999999999</v>
      </c>
      <c r="M21" s="268">
        <v>-0.2</v>
      </c>
      <c r="N21" s="220">
        <v>1150377</v>
      </c>
      <c r="O21" s="220">
        <v>1154418</v>
      </c>
      <c r="P21" s="265">
        <v>-3.5004651694620146E-3</v>
      </c>
      <c r="Q21" s="222">
        <v>1876223</v>
      </c>
      <c r="R21" s="220">
        <v>1875688</v>
      </c>
      <c r="S21" s="266">
        <v>2.8522867342543109E-4</v>
      </c>
      <c r="T21" s="220">
        <v>2520326</v>
      </c>
      <c r="U21" s="226">
        <v>2506899</v>
      </c>
      <c r="V21" s="269">
        <v>2.7526376031559496</v>
      </c>
      <c r="W21" s="270">
        <v>2.7304906912329963</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102904</v>
      </c>
      <c r="C24" s="252">
        <v>106318</v>
      </c>
      <c r="D24" s="253">
        <v>-3.2111213529223651E-2</v>
      </c>
      <c r="E24" s="254">
        <v>77516</v>
      </c>
      <c r="F24" s="252">
        <v>83175</v>
      </c>
      <c r="G24" s="255">
        <v>-6.8037270814547635E-2</v>
      </c>
      <c r="H24" s="252">
        <v>25388</v>
      </c>
      <c r="I24" s="252">
        <v>23143</v>
      </c>
      <c r="J24" s="253">
        <v>9.700557403966642E-2</v>
      </c>
      <c r="K24" s="256">
        <v>0.47699999999999998</v>
      </c>
      <c r="L24" s="253">
        <v>0.48799999999999999</v>
      </c>
      <c r="M24" s="257">
        <v>-1.0999999999999999</v>
      </c>
      <c r="N24" s="252">
        <v>89613</v>
      </c>
      <c r="O24" s="252">
        <v>90355</v>
      </c>
      <c r="P24" s="253">
        <v>-8.212052459742129E-3</v>
      </c>
      <c r="Q24" s="254">
        <v>187819</v>
      </c>
      <c r="R24" s="252">
        <v>185098</v>
      </c>
      <c r="S24" s="255">
        <v>1.4700320911084939E-2</v>
      </c>
      <c r="T24" s="252">
        <v>170249</v>
      </c>
      <c r="U24" s="258">
        <v>172594</v>
      </c>
      <c r="V24" s="259">
        <v>1.6544449195366555</v>
      </c>
      <c r="W24" s="260">
        <v>1.6233751575462292</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82205</v>
      </c>
      <c r="C26" s="264">
        <v>85160</v>
      </c>
      <c r="D26" s="265">
        <v>-3.4699389384687647E-2</v>
      </c>
      <c r="E26" s="222">
        <v>71799</v>
      </c>
      <c r="F26" s="220">
        <v>75950</v>
      </c>
      <c r="G26" s="266">
        <v>-5.4654377880184332E-2</v>
      </c>
      <c r="H26" s="220">
        <v>10406</v>
      </c>
      <c r="I26" s="220">
        <v>9210</v>
      </c>
      <c r="J26" s="265">
        <v>0.12985884907709011</v>
      </c>
      <c r="K26" s="267">
        <v>0.499</v>
      </c>
      <c r="L26" s="265">
        <v>0.51400000000000001</v>
      </c>
      <c r="M26" s="268">
        <v>-1.5</v>
      </c>
      <c r="N26" s="220">
        <v>72587</v>
      </c>
      <c r="O26" s="220">
        <v>72562</v>
      </c>
      <c r="P26" s="265">
        <v>3.4453295113144621E-4</v>
      </c>
      <c r="Q26" s="222">
        <v>145599</v>
      </c>
      <c r="R26" s="220">
        <v>141089</v>
      </c>
      <c r="S26" s="266">
        <v>3.1965638710317601E-2</v>
      </c>
      <c r="T26" s="220">
        <v>137429</v>
      </c>
      <c r="U26" s="226">
        <v>137818</v>
      </c>
      <c r="V26" s="269">
        <v>1.6717839547472781</v>
      </c>
      <c r="W26" s="270">
        <v>1.6183419445749179</v>
      </c>
    </row>
    <row r="27" spans="1:23" ht="15" customHeight="1">
      <c r="A27" s="263" t="s">
        <v>23</v>
      </c>
      <c r="B27" s="264">
        <v>20699</v>
      </c>
      <c r="C27" s="264">
        <v>21158</v>
      </c>
      <c r="D27" s="265">
        <v>-2.1693921920786462E-2</v>
      </c>
      <c r="E27" s="222">
        <v>5717</v>
      </c>
      <c r="F27" s="220">
        <v>7225</v>
      </c>
      <c r="G27" s="266">
        <v>-0.20871972318339099</v>
      </c>
      <c r="H27" s="220">
        <v>14982</v>
      </c>
      <c r="I27" s="220">
        <v>13933</v>
      </c>
      <c r="J27" s="265">
        <v>7.5288882509150931E-2</v>
      </c>
      <c r="K27" s="267">
        <v>0.40300000000000002</v>
      </c>
      <c r="L27" s="265">
        <v>0.40400000000000003</v>
      </c>
      <c r="M27" s="268">
        <v>-0.1</v>
      </c>
      <c r="N27" s="220">
        <v>17026</v>
      </c>
      <c r="O27" s="220">
        <v>17793</v>
      </c>
      <c r="P27" s="265">
        <v>-4.3106839768448264E-2</v>
      </c>
      <c r="Q27" s="222">
        <v>42220</v>
      </c>
      <c r="R27" s="220">
        <v>44009</v>
      </c>
      <c r="S27" s="266">
        <v>-4.0650775977640941E-2</v>
      </c>
      <c r="T27" s="220">
        <v>32820</v>
      </c>
      <c r="U27" s="226">
        <v>34776</v>
      </c>
      <c r="V27" s="269">
        <v>1.5855838446301753</v>
      </c>
      <c r="W27" s="270">
        <v>1.6436336137631156</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2013-2014 AS OF JUNE 2014</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workbookViewId="0">
      <selection activeCell="A32" sqref="A32"/>
    </sheetView>
  </sheetViews>
  <sheetFormatPr defaultColWidth="9.109375" defaultRowHeight="15"/>
  <cols>
    <col min="1" max="1" width="35.109375" style="310" bestFit="1" customWidth="1"/>
    <col min="2" max="3" width="13" style="310" bestFit="1" customWidth="1"/>
    <col min="4" max="4" width="11.33203125" style="310" customWidth="1"/>
    <col min="5" max="6" width="13" style="310" bestFit="1" customWidth="1"/>
    <col min="7" max="7" width="11.33203125" style="310" customWidth="1"/>
    <col min="8" max="9" width="11.109375" style="310" bestFit="1" customWidth="1"/>
    <col min="10" max="10" width="11.33203125" style="310" customWidth="1"/>
    <col min="11" max="11" width="8.88671875" style="310" bestFit="1" customWidth="1"/>
    <col min="12" max="12" width="8" style="310" customWidth="1"/>
    <col min="13" max="13" width="16.33203125" style="376" customWidth="1"/>
    <col min="14" max="15" width="13" style="310" bestFit="1" customWidth="1"/>
    <col min="16" max="16" width="11.33203125" style="310" customWidth="1"/>
    <col min="17" max="18" width="13" style="310" bestFit="1" customWidth="1"/>
    <col min="19" max="19" width="11.33203125" style="310" customWidth="1"/>
    <col min="20" max="21" width="13" style="310" bestFit="1" customWidth="1"/>
    <col min="22" max="22" width="12.33203125" style="310" customWidth="1"/>
    <col min="23" max="23" width="12.5546875" style="310" customWidth="1"/>
    <col min="24" max="16384" width="9.109375" style="310"/>
  </cols>
  <sheetData>
    <row r="1" spans="1:23" ht="16.2"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6">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2" thickBot="1">
      <c r="A3" s="314"/>
      <c r="B3" s="166">
        <v>2014</v>
      </c>
      <c r="C3" s="166">
        <v>2013</v>
      </c>
      <c r="D3" s="315"/>
      <c r="E3" s="166">
        <v>2014</v>
      </c>
      <c r="F3" s="166">
        <v>2013</v>
      </c>
      <c r="G3" s="172"/>
      <c r="H3" s="168">
        <v>2014</v>
      </c>
      <c r="I3" s="166">
        <v>2013</v>
      </c>
      <c r="J3" s="316"/>
      <c r="K3" s="317">
        <v>2014</v>
      </c>
      <c r="L3" s="166">
        <v>2013</v>
      </c>
      <c r="M3" s="171"/>
      <c r="N3" s="166">
        <v>2014</v>
      </c>
      <c r="O3" s="166">
        <v>2013</v>
      </c>
      <c r="P3" s="172"/>
      <c r="Q3" s="168">
        <v>2014</v>
      </c>
      <c r="R3" s="166">
        <v>2013</v>
      </c>
      <c r="S3" s="315"/>
      <c r="T3" s="166">
        <v>2014</v>
      </c>
      <c r="U3" s="173">
        <v>2013</v>
      </c>
      <c r="V3" s="166">
        <v>2014</v>
      </c>
      <c r="W3" s="318">
        <v>2013</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6">
      <c r="A6" s="327" t="s">
        <v>16</v>
      </c>
      <c r="B6" s="195">
        <v>1285166</v>
      </c>
      <c r="C6" s="195">
        <v>1240698</v>
      </c>
      <c r="D6" s="198">
        <v>3.584111524319375E-2</v>
      </c>
      <c r="E6" s="195">
        <v>908228</v>
      </c>
      <c r="F6" s="195">
        <v>865171</v>
      </c>
      <c r="G6" s="196">
        <v>4.976704027296338E-2</v>
      </c>
      <c r="H6" s="197">
        <v>376938</v>
      </c>
      <c r="I6" s="195">
        <v>375527</v>
      </c>
      <c r="J6" s="196">
        <v>3.757386286472078E-3</v>
      </c>
      <c r="K6" s="199">
        <v>0.72395751147492726</v>
      </c>
      <c r="L6" s="196">
        <v>0.72391127898965568</v>
      </c>
      <c r="M6" s="200">
        <v>0</v>
      </c>
      <c r="N6" s="195">
        <v>1775521</v>
      </c>
      <c r="O6" s="195">
        <v>1746310</v>
      </c>
      <c r="P6" s="196">
        <v>1.6727270644959946E-2</v>
      </c>
      <c r="Q6" s="197">
        <v>2452521</v>
      </c>
      <c r="R6" s="195">
        <v>2412326</v>
      </c>
      <c r="S6" s="198">
        <v>1.6662341656973393E-2</v>
      </c>
      <c r="T6" s="195">
        <v>3408168</v>
      </c>
      <c r="U6" s="201">
        <v>3288160</v>
      </c>
      <c r="V6" s="202">
        <v>2.6519282333955303</v>
      </c>
      <c r="W6" s="328">
        <v>2.6502501011527384</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6">
      <c r="A8" s="334" t="s">
        <v>30</v>
      </c>
      <c r="B8" s="195">
        <v>1222373</v>
      </c>
      <c r="C8" s="195">
        <v>1175591</v>
      </c>
      <c r="D8" s="198">
        <v>3.9794452322278753E-2</v>
      </c>
      <c r="E8" s="195">
        <v>892187</v>
      </c>
      <c r="F8" s="195">
        <v>850748</v>
      </c>
      <c r="G8" s="196">
        <v>4.8708900873114011E-2</v>
      </c>
      <c r="H8" s="197">
        <v>330186</v>
      </c>
      <c r="I8" s="195">
        <v>324843</v>
      </c>
      <c r="J8" s="196">
        <v>1.6447945622962479E-2</v>
      </c>
      <c r="K8" s="199">
        <v>0.73981987261923743</v>
      </c>
      <c r="L8" s="196">
        <v>0.74375237585706844</v>
      </c>
      <c r="M8" s="200">
        <v>-0.4</v>
      </c>
      <c r="N8" s="195">
        <v>1721822</v>
      </c>
      <c r="O8" s="195">
        <v>1690448</v>
      </c>
      <c r="P8" s="196">
        <v>1.8559577106187237E-2</v>
      </c>
      <c r="Q8" s="197">
        <v>2327353</v>
      </c>
      <c r="R8" s="195">
        <v>2272864</v>
      </c>
      <c r="S8" s="198">
        <v>2.3973717741140693E-2</v>
      </c>
      <c r="T8" s="195">
        <v>3281158</v>
      </c>
      <c r="U8" s="201">
        <v>3155333</v>
      </c>
      <c r="V8" s="202">
        <v>2.6842526790104166</v>
      </c>
      <c r="W8" s="328">
        <v>2.6840397723357867</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ht="15.6">
      <c r="A10" s="336" t="s">
        <v>31</v>
      </c>
      <c r="B10" s="220">
        <v>752892</v>
      </c>
      <c r="C10" s="220">
        <v>710513</v>
      </c>
      <c r="D10" s="223">
        <v>5.9645636321925141E-2</v>
      </c>
      <c r="E10" s="220">
        <v>630472</v>
      </c>
      <c r="F10" s="220">
        <v>592451</v>
      </c>
      <c r="G10" s="221">
        <v>6.4175771498402395E-2</v>
      </c>
      <c r="H10" s="222">
        <v>122420</v>
      </c>
      <c r="I10" s="220">
        <v>118062</v>
      </c>
      <c r="J10" s="221">
        <v>3.6912808524334671E-2</v>
      </c>
      <c r="K10" s="224">
        <v>0.80868577293991983</v>
      </c>
      <c r="L10" s="221">
        <v>0.81443111292483161</v>
      </c>
      <c r="M10" s="225">
        <v>-0.6</v>
      </c>
      <c r="N10" s="220">
        <v>1106139</v>
      </c>
      <c r="O10" s="220">
        <v>1073702</v>
      </c>
      <c r="P10" s="221">
        <v>3.0210430827175512E-2</v>
      </c>
      <c r="Q10" s="222">
        <v>1367823</v>
      </c>
      <c r="R10" s="220">
        <v>1318346</v>
      </c>
      <c r="S10" s="223">
        <v>3.7529601485497735E-2</v>
      </c>
      <c r="T10" s="220">
        <v>1956747</v>
      </c>
      <c r="U10" s="226">
        <v>1849770</v>
      </c>
      <c r="V10" s="227">
        <v>2.5989743548875537</v>
      </c>
      <c r="W10" s="337">
        <v>2.6034287901839939</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ht="15.6">
      <c r="A12" s="336" t="s">
        <v>32</v>
      </c>
      <c r="B12" s="220">
        <v>469481</v>
      </c>
      <c r="C12" s="220">
        <v>465078</v>
      </c>
      <c r="D12" s="223">
        <v>9.4672291529592882E-3</v>
      </c>
      <c r="E12" s="220">
        <v>261715</v>
      </c>
      <c r="F12" s="220">
        <v>258297</v>
      </c>
      <c r="G12" s="221">
        <v>1.3232828875286975E-2</v>
      </c>
      <c r="H12" s="222">
        <v>207766</v>
      </c>
      <c r="I12" s="220">
        <v>206781</v>
      </c>
      <c r="J12" s="221">
        <v>4.7634937445896865E-3</v>
      </c>
      <c r="K12" s="224">
        <v>0.65554778408659764</v>
      </c>
      <c r="L12" s="221">
        <v>0.67416566739777561</v>
      </c>
      <c r="M12" s="225">
        <v>-1.9</v>
      </c>
      <c r="N12" s="220">
        <v>615683</v>
      </c>
      <c r="O12" s="220">
        <v>616746</v>
      </c>
      <c r="P12" s="221">
        <v>-1.7235620498552077E-3</v>
      </c>
      <c r="Q12" s="222">
        <v>959530</v>
      </c>
      <c r="R12" s="220">
        <v>954518</v>
      </c>
      <c r="S12" s="223">
        <v>5.2508176901849939E-3</v>
      </c>
      <c r="T12" s="220">
        <v>1324411</v>
      </c>
      <c r="U12" s="226">
        <v>1305563</v>
      </c>
      <c r="V12" s="227">
        <v>2.8210108609294093</v>
      </c>
      <c r="W12" s="337">
        <v>2.8071914818589572</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6">
      <c r="A14" s="334" t="s">
        <v>33</v>
      </c>
      <c r="B14" s="195">
        <v>62793</v>
      </c>
      <c r="C14" s="195">
        <v>65107</v>
      </c>
      <c r="D14" s="198">
        <v>-3.5541493234214447E-2</v>
      </c>
      <c r="E14" s="195">
        <v>16041</v>
      </c>
      <c r="F14" s="195">
        <v>14423</v>
      </c>
      <c r="G14" s="196">
        <v>0.11218193163696873</v>
      </c>
      <c r="H14" s="197">
        <v>46752</v>
      </c>
      <c r="I14" s="195">
        <v>50684</v>
      </c>
      <c r="J14" s="196">
        <v>-7.7578723068423963E-2</v>
      </c>
      <c r="K14" s="199">
        <v>0.42901540329796756</v>
      </c>
      <c r="L14" s="196">
        <v>0.40055355580731666</v>
      </c>
      <c r="M14" s="200">
        <v>2.8000000000000003</v>
      </c>
      <c r="N14" s="195">
        <v>53699</v>
      </c>
      <c r="O14" s="195">
        <v>55862</v>
      </c>
      <c r="P14" s="196">
        <v>-3.8720418173355767E-2</v>
      </c>
      <c r="Q14" s="197">
        <v>125168</v>
      </c>
      <c r="R14" s="195">
        <v>139462</v>
      </c>
      <c r="S14" s="198">
        <v>-0.10249386929772984</v>
      </c>
      <c r="T14" s="195">
        <v>127010</v>
      </c>
      <c r="U14" s="201">
        <v>132827</v>
      </c>
      <c r="V14" s="202">
        <v>2.0226776870033283</v>
      </c>
      <c r="W14" s="328">
        <v>2.0401339333712198</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6">
      <c r="A18" s="353" t="s">
        <v>34</v>
      </c>
      <c r="B18" s="252">
        <v>1163427</v>
      </c>
      <c r="C18" s="252">
        <v>1119070</v>
      </c>
      <c r="D18" s="255">
        <v>3.9637377465216651E-2</v>
      </c>
      <c r="E18" s="252">
        <v>846835</v>
      </c>
      <c r="F18" s="252">
        <v>805637</v>
      </c>
      <c r="G18" s="253">
        <v>5.1137174682890682E-2</v>
      </c>
      <c r="H18" s="254">
        <v>316592</v>
      </c>
      <c r="I18" s="252">
        <v>313433</v>
      </c>
      <c r="J18" s="253">
        <v>1.007870900639052E-2</v>
      </c>
      <c r="K18" s="256">
        <v>0.74922996095721772</v>
      </c>
      <c r="L18" s="253">
        <v>0.75314064938232217</v>
      </c>
      <c r="M18" s="257">
        <v>-0.4</v>
      </c>
      <c r="N18" s="252">
        <v>1672790</v>
      </c>
      <c r="O18" s="252">
        <v>1642898</v>
      </c>
      <c r="P18" s="253">
        <v>1.8194677941052943E-2</v>
      </c>
      <c r="Q18" s="254">
        <v>2232679</v>
      </c>
      <c r="R18" s="252">
        <v>2181396</v>
      </c>
      <c r="S18" s="255">
        <v>2.3509257374635325E-2</v>
      </c>
      <c r="T18" s="252">
        <v>3187458</v>
      </c>
      <c r="U18" s="258">
        <v>3063970</v>
      </c>
      <c r="V18" s="259">
        <v>2.7397146533473951</v>
      </c>
      <c r="W18" s="352">
        <v>2.7379609854611417</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ht="15.6">
      <c r="A20" s="354" t="s">
        <v>22</v>
      </c>
      <c r="B20" s="264">
        <v>705220</v>
      </c>
      <c r="C20" s="264">
        <v>665681</v>
      </c>
      <c r="D20" s="266">
        <v>5.9396317455357749E-2</v>
      </c>
      <c r="E20" s="220">
        <v>588434</v>
      </c>
      <c r="F20" s="220">
        <v>552166</v>
      </c>
      <c r="G20" s="265">
        <v>6.5683146010438884E-2</v>
      </c>
      <c r="H20" s="222">
        <v>116786</v>
      </c>
      <c r="I20" s="220">
        <v>113515</v>
      </c>
      <c r="J20" s="265">
        <v>2.8815575034136457E-2</v>
      </c>
      <c r="K20" s="267">
        <v>0.82422509996652971</v>
      </c>
      <c r="L20" s="265">
        <v>0.82952460503881342</v>
      </c>
      <c r="M20" s="268">
        <v>-0.5</v>
      </c>
      <c r="N20" s="220">
        <v>1066286</v>
      </c>
      <c r="O20" s="220">
        <v>1035800</v>
      </c>
      <c r="P20" s="265">
        <v>2.9432322842247539E-2</v>
      </c>
      <c r="Q20" s="222">
        <v>1293683</v>
      </c>
      <c r="R20" s="220">
        <v>1248667</v>
      </c>
      <c r="S20" s="266">
        <v>3.6051245047718887E-2</v>
      </c>
      <c r="T20" s="220">
        <v>1881133</v>
      </c>
      <c r="U20" s="226">
        <v>1777856</v>
      </c>
      <c r="V20" s="269">
        <v>2.667441365814923</v>
      </c>
      <c r="W20" s="355">
        <v>2.6707326782648146</v>
      </c>
    </row>
    <row r="21" spans="1:23" ht="15.6">
      <c r="A21" s="354" t="s">
        <v>23</v>
      </c>
      <c r="B21" s="264">
        <v>458207</v>
      </c>
      <c r="C21" s="220">
        <v>453389</v>
      </c>
      <c r="D21" s="266">
        <v>1.0626636288044042E-2</v>
      </c>
      <c r="E21" s="220">
        <v>258401</v>
      </c>
      <c r="F21" s="220">
        <v>253471</v>
      </c>
      <c r="G21" s="265">
        <v>1.9449956799791692E-2</v>
      </c>
      <c r="H21" s="222">
        <v>199806</v>
      </c>
      <c r="I21" s="220">
        <v>199918</v>
      </c>
      <c r="J21" s="265">
        <v>-5.6022969417461154E-4</v>
      </c>
      <c r="K21" s="267">
        <v>0.64590690482174573</v>
      </c>
      <c r="L21" s="265">
        <v>0.65088358998165596</v>
      </c>
      <c r="M21" s="268">
        <v>-0.5</v>
      </c>
      <c r="N21" s="220">
        <v>606504</v>
      </c>
      <c r="O21" s="220">
        <v>607098</v>
      </c>
      <c r="P21" s="265">
        <v>-9.7842522953460551E-4</v>
      </c>
      <c r="Q21" s="222">
        <v>938996</v>
      </c>
      <c r="R21" s="220">
        <v>932729</v>
      </c>
      <c r="S21" s="266">
        <v>6.7189934053728364E-3</v>
      </c>
      <c r="T21" s="220">
        <v>1306325</v>
      </c>
      <c r="U21" s="226">
        <v>1286114</v>
      </c>
      <c r="V21" s="269">
        <v>2.8509494617061719</v>
      </c>
      <c r="W21" s="355">
        <v>2.8366678503448473</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6">
      <c r="A24" s="353" t="s">
        <v>35</v>
      </c>
      <c r="B24" s="252">
        <v>58946</v>
      </c>
      <c r="C24" s="252">
        <v>56521</v>
      </c>
      <c r="D24" s="255">
        <v>4.2904407211478916E-2</v>
      </c>
      <c r="E24" s="252">
        <v>45352</v>
      </c>
      <c r="F24" s="252">
        <v>45111</v>
      </c>
      <c r="G24" s="253">
        <v>5.3423776905854444E-3</v>
      </c>
      <c r="H24" s="254">
        <v>13594</v>
      </c>
      <c r="I24" s="252">
        <v>11410</v>
      </c>
      <c r="J24" s="253">
        <v>0.19141104294478528</v>
      </c>
      <c r="K24" s="256">
        <v>0.51790354268331329</v>
      </c>
      <c r="L24" s="253">
        <v>0.51985393798924218</v>
      </c>
      <c r="M24" s="257">
        <v>-0.2</v>
      </c>
      <c r="N24" s="252">
        <v>49032</v>
      </c>
      <c r="O24" s="252">
        <v>47550</v>
      </c>
      <c r="P24" s="253">
        <v>3.1167192429022082E-2</v>
      </c>
      <c r="Q24" s="254">
        <v>94674</v>
      </c>
      <c r="R24" s="252">
        <v>91468</v>
      </c>
      <c r="S24" s="255">
        <v>3.5050509467792014E-2</v>
      </c>
      <c r="T24" s="252">
        <v>93700</v>
      </c>
      <c r="U24" s="258">
        <v>91363</v>
      </c>
      <c r="V24" s="259">
        <v>1.589590472635972</v>
      </c>
      <c r="W24" s="352">
        <v>1.6164434457989065</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ht="15.6">
      <c r="A26" s="354" t="s">
        <v>22</v>
      </c>
      <c r="B26" s="264">
        <v>47672</v>
      </c>
      <c r="C26" s="264">
        <v>44832</v>
      </c>
      <c r="D26" s="266">
        <v>6.3347608850820844E-2</v>
      </c>
      <c r="E26" s="220">
        <v>42038</v>
      </c>
      <c r="F26" s="220">
        <v>40285</v>
      </c>
      <c r="G26" s="265">
        <v>4.351495593893509E-2</v>
      </c>
      <c r="H26" s="222">
        <v>5634</v>
      </c>
      <c r="I26" s="220">
        <v>4547</v>
      </c>
      <c r="J26" s="265">
        <v>0.23905872003518805</v>
      </c>
      <c r="K26" s="267">
        <v>0.5375370919881306</v>
      </c>
      <c r="L26" s="265">
        <v>0.54395154924726241</v>
      </c>
      <c r="M26" s="268">
        <v>-0.6</v>
      </c>
      <c r="N26" s="220">
        <v>39853</v>
      </c>
      <c r="O26" s="220">
        <v>37902</v>
      </c>
      <c r="P26" s="265">
        <v>5.147485620811567E-2</v>
      </c>
      <c r="Q26" s="222">
        <v>74140</v>
      </c>
      <c r="R26" s="220">
        <v>69679</v>
      </c>
      <c r="S26" s="266">
        <v>6.4022158756583764E-2</v>
      </c>
      <c r="T26" s="220">
        <v>75614</v>
      </c>
      <c r="U26" s="226">
        <v>71914</v>
      </c>
      <c r="V26" s="269">
        <v>1.5861302231918106</v>
      </c>
      <c r="W26" s="355">
        <v>1.6040774446823698</v>
      </c>
    </row>
    <row r="27" spans="1:23" ht="15.6">
      <c r="A27" s="354" t="s">
        <v>23</v>
      </c>
      <c r="B27" s="264">
        <v>11274</v>
      </c>
      <c r="C27" s="264">
        <v>11689</v>
      </c>
      <c r="D27" s="266">
        <v>-3.5503464795962017E-2</v>
      </c>
      <c r="E27" s="220">
        <v>3314</v>
      </c>
      <c r="F27" s="220">
        <v>4826</v>
      </c>
      <c r="G27" s="265">
        <v>-0.3133029423953585</v>
      </c>
      <c r="H27" s="222">
        <v>7960</v>
      </c>
      <c r="I27" s="220">
        <v>6863</v>
      </c>
      <c r="J27" s="265">
        <v>0.15984263441643595</v>
      </c>
      <c r="K27" s="267">
        <v>0.44701470731469756</v>
      </c>
      <c r="L27" s="265">
        <v>0.44279223461379597</v>
      </c>
      <c r="M27" s="268">
        <v>0.4</v>
      </c>
      <c r="N27" s="220">
        <v>9179</v>
      </c>
      <c r="O27" s="220">
        <v>9648</v>
      </c>
      <c r="P27" s="265">
        <v>-4.8611111111111112E-2</v>
      </c>
      <c r="Q27" s="222">
        <v>20534</v>
      </c>
      <c r="R27" s="220">
        <v>21789</v>
      </c>
      <c r="S27" s="266">
        <v>-5.7597870485107165E-2</v>
      </c>
      <c r="T27" s="220">
        <v>18086</v>
      </c>
      <c r="U27" s="226">
        <v>19449</v>
      </c>
      <c r="V27" s="269">
        <v>1.604222103956005</v>
      </c>
      <c r="W27" s="355">
        <v>1.6638720164256995</v>
      </c>
    </row>
    <row r="28" spans="1:23" ht="3" customHeight="1">
      <c r="A28" s="323"/>
      <c r="B28" s="324"/>
      <c r="C28" s="324"/>
      <c r="D28" s="236"/>
      <c r="E28" s="324" t="e">
        <f>'[1]TABLA-JAN-06'!E28</f>
        <v>#REF!</v>
      </c>
      <c r="F28" s="324" t="e">
        <f>'[1]TABLA-JAN-06'!F28</f>
        <v>#REF!</v>
      </c>
      <c r="G28" s="356"/>
      <c r="H28" s="188" t="e">
        <f>'[1]TABLA-JAN-06'!H28</f>
        <v>#REF!</v>
      </c>
      <c r="I28" s="324" t="e">
        <f>'[1]TABLA-JAN-06'!I28</f>
        <v>#REF!</v>
      </c>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2"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2014 AS OF JUNE</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1011" t="s">
        <v>38</v>
      </c>
      <c r="B1" s="1011"/>
      <c r="C1" s="1011"/>
      <c r="D1" s="1011"/>
      <c r="E1" s="1011"/>
      <c r="F1" s="1011"/>
      <c r="G1" s="1011"/>
      <c r="H1" s="1011"/>
      <c r="I1" s="1011"/>
      <c r="J1" s="1011"/>
      <c r="K1" s="1011"/>
      <c r="L1" s="1011"/>
      <c r="M1" s="1011"/>
      <c r="N1" s="1011"/>
      <c r="O1" s="1011"/>
      <c r="P1" s="1011"/>
      <c r="Q1" s="1011"/>
      <c r="R1" s="1011"/>
      <c r="S1" s="1011"/>
      <c r="T1" s="1011"/>
      <c r="U1" s="1011"/>
      <c r="V1" s="1011"/>
      <c r="W1" s="1011"/>
      <c r="X1" s="1011"/>
      <c r="Y1" s="1011"/>
      <c r="Z1" s="1011"/>
    </row>
    <row r="2" spans="1:26" s="377" customFormat="1" ht="15" customHeight="1">
      <c r="A2" s="1012"/>
      <c r="B2" s="1012"/>
      <c r="C2" s="1012"/>
      <c r="D2" s="1012"/>
      <c r="E2" s="1012"/>
      <c r="F2" s="1012"/>
      <c r="G2" s="1012"/>
      <c r="H2" s="1012"/>
      <c r="I2" s="1012"/>
      <c r="J2" s="1012"/>
      <c r="K2" s="1012"/>
      <c r="L2" s="1012"/>
      <c r="M2" s="1012"/>
      <c r="N2" s="1012"/>
      <c r="O2" s="1012"/>
      <c r="P2" s="1012"/>
      <c r="Q2" s="1012"/>
      <c r="R2" s="1012"/>
      <c r="S2" s="1012"/>
      <c r="T2" s="1012"/>
      <c r="U2" s="1012"/>
      <c r="V2" s="1012"/>
      <c r="W2" s="1012"/>
      <c r="X2" s="1012"/>
      <c r="Y2" s="1012"/>
      <c r="Z2" s="1012"/>
    </row>
    <row r="3" spans="1:26" s="377" customFormat="1" ht="15"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23.4" thickBot="1">
      <c r="A4" s="1013" t="s">
        <v>39</v>
      </c>
      <c r="B4" s="1013"/>
      <c r="C4" s="1013"/>
      <c r="D4" s="1013"/>
      <c r="E4" s="1013"/>
      <c r="F4" s="1013"/>
      <c r="G4" s="1013"/>
      <c r="H4" s="1013"/>
      <c r="I4" s="1013"/>
      <c r="J4" s="1013"/>
      <c r="K4" s="1013"/>
      <c r="L4" s="1013"/>
      <c r="M4" s="1013"/>
      <c r="N4" s="1013"/>
      <c r="O4" s="1013"/>
      <c r="P4" s="1013"/>
      <c r="Q4" s="1013"/>
      <c r="R4" s="1013"/>
      <c r="S4" s="1013"/>
      <c r="T4" s="1013"/>
      <c r="U4" s="1013"/>
      <c r="V4" s="1013"/>
      <c r="W4" s="1013"/>
      <c r="X4" s="1013"/>
      <c r="Y4" s="1013"/>
      <c r="Z4" s="1013"/>
    </row>
    <row r="5" spans="1:26" ht="13.8">
      <c r="A5" s="379"/>
      <c r="B5" s="380"/>
      <c r="C5" s="995" t="s">
        <v>40</v>
      </c>
      <c r="D5" s="995"/>
      <c r="E5" s="381" t="s">
        <v>41</v>
      </c>
      <c r="F5" s="995" t="s">
        <v>42</v>
      </c>
      <c r="G5" s="995"/>
      <c r="H5" s="381" t="s">
        <v>41</v>
      </c>
      <c r="I5" s="995" t="s">
        <v>43</v>
      </c>
      <c r="J5" s="995"/>
      <c r="K5" s="382" t="s">
        <v>41</v>
      </c>
      <c r="L5" s="383"/>
      <c r="M5" s="996" t="s">
        <v>44</v>
      </c>
      <c r="N5" s="996"/>
      <c r="O5" s="381" t="s">
        <v>45</v>
      </c>
      <c r="P5" s="995" t="s">
        <v>46</v>
      </c>
      <c r="Q5" s="995"/>
      <c r="R5" s="381" t="s">
        <v>41</v>
      </c>
      <c r="S5" s="995" t="s">
        <v>47</v>
      </c>
      <c r="T5" s="995"/>
      <c r="U5" s="381" t="s">
        <v>41</v>
      </c>
      <c r="V5" s="995" t="s">
        <v>48</v>
      </c>
      <c r="W5" s="995"/>
      <c r="X5" s="381" t="s">
        <v>41</v>
      </c>
      <c r="Y5" s="997" t="s">
        <v>49</v>
      </c>
      <c r="Z5" s="998"/>
    </row>
    <row r="6" spans="1:26" ht="28.2" thickBot="1">
      <c r="A6" s="384" t="s">
        <v>50</v>
      </c>
      <c r="B6" s="385" t="s">
        <v>51</v>
      </c>
      <c r="C6" s="386">
        <v>2014</v>
      </c>
      <c r="D6" s="386">
        <v>2013</v>
      </c>
      <c r="E6" s="387" t="s">
        <v>52</v>
      </c>
      <c r="F6" s="386">
        <v>2014</v>
      </c>
      <c r="G6" s="386">
        <v>2013</v>
      </c>
      <c r="H6" s="387" t="s">
        <v>52</v>
      </c>
      <c r="I6" s="386">
        <v>2014</v>
      </c>
      <c r="J6" s="386">
        <v>2013</v>
      </c>
      <c r="K6" s="387" t="s">
        <v>52</v>
      </c>
      <c r="L6" s="388"/>
      <c r="M6" s="389">
        <v>2014</v>
      </c>
      <c r="N6" s="386">
        <v>2013</v>
      </c>
      <c r="O6" s="387" t="s">
        <v>52</v>
      </c>
      <c r="P6" s="386">
        <v>2014</v>
      </c>
      <c r="Q6" s="386">
        <v>2013</v>
      </c>
      <c r="R6" s="387" t="s">
        <v>52</v>
      </c>
      <c r="S6" s="386">
        <v>2014</v>
      </c>
      <c r="T6" s="386">
        <v>2013</v>
      </c>
      <c r="U6" s="387" t="s">
        <v>52</v>
      </c>
      <c r="V6" s="386">
        <v>2014</v>
      </c>
      <c r="W6" s="386">
        <v>2013</v>
      </c>
      <c r="X6" s="387" t="s">
        <v>52</v>
      </c>
      <c r="Y6" s="390">
        <v>2014</v>
      </c>
      <c r="Z6" s="391">
        <v>2013</v>
      </c>
    </row>
    <row r="7" spans="1:26" ht="13.8">
      <c r="A7" s="1009" t="s">
        <v>53</v>
      </c>
      <c r="B7" s="392" t="s">
        <v>54</v>
      </c>
      <c r="C7" s="393">
        <v>11300</v>
      </c>
      <c r="D7" s="393">
        <v>10543</v>
      </c>
      <c r="E7" s="394">
        <v>7.1801195105757373E-2</v>
      </c>
      <c r="F7" s="393">
        <v>8177</v>
      </c>
      <c r="G7" s="393">
        <v>7941</v>
      </c>
      <c r="H7" s="394">
        <v>2.9719178944717289E-2</v>
      </c>
      <c r="I7" s="393">
        <v>3123</v>
      </c>
      <c r="J7" s="393">
        <v>2602</v>
      </c>
      <c r="K7" s="394">
        <v>0.2002305918524212</v>
      </c>
      <c r="L7" s="395"/>
      <c r="M7" s="396">
        <v>0.60472881508889087</v>
      </c>
      <c r="N7" s="396">
        <v>0.59331863496932513</v>
      </c>
      <c r="O7" s="397">
        <v>1.0999999999999999</v>
      </c>
      <c r="P7" s="393">
        <v>13402</v>
      </c>
      <c r="Q7" s="393">
        <v>12379</v>
      </c>
      <c r="R7" s="394">
        <v>8.2639954762097095E-2</v>
      </c>
      <c r="S7" s="393">
        <v>22162</v>
      </c>
      <c r="T7" s="393">
        <v>20864</v>
      </c>
      <c r="U7" s="394">
        <v>6.2212423312883437E-2</v>
      </c>
      <c r="V7" s="393">
        <v>25794</v>
      </c>
      <c r="W7" s="393">
        <v>24690</v>
      </c>
      <c r="X7" s="394">
        <v>4.4714459295261237E-2</v>
      </c>
      <c r="Y7" s="398">
        <v>2.2826548672566371</v>
      </c>
      <c r="Z7" s="399">
        <v>2.3418381864744382</v>
      </c>
    </row>
    <row r="8" spans="1:26" ht="13.8">
      <c r="A8" s="1014"/>
      <c r="B8" s="392" t="s">
        <v>55</v>
      </c>
      <c r="C8" s="393">
        <v>18127</v>
      </c>
      <c r="D8" s="393">
        <v>11819</v>
      </c>
      <c r="E8" s="394">
        <v>0.53371689652254839</v>
      </c>
      <c r="F8" s="393">
        <v>13535</v>
      </c>
      <c r="G8" s="393">
        <v>8694</v>
      </c>
      <c r="H8" s="394">
        <v>0.55682079595123068</v>
      </c>
      <c r="I8" s="393">
        <v>4592</v>
      </c>
      <c r="J8" s="393">
        <v>3125</v>
      </c>
      <c r="K8" s="394">
        <v>0.46944000000000002</v>
      </c>
      <c r="L8" s="395"/>
      <c r="M8" s="396">
        <v>0.78118731745082171</v>
      </c>
      <c r="N8" s="396">
        <v>0.7701216908625107</v>
      </c>
      <c r="O8" s="397">
        <v>1.0999999999999999</v>
      </c>
      <c r="P8" s="393">
        <v>22199</v>
      </c>
      <c r="Q8" s="393">
        <v>14429</v>
      </c>
      <c r="R8" s="394">
        <v>0.53849885646960982</v>
      </c>
      <c r="S8" s="393">
        <v>28417</v>
      </c>
      <c r="T8" s="393">
        <v>18736</v>
      </c>
      <c r="U8" s="394">
        <v>0.51670580700256197</v>
      </c>
      <c r="V8" s="393">
        <v>42819</v>
      </c>
      <c r="W8" s="393">
        <v>25268</v>
      </c>
      <c r="X8" s="394">
        <v>0.69459395282570846</v>
      </c>
      <c r="Y8" s="398">
        <v>2.3621669333039113</v>
      </c>
      <c r="Z8" s="399">
        <v>2.1379135290633724</v>
      </c>
    </row>
    <row r="9" spans="1:26" ht="14.4" thickBot="1">
      <c r="A9" s="1010"/>
      <c r="B9" s="392" t="s">
        <v>56</v>
      </c>
      <c r="C9" s="393">
        <v>100689</v>
      </c>
      <c r="D9" s="393">
        <v>98031</v>
      </c>
      <c r="E9" s="394">
        <v>2.7113872142485541E-2</v>
      </c>
      <c r="F9" s="393">
        <v>77034</v>
      </c>
      <c r="G9" s="393">
        <v>73413</v>
      </c>
      <c r="H9" s="394">
        <v>4.9323689264844102E-2</v>
      </c>
      <c r="I9" s="393">
        <v>23655</v>
      </c>
      <c r="J9" s="393">
        <v>24618</v>
      </c>
      <c r="K9" s="394">
        <v>-3.9117718742383623E-2</v>
      </c>
      <c r="L9" s="395"/>
      <c r="M9" s="396">
        <v>0.86712784890062578</v>
      </c>
      <c r="N9" s="396">
        <v>0.8573331104103129</v>
      </c>
      <c r="O9" s="397">
        <v>1</v>
      </c>
      <c r="P9" s="393">
        <v>151045</v>
      </c>
      <c r="Q9" s="393">
        <v>148707</v>
      </c>
      <c r="R9" s="394">
        <v>1.572219196137371E-2</v>
      </c>
      <c r="S9" s="393">
        <v>174190</v>
      </c>
      <c r="T9" s="393">
        <v>173453</v>
      </c>
      <c r="U9" s="394">
        <v>4.2489896398447994E-3</v>
      </c>
      <c r="V9" s="393">
        <v>278871</v>
      </c>
      <c r="W9" s="393">
        <v>268986</v>
      </c>
      <c r="X9" s="394">
        <v>3.6749124489750394E-2</v>
      </c>
      <c r="Y9" s="398">
        <v>2.769627268122635</v>
      </c>
      <c r="Z9" s="399">
        <v>2.743887137742143</v>
      </c>
    </row>
    <row r="10" spans="1:26" ht="14.4" thickBot="1">
      <c r="A10" s="400" t="s">
        <v>57</v>
      </c>
      <c r="B10" s="401"/>
      <c r="C10" s="402">
        <v>130116</v>
      </c>
      <c r="D10" s="402">
        <v>120393</v>
      </c>
      <c r="E10" s="403">
        <v>8.0760509331937902E-2</v>
      </c>
      <c r="F10" s="402">
        <v>98746</v>
      </c>
      <c r="G10" s="402">
        <v>90048</v>
      </c>
      <c r="H10" s="403">
        <v>9.6592928216062551E-2</v>
      </c>
      <c r="I10" s="402">
        <v>31370</v>
      </c>
      <c r="J10" s="402">
        <v>30345</v>
      </c>
      <c r="K10" s="403">
        <v>3.377821716922063E-2</v>
      </c>
      <c r="L10" s="395"/>
      <c r="M10" s="404">
        <v>0.83039031183125789</v>
      </c>
      <c r="N10" s="404">
        <v>0.82380909914434441</v>
      </c>
      <c r="O10" s="405">
        <v>0.70000000000000007</v>
      </c>
      <c r="P10" s="402">
        <v>186646</v>
      </c>
      <c r="Q10" s="402">
        <v>175515</v>
      </c>
      <c r="R10" s="403">
        <v>6.3419080990228749E-2</v>
      </c>
      <c r="S10" s="402">
        <v>224769</v>
      </c>
      <c r="T10" s="402">
        <v>213053</v>
      </c>
      <c r="U10" s="403">
        <v>5.4991011626215072E-2</v>
      </c>
      <c r="V10" s="402">
        <v>347484</v>
      </c>
      <c r="W10" s="402">
        <v>318944</v>
      </c>
      <c r="X10" s="403">
        <v>8.9482793217618137E-2</v>
      </c>
      <c r="Y10" s="406">
        <v>2.6705708752190351</v>
      </c>
      <c r="Z10" s="407">
        <v>2.6491905675579144</v>
      </c>
    </row>
    <row r="11" spans="1:26" ht="13.8">
      <c r="A11" s="1009" t="s">
        <v>58</v>
      </c>
      <c r="B11" s="392" t="s">
        <v>54</v>
      </c>
      <c r="C11" s="393">
        <v>18757</v>
      </c>
      <c r="D11" s="393">
        <v>20050</v>
      </c>
      <c r="E11" s="394">
        <v>-6.4488778054862847E-2</v>
      </c>
      <c r="F11" s="393">
        <v>3399</v>
      </c>
      <c r="G11" s="393">
        <v>2885</v>
      </c>
      <c r="H11" s="394">
        <v>0.1781629116117851</v>
      </c>
      <c r="I11" s="393">
        <v>15358</v>
      </c>
      <c r="J11" s="393">
        <v>17165</v>
      </c>
      <c r="K11" s="394">
        <v>-0.10527235653946986</v>
      </c>
      <c r="L11" s="395"/>
      <c r="M11" s="396">
        <v>0.51290115315680906</v>
      </c>
      <c r="N11" s="396">
        <v>0.47773734504896304</v>
      </c>
      <c r="O11" s="397">
        <v>3.5000000000000004</v>
      </c>
      <c r="P11" s="393">
        <v>15167</v>
      </c>
      <c r="Q11" s="393">
        <v>16148</v>
      </c>
      <c r="R11" s="394">
        <v>-6.0750557344562792E-2</v>
      </c>
      <c r="S11" s="393">
        <v>29571</v>
      </c>
      <c r="T11" s="393">
        <v>33801</v>
      </c>
      <c r="U11" s="394">
        <v>-0.12514422650217449</v>
      </c>
      <c r="V11" s="393">
        <v>37151</v>
      </c>
      <c r="W11" s="393">
        <v>40226</v>
      </c>
      <c r="X11" s="394">
        <v>-7.6443096504748176E-2</v>
      </c>
      <c r="Y11" s="398">
        <v>1.9806472250359866</v>
      </c>
      <c r="Z11" s="399">
        <v>2.0062842892768078</v>
      </c>
    </row>
    <row r="12" spans="1:26" ht="14.4" thickBot="1">
      <c r="A12" s="1010"/>
      <c r="B12" s="392" t="s">
        <v>55</v>
      </c>
      <c r="C12" s="393">
        <v>20083</v>
      </c>
      <c r="D12" s="393">
        <v>18853</v>
      </c>
      <c r="E12" s="394">
        <v>6.5241606110433351E-2</v>
      </c>
      <c r="F12" s="393">
        <v>4711</v>
      </c>
      <c r="G12" s="393">
        <v>3517</v>
      </c>
      <c r="H12" s="394">
        <v>0.33949388683537107</v>
      </c>
      <c r="I12" s="393">
        <v>15372</v>
      </c>
      <c r="J12" s="393">
        <v>15336</v>
      </c>
      <c r="K12" s="394">
        <v>2.3474178403755869E-3</v>
      </c>
      <c r="L12" s="395"/>
      <c r="M12" s="396">
        <v>0.74373172158315459</v>
      </c>
      <c r="N12" s="396">
        <v>0.68439646712463198</v>
      </c>
      <c r="O12" s="397">
        <v>5.8999999999999995</v>
      </c>
      <c r="P12" s="393">
        <v>19073</v>
      </c>
      <c r="Q12" s="393">
        <v>17435</v>
      </c>
      <c r="R12" s="394">
        <v>9.394895325494694E-2</v>
      </c>
      <c r="S12" s="393">
        <v>25645</v>
      </c>
      <c r="T12" s="393">
        <v>25475</v>
      </c>
      <c r="U12" s="394">
        <v>6.6732090284592734E-3</v>
      </c>
      <c r="V12" s="393">
        <v>47508</v>
      </c>
      <c r="W12" s="393">
        <v>44247</v>
      </c>
      <c r="X12" s="394">
        <v>7.3699911858431083E-2</v>
      </c>
      <c r="Y12" s="398">
        <v>2.3655828312503111</v>
      </c>
      <c r="Z12" s="399">
        <v>2.3469474354214181</v>
      </c>
    </row>
    <row r="13" spans="1:26" ht="14.4" thickBot="1">
      <c r="A13" s="400" t="s">
        <v>57</v>
      </c>
      <c r="B13" s="401"/>
      <c r="C13" s="402">
        <v>38840</v>
      </c>
      <c r="D13" s="402">
        <v>38903</v>
      </c>
      <c r="E13" s="403">
        <v>-1.6194123846489988E-3</v>
      </c>
      <c r="F13" s="402">
        <v>8110</v>
      </c>
      <c r="G13" s="402">
        <v>6402</v>
      </c>
      <c r="H13" s="403">
        <v>0.26679162761636988</v>
      </c>
      <c r="I13" s="402">
        <v>30730</v>
      </c>
      <c r="J13" s="402">
        <v>32501</v>
      </c>
      <c r="K13" s="403">
        <v>-5.4490631057505921E-2</v>
      </c>
      <c r="L13" s="395"/>
      <c r="M13" s="404">
        <v>0.6201101130107215</v>
      </c>
      <c r="N13" s="404">
        <v>0.56655307375666375</v>
      </c>
      <c r="O13" s="405">
        <v>5.4</v>
      </c>
      <c r="P13" s="402">
        <v>34240</v>
      </c>
      <c r="Q13" s="402">
        <v>33583</v>
      </c>
      <c r="R13" s="403">
        <v>1.9563469612601615E-2</v>
      </c>
      <c r="S13" s="402">
        <v>55216</v>
      </c>
      <c r="T13" s="402">
        <v>59276</v>
      </c>
      <c r="U13" s="403">
        <v>-6.8493150684931503E-2</v>
      </c>
      <c r="V13" s="402">
        <v>84659</v>
      </c>
      <c r="W13" s="402">
        <v>84473</v>
      </c>
      <c r="X13" s="403">
        <v>2.2018869934772056E-3</v>
      </c>
      <c r="Y13" s="406">
        <v>2.1796858908341914</v>
      </c>
      <c r="Z13" s="407">
        <v>2.1713749582294426</v>
      </c>
    </row>
    <row r="14" spans="1:26" ht="13.8">
      <c r="A14" s="1009" t="s">
        <v>59</v>
      </c>
      <c r="B14" s="392" t="s">
        <v>54</v>
      </c>
      <c r="C14" s="393">
        <v>2253</v>
      </c>
      <c r="D14" s="393">
        <v>2057</v>
      </c>
      <c r="E14" s="394">
        <v>9.528439474963539E-2</v>
      </c>
      <c r="F14" s="393">
        <v>458</v>
      </c>
      <c r="G14" s="393">
        <v>501</v>
      </c>
      <c r="H14" s="394">
        <v>-8.5828343313373259E-2</v>
      </c>
      <c r="I14" s="393">
        <v>1795</v>
      </c>
      <c r="J14" s="393">
        <v>1556</v>
      </c>
      <c r="K14" s="394">
        <v>0.15359897172236503</v>
      </c>
      <c r="L14" s="395"/>
      <c r="M14" s="396">
        <v>0.4106430155210643</v>
      </c>
      <c r="N14" s="396">
        <v>0.40526315789473683</v>
      </c>
      <c r="O14" s="397">
        <v>0.5</v>
      </c>
      <c r="P14" s="393">
        <v>1852</v>
      </c>
      <c r="Q14" s="393">
        <v>1848</v>
      </c>
      <c r="R14" s="394">
        <v>2.1645021645021645E-3</v>
      </c>
      <c r="S14" s="393">
        <v>4510</v>
      </c>
      <c r="T14" s="393">
        <v>4560</v>
      </c>
      <c r="U14" s="394">
        <v>-1.0964912280701754E-2</v>
      </c>
      <c r="V14" s="393">
        <v>4647</v>
      </c>
      <c r="W14" s="393">
        <v>4586</v>
      </c>
      <c r="X14" s="394">
        <v>1.3301351940689054E-2</v>
      </c>
      <c r="Y14" s="398">
        <v>2.062583222370173</v>
      </c>
      <c r="Z14" s="399">
        <v>2.2294603791929997</v>
      </c>
    </row>
    <row r="15" spans="1:26" ht="13.8">
      <c r="A15" s="1014"/>
      <c r="B15" s="392" t="s">
        <v>55</v>
      </c>
      <c r="C15" s="393">
        <v>9873</v>
      </c>
      <c r="D15" s="393">
        <v>8931</v>
      </c>
      <c r="E15" s="394">
        <v>0.10547531071548538</v>
      </c>
      <c r="F15" s="393">
        <v>5679</v>
      </c>
      <c r="G15" s="393">
        <v>5201</v>
      </c>
      <c r="H15" s="394">
        <v>9.1905402807152467E-2</v>
      </c>
      <c r="I15" s="393">
        <v>4194</v>
      </c>
      <c r="J15" s="393">
        <v>3730</v>
      </c>
      <c r="K15" s="394">
        <v>0.12439678284182305</v>
      </c>
      <c r="L15" s="395"/>
      <c r="M15" s="396">
        <v>0.68940931278451156</v>
      </c>
      <c r="N15" s="396">
        <v>0.65859315999568457</v>
      </c>
      <c r="O15" s="397">
        <v>3.1</v>
      </c>
      <c r="P15" s="393">
        <v>12570</v>
      </c>
      <c r="Q15" s="393">
        <v>12209</v>
      </c>
      <c r="R15" s="394">
        <v>2.9568351216315833E-2</v>
      </c>
      <c r="S15" s="393">
        <v>18233</v>
      </c>
      <c r="T15" s="393">
        <v>18538</v>
      </c>
      <c r="U15" s="394">
        <v>-1.6452691768259791E-2</v>
      </c>
      <c r="V15" s="393">
        <v>24584</v>
      </c>
      <c r="W15" s="393">
        <v>23715</v>
      </c>
      <c r="X15" s="394">
        <v>3.6643474594138734E-2</v>
      </c>
      <c r="Y15" s="398">
        <v>2.4900232958573887</v>
      </c>
      <c r="Z15" s="399">
        <v>2.6553577426939872</v>
      </c>
    </row>
    <row r="16" spans="1:26" ht="14.4" thickBot="1">
      <c r="A16" s="1010"/>
      <c r="B16" s="392" t="s">
        <v>56</v>
      </c>
      <c r="C16" s="393">
        <v>39963</v>
      </c>
      <c r="D16" s="393">
        <v>45868</v>
      </c>
      <c r="E16" s="394">
        <v>-0.12873899014563531</v>
      </c>
      <c r="F16" s="393">
        <v>17332</v>
      </c>
      <c r="G16" s="393">
        <v>20379</v>
      </c>
      <c r="H16" s="394">
        <v>-0.14951665930614849</v>
      </c>
      <c r="I16" s="393">
        <v>22631</v>
      </c>
      <c r="J16" s="393">
        <v>25489</v>
      </c>
      <c r="K16" s="394">
        <v>-0.11212679979599043</v>
      </c>
      <c r="L16" s="395"/>
      <c r="M16" s="396">
        <v>0.81464022058169527</v>
      </c>
      <c r="N16" s="396">
        <v>0.80638377259930127</v>
      </c>
      <c r="O16" s="397">
        <v>0.8</v>
      </c>
      <c r="P16" s="393">
        <v>45795</v>
      </c>
      <c r="Q16" s="393">
        <v>47546</v>
      </c>
      <c r="R16" s="394">
        <v>-3.6827493374836998E-2</v>
      </c>
      <c r="S16" s="393">
        <v>56215</v>
      </c>
      <c r="T16" s="393">
        <v>58962</v>
      </c>
      <c r="U16" s="394">
        <v>-4.6589328720192669E-2</v>
      </c>
      <c r="V16" s="393">
        <v>114256</v>
      </c>
      <c r="W16" s="393">
        <v>123468</v>
      </c>
      <c r="X16" s="394">
        <v>-7.4610425373376102E-2</v>
      </c>
      <c r="Y16" s="398">
        <v>2.8590446162700496</v>
      </c>
      <c r="Z16" s="399">
        <v>2.6918112845556816</v>
      </c>
    </row>
    <row r="17" spans="1:26" ht="14.4" thickBot="1">
      <c r="A17" s="400" t="s">
        <v>57</v>
      </c>
      <c r="B17" s="401"/>
      <c r="C17" s="402">
        <v>52089</v>
      </c>
      <c r="D17" s="402">
        <v>56856</v>
      </c>
      <c r="E17" s="403">
        <v>-8.3843393837062047E-2</v>
      </c>
      <c r="F17" s="402">
        <v>23469</v>
      </c>
      <c r="G17" s="402">
        <v>26081</v>
      </c>
      <c r="H17" s="403">
        <v>-0.10014953414362947</v>
      </c>
      <c r="I17" s="402">
        <v>28620</v>
      </c>
      <c r="J17" s="402">
        <v>30775</v>
      </c>
      <c r="K17" s="403">
        <v>-7.0024370430544269E-2</v>
      </c>
      <c r="L17" s="395"/>
      <c r="M17" s="404">
        <v>0.76264596367689153</v>
      </c>
      <c r="N17" s="404">
        <v>0.75070679990251032</v>
      </c>
      <c r="O17" s="405">
        <v>1.2</v>
      </c>
      <c r="P17" s="402">
        <v>60217</v>
      </c>
      <c r="Q17" s="402">
        <v>61603</v>
      </c>
      <c r="R17" s="403">
        <v>-2.2498904274142494E-2</v>
      </c>
      <c r="S17" s="402">
        <v>78958</v>
      </c>
      <c r="T17" s="402">
        <v>82060</v>
      </c>
      <c r="U17" s="403">
        <v>-3.7801608579088472E-2</v>
      </c>
      <c r="V17" s="402">
        <v>143487</v>
      </c>
      <c r="W17" s="402">
        <v>151769</v>
      </c>
      <c r="X17" s="403">
        <v>-5.4569773800973852E-2</v>
      </c>
      <c r="Y17" s="406">
        <v>2.7546506940044924</v>
      </c>
      <c r="Z17" s="407">
        <v>2.6693576755311663</v>
      </c>
    </row>
    <row r="18" spans="1:26" ht="13.8">
      <c r="A18" s="1009" t="s">
        <v>60</v>
      </c>
      <c r="B18" s="392" t="s">
        <v>54</v>
      </c>
      <c r="C18" s="393">
        <v>3356</v>
      </c>
      <c r="D18" s="393">
        <v>3972</v>
      </c>
      <c r="E18" s="394">
        <v>-0.15508559919436052</v>
      </c>
      <c r="F18" s="393">
        <v>919</v>
      </c>
      <c r="G18" s="393">
        <v>1538</v>
      </c>
      <c r="H18" s="394">
        <v>-0.4024707412223667</v>
      </c>
      <c r="I18" s="393">
        <v>2437</v>
      </c>
      <c r="J18" s="393">
        <v>2434</v>
      </c>
      <c r="K18" s="394">
        <v>1.2325390304026294E-3</v>
      </c>
      <c r="L18" s="395"/>
      <c r="M18" s="396">
        <v>0.36012084592145016</v>
      </c>
      <c r="N18" s="396">
        <v>0.39023601681215647</v>
      </c>
      <c r="O18" s="397">
        <v>-3</v>
      </c>
      <c r="P18" s="393">
        <v>2980</v>
      </c>
      <c r="Q18" s="393">
        <v>3621</v>
      </c>
      <c r="R18" s="394">
        <v>-0.17702292184479426</v>
      </c>
      <c r="S18" s="393">
        <v>8275</v>
      </c>
      <c r="T18" s="393">
        <v>9279</v>
      </c>
      <c r="U18" s="394">
        <v>-0.1082013147968531</v>
      </c>
      <c r="V18" s="393">
        <v>6202</v>
      </c>
      <c r="W18" s="393">
        <v>7211</v>
      </c>
      <c r="X18" s="394">
        <v>-0.13992511440854249</v>
      </c>
      <c r="Y18" s="398">
        <v>1.8480333730631704</v>
      </c>
      <c r="Z18" s="399">
        <v>1.8154582074521652</v>
      </c>
    </row>
    <row r="19" spans="1:26" ht="14.4" thickBot="1">
      <c r="A19" s="1010"/>
      <c r="B19" s="392" t="s">
        <v>61</v>
      </c>
      <c r="C19" s="393">
        <v>10084</v>
      </c>
      <c r="D19" s="393">
        <v>9092</v>
      </c>
      <c r="E19" s="394">
        <v>0.10910690717113947</v>
      </c>
      <c r="F19" s="393">
        <v>3653</v>
      </c>
      <c r="G19" s="393">
        <v>3293</v>
      </c>
      <c r="H19" s="394">
        <v>0.10932280595201943</v>
      </c>
      <c r="I19" s="393">
        <v>6431</v>
      </c>
      <c r="J19" s="393">
        <v>5799</v>
      </c>
      <c r="K19" s="394">
        <v>0.10898430763924814</v>
      </c>
      <c r="L19" s="395"/>
      <c r="M19" s="396">
        <v>0.5518893028206493</v>
      </c>
      <c r="N19" s="396">
        <v>0.55253009781790818</v>
      </c>
      <c r="O19" s="397">
        <v>-0.1</v>
      </c>
      <c r="P19" s="393">
        <v>11407</v>
      </c>
      <c r="Q19" s="393">
        <v>11749</v>
      </c>
      <c r="R19" s="394">
        <v>-2.9108860328538599E-2</v>
      </c>
      <c r="S19" s="393">
        <v>20669</v>
      </c>
      <c r="T19" s="393">
        <v>21264</v>
      </c>
      <c r="U19" s="394">
        <v>-2.7981565086531227E-2</v>
      </c>
      <c r="V19" s="393">
        <v>22650</v>
      </c>
      <c r="W19" s="393">
        <v>21993</v>
      </c>
      <c r="X19" s="394">
        <v>2.9873141454099032E-2</v>
      </c>
      <c r="Y19" s="398">
        <v>2.2461324871082904</v>
      </c>
      <c r="Z19" s="399">
        <v>2.4189397272327322</v>
      </c>
    </row>
    <row r="20" spans="1:26" ht="14.4" thickBot="1">
      <c r="A20" s="400" t="s">
        <v>57</v>
      </c>
      <c r="B20" s="401"/>
      <c r="C20" s="402">
        <v>13440</v>
      </c>
      <c r="D20" s="402">
        <v>13064</v>
      </c>
      <c r="E20" s="403">
        <v>2.878138395590937E-2</v>
      </c>
      <c r="F20" s="402">
        <v>4572</v>
      </c>
      <c r="G20" s="402">
        <v>4831</v>
      </c>
      <c r="H20" s="403">
        <v>-5.3612088594493894E-2</v>
      </c>
      <c r="I20" s="402">
        <v>8868</v>
      </c>
      <c r="J20" s="402">
        <v>8233</v>
      </c>
      <c r="K20" s="403">
        <v>7.7128628689420622E-2</v>
      </c>
      <c r="L20" s="395"/>
      <c r="M20" s="404">
        <v>0.49706329463792148</v>
      </c>
      <c r="N20" s="404">
        <v>0.50322496152964669</v>
      </c>
      <c r="O20" s="405">
        <v>-0.6</v>
      </c>
      <c r="P20" s="402">
        <v>14387</v>
      </c>
      <c r="Q20" s="402">
        <v>15370</v>
      </c>
      <c r="R20" s="403">
        <v>-6.3955757970071567E-2</v>
      </c>
      <c r="S20" s="402">
        <v>28944</v>
      </c>
      <c r="T20" s="402">
        <v>30543</v>
      </c>
      <c r="U20" s="403">
        <v>-5.2352421176701698E-2</v>
      </c>
      <c r="V20" s="402">
        <v>28852</v>
      </c>
      <c r="W20" s="402">
        <v>29204</v>
      </c>
      <c r="X20" s="403">
        <v>-1.2053143405013012E-2</v>
      </c>
      <c r="Y20" s="406">
        <v>2.1467261904761905</v>
      </c>
      <c r="Z20" s="407">
        <v>2.2354562155541946</v>
      </c>
    </row>
    <row r="21" spans="1:26" ht="13.8">
      <c r="A21" s="1009" t="s">
        <v>62</v>
      </c>
      <c r="B21" s="392" t="s">
        <v>54</v>
      </c>
      <c r="C21" s="393">
        <v>2831</v>
      </c>
      <c r="D21" s="393">
        <v>2777</v>
      </c>
      <c r="E21" s="394">
        <v>1.9445444724522868E-2</v>
      </c>
      <c r="F21" s="393">
        <v>929</v>
      </c>
      <c r="G21" s="393">
        <v>1020</v>
      </c>
      <c r="H21" s="394">
        <v>-8.9215686274509806E-2</v>
      </c>
      <c r="I21" s="393">
        <v>1902</v>
      </c>
      <c r="J21" s="393">
        <v>1757</v>
      </c>
      <c r="K21" s="394">
        <v>8.2527034718269776E-2</v>
      </c>
      <c r="L21" s="395"/>
      <c r="M21" s="396">
        <v>0.59232978543672921</v>
      </c>
      <c r="N21" s="396">
        <v>0.68009978890807909</v>
      </c>
      <c r="O21" s="397">
        <v>-8.7999999999999989</v>
      </c>
      <c r="P21" s="393">
        <v>3506</v>
      </c>
      <c r="Q21" s="393">
        <v>3544</v>
      </c>
      <c r="R21" s="394">
        <v>-1.072234762979684E-2</v>
      </c>
      <c r="S21" s="393">
        <v>5919</v>
      </c>
      <c r="T21" s="393">
        <v>5211</v>
      </c>
      <c r="U21" s="394">
        <v>0.1358664363845711</v>
      </c>
      <c r="V21" s="393">
        <v>6791</v>
      </c>
      <c r="W21" s="393">
        <v>6259</v>
      </c>
      <c r="X21" s="394">
        <v>8.499760345103051E-2</v>
      </c>
      <c r="Y21" s="398">
        <v>2.3987990109501944</v>
      </c>
      <c r="Z21" s="399">
        <v>2.2538710839034928</v>
      </c>
    </row>
    <row r="22" spans="1:26" ht="14.4" thickBot="1">
      <c r="A22" s="1010"/>
      <c r="B22" s="392" t="s">
        <v>55</v>
      </c>
      <c r="C22" s="393">
        <v>10728</v>
      </c>
      <c r="D22" s="393">
        <v>7655</v>
      </c>
      <c r="E22" s="394">
        <v>0.40143696930111039</v>
      </c>
      <c r="F22" s="393">
        <v>5657</v>
      </c>
      <c r="G22" s="393">
        <v>3652</v>
      </c>
      <c r="H22" s="394">
        <v>0.54901423877327493</v>
      </c>
      <c r="I22" s="393">
        <v>5071</v>
      </c>
      <c r="J22" s="393">
        <v>4003</v>
      </c>
      <c r="K22" s="394">
        <v>0.26679990007494381</v>
      </c>
      <c r="L22" s="395"/>
      <c r="M22" s="396">
        <v>0.76297856523355223</v>
      </c>
      <c r="N22" s="396">
        <v>0.83656310878703988</v>
      </c>
      <c r="O22" s="397">
        <v>-7.3999999999999995</v>
      </c>
      <c r="P22" s="393">
        <v>12316</v>
      </c>
      <c r="Q22" s="393">
        <v>8159</v>
      </c>
      <c r="R22" s="394">
        <v>0.50949871307758299</v>
      </c>
      <c r="S22" s="393">
        <v>16142</v>
      </c>
      <c r="T22" s="393">
        <v>9753</v>
      </c>
      <c r="U22" s="394">
        <v>0.65508048805495744</v>
      </c>
      <c r="V22" s="393">
        <v>31949</v>
      </c>
      <c r="W22" s="393">
        <v>23742</v>
      </c>
      <c r="X22" s="394">
        <v>0.34567433240670542</v>
      </c>
      <c r="Y22" s="398">
        <v>2.9780947054436986</v>
      </c>
      <c r="Z22" s="399">
        <v>3.1015022860875243</v>
      </c>
    </row>
    <row r="23" spans="1:26" ht="14.4" thickBot="1">
      <c r="A23" s="400" t="s">
        <v>57</v>
      </c>
      <c r="B23" s="401"/>
      <c r="C23" s="402">
        <v>13559</v>
      </c>
      <c r="D23" s="402">
        <v>10432</v>
      </c>
      <c r="E23" s="403">
        <v>0.29975076687116564</v>
      </c>
      <c r="F23" s="402">
        <v>6586</v>
      </c>
      <c r="G23" s="402">
        <v>4672</v>
      </c>
      <c r="H23" s="403">
        <v>0.40967465753424659</v>
      </c>
      <c r="I23" s="402">
        <v>6973</v>
      </c>
      <c r="J23" s="402">
        <v>5760</v>
      </c>
      <c r="K23" s="403">
        <v>0.21059027777777778</v>
      </c>
      <c r="L23" s="408"/>
      <c r="M23" s="404">
        <v>0.71719323693395587</v>
      </c>
      <c r="N23" s="404">
        <v>0.78207698476343224</v>
      </c>
      <c r="O23" s="405">
        <v>-6.5</v>
      </c>
      <c r="P23" s="402">
        <v>15822</v>
      </c>
      <c r="Q23" s="402">
        <v>11703</v>
      </c>
      <c r="R23" s="403">
        <v>0.35196103563188924</v>
      </c>
      <c r="S23" s="402">
        <v>22061</v>
      </c>
      <c r="T23" s="402">
        <v>14964</v>
      </c>
      <c r="U23" s="403">
        <v>0.47427158513766371</v>
      </c>
      <c r="V23" s="402">
        <v>38740</v>
      </c>
      <c r="W23" s="402">
        <v>30001</v>
      </c>
      <c r="X23" s="403">
        <v>0.29129029032365589</v>
      </c>
      <c r="Y23" s="406">
        <v>2.8571428571428572</v>
      </c>
      <c r="Z23" s="407">
        <v>2.8758627300613497</v>
      </c>
    </row>
    <row r="24" spans="1:26" ht="4.5" customHeight="1" thickBot="1">
      <c r="A24" s="409"/>
      <c r="B24" s="410"/>
      <c r="C24" s="411"/>
      <c r="D24" s="411"/>
      <c r="E24" s="412"/>
      <c r="F24" s="411"/>
      <c r="G24" s="411"/>
      <c r="H24" s="412"/>
      <c r="I24" s="411"/>
      <c r="J24" s="411"/>
      <c r="K24" s="412"/>
      <c r="L24" s="413"/>
      <c r="M24" s="414" t="e">
        <v>#DIV/0!</v>
      </c>
      <c r="N24" s="414" t="e">
        <v>#DIV/0!</v>
      </c>
      <c r="O24" s="415" t="e">
        <v>#DIV/0!</v>
      </c>
      <c r="P24" s="411"/>
      <c r="Q24" s="411"/>
      <c r="R24" s="412" t="e">
        <v>#DIV/0!</v>
      </c>
      <c r="S24" s="411"/>
      <c r="T24" s="411"/>
      <c r="U24" s="412" t="e">
        <v>#DIV/0!</v>
      </c>
      <c r="V24" s="411"/>
      <c r="W24" s="411"/>
      <c r="X24" s="412" t="e">
        <v>#DIV/0!</v>
      </c>
      <c r="Y24" s="416" t="e">
        <v>#DIV/0!</v>
      </c>
      <c r="Z24" s="417" t="e">
        <v>#DIV/0!</v>
      </c>
    </row>
    <row r="25" spans="1:26" ht="16.2" thickBot="1">
      <c r="A25" s="984" t="s">
        <v>63</v>
      </c>
      <c r="B25" s="985"/>
      <c r="C25" s="418">
        <v>248044</v>
      </c>
      <c r="D25" s="418">
        <v>239648</v>
      </c>
      <c r="E25" s="419">
        <v>3.5034717585792498E-2</v>
      </c>
      <c r="F25" s="418">
        <v>141483</v>
      </c>
      <c r="G25" s="418">
        <v>132034</v>
      </c>
      <c r="H25" s="419">
        <v>7.1564899950012875E-2</v>
      </c>
      <c r="I25" s="418">
        <v>106561</v>
      </c>
      <c r="J25" s="418">
        <v>107614</v>
      </c>
      <c r="K25" s="419">
        <v>-9.7849722155109922E-3</v>
      </c>
      <c r="L25" s="420"/>
      <c r="M25" s="421">
        <v>0.75939387434503891</v>
      </c>
      <c r="N25" s="421">
        <v>0.74462860343689363</v>
      </c>
      <c r="O25" s="422">
        <v>1.5</v>
      </c>
      <c r="P25" s="418">
        <v>311312</v>
      </c>
      <c r="Q25" s="418">
        <v>297774</v>
      </c>
      <c r="R25" s="419">
        <v>4.5464009618032465E-2</v>
      </c>
      <c r="S25" s="418">
        <v>409948</v>
      </c>
      <c r="T25" s="418">
        <v>399896</v>
      </c>
      <c r="U25" s="419">
        <v>2.5136535499229801E-2</v>
      </c>
      <c r="V25" s="418">
        <v>643222</v>
      </c>
      <c r="W25" s="418">
        <v>614391</v>
      </c>
      <c r="X25" s="419">
        <v>4.692614312384133E-2</v>
      </c>
      <c r="Y25" s="423">
        <v>2.5931770169808583</v>
      </c>
      <c r="Z25" s="424">
        <v>2.5637226265188944</v>
      </c>
    </row>
    <row r="26" spans="1:26" s="427" customFormat="1" ht="11.25" customHeight="1" thickBot="1">
      <c r="A26" s="425"/>
      <c r="B26" s="425"/>
      <c r="C26" s="393"/>
      <c r="D26" s="393"/>
      <c r="E26" s="396"/>
      <c r="F26" s="393"/>
      <c r="G26" s="393"/>
      <c r="H26" s="396"/>
      <c r="I26" s="393"/>
      <c r="J26" s="393"/>
      <c r="K26" s="396"/>
      <c r="L26" s="425"/>
      <c r="M26" s="396"/>
      <c r="N26" s="396"/>
      <c r="O26" s="396"/>
      <c r="P26" s="393"/>
      <c r="Q26" s="393"/>
      <c r="R26" s="396"/>
      <c r="S26" s="393"/>
      <c r="T26" s="393"/>
      <c r="U26" s="396"/>
      <c r="V26" s="393"/>
      <c r="W26" s="393"/>
      <c r="X26" s="396"/>
      <c r="Y26" s="426"/>
      <c r="Z26" s="426"/>
    </row>
    <row r="27" spans="1:26" ht="16.2" thickBot="1">
      <c r="A27" s="999" t="s">
        <v>64</v>
      </c>
      <c r="B27" s="1000"/>
      <c r="C27" s="428">
        <v>13066</v>
      </c>
      <c r="D27" s="428">
        <v>15386</v>
      </c>
      <c r="E27" s="429">
        <v>-0.15078642922137009</v>
      </c>
      <c r="F27" s="428">
        <v>2516</v>
      </c>
      <c r="G27" s="428">
        <v>2104</v>
      </c>
      <c r="H27" s="429">
        <v>0.19581749049429659</v>
      </c>
      <c r="I27" s="428">
        <v>10550</v>
      </c>
      <c r="J27" s="428">
        <v>13282</v>
      </c>
      <c r="K27" s="429">
        <v>-0.20569191386839331</v>
      </c>
      <c r="L27" s="430"/>
      <c r="M27" s="431">
        <v>0.54472952410934472</v>
      </c>
      <c r="N27" s="431">
        <v>0.50307529162248144</v>
      </c>
      <c r="O27" s="432">
        <v>4.2</v>
      </c>
      <c r="P27" s="428">
        <v>10382</v>
      </c>
      <c r="Q27" s="428">
        <v>11860</v>
      </c>
      <c r="R27" s="429">
        <v>-0.12462057335581787</v>
      </c>
      <c r="S27" s="428">
        <v>19059</v>
      </c>
      <c r="T27" s="428">
        <v>23575</v>
      </c>
      <c r="U27" s="429">
        <v>-0.19155885471898199</v>
      </c>
      <c r="V27" s="428">
        <v>26563</v>
      </c>
      <c r="W27" s="428">
        <v>31261</v>
      </c>
      <c r="X27" s="429">
        <v>-0.15028310034867726</v>
      </c>
      <c r="Y27" s="433">
        <v>2.0329863768559622</v>
      </c>
      <c r="Z27" s="434">
        <v>2.0317821396074351</v>
      </c>
    </row>
    <row r="28" spans="1:26">
      <c r="O28" s="435"/>
    </row>
    <row r="30" spans="1:26" ht="23.4" thickBot="1">
      <c r="A30" s="994" t="s">
        <v>65</v>
      </c>
      <c r="B30" s="994"/>
      <c r="C30" s="994"/>
      <c r="D30" s="994"/>
      <c r="E30" s="994"/>
      <c r="F30" s="994"/>
      <c r="G30" s="994"/>
      <c r="H30" s="994"/>
      <c r="I30" s="994"/>
      <c r="J30" s="994"/>
      <c r="K30" s="994"/>
      <c r="L30" s="994"/>
      <c r="M30" s="994"/>
      <c r="N30" s="994"/>
      <c r="O30" s="994"/>
      <c r="P30" s="994"/>
      <c r="Q30" s="994"/>
      <c r="R30" s="994"/>
      <c r="S30" s="994"/>
      <c r="T30" s="994"/>
      <c r="U30" s="994"/>
      <c r="V30" s="994"/>
      <c r="W30" s="994"/>
      <c r="X30" s="994"/>
      <c r="Y30" s="994"/>
      <c r="Z30" s="994"/>
    </row>
    <row r="31" spans="1:26" ht="13.8">
      <c r="A31" s="379"/>
      <c r="B31" s="380"/>
      <c r="C31" s="995" t="s">
        <v>40</v>
      </c>
      <c r="D31" s="995"/>
      <c r="E31" s="381" t="s">
        <v>41</v>
      </c>
      <c r="F31" s="995" t="s">
        <v>42</v>
      </c>
      <c r="G31" s="995"/>
      <c r="H31" s="381" t="s">
        <v>41</v>
      </c>
      <c r="I31" s="995" t="s">
        <v>43</v>
      </c>
      <c r="J31" s="995"/>
      <c r="K31" s="382" t="s">
        <v>41</v>
      </c>
      <c r="L31" s="383"/>
      <c r="M31" s="996" t="s">
        <v>44</v>
      </c>
      <c r="N31" s="996"/>
      <c r="O31" s="381" t="s">
        <v>45</v>
      </c>
      <c r="P31" s="995" t="s">
        <v>46</v>
      </c>
      <c r="Q31" s="995"/>
      <c r="R31" s="381" t="s">
        <v>41</v>
      </c>
      <c r="S31" s="995" t="s">
        <v>47</v>
      </c>
      <c r="T31" s="995"/>
      <c r="U31" s="381" t="s">
        <v>41</v>
      </c>
      <c r="V31" s="995" t="s">
        <v>48</v>
      </c>
      <c r="W31" s="995"/>
      <c r="X31" s="381" t="s">
        <v>41</v>
      </c>
      <c r="Y31" s="997" t="s">
        <v>49</v>
      </c>
      <c r="Z31" s="998"/>
    </row>
    <row r="32" spans="1:26" ht="28.5" customHeight="1" thickBot="1">
      <c r="A32" s="1001" t="s">
        <v>51</v>
      </c>
      <c r="B32" s="1002"/>
      <c r="C32" s="386">
        <v>2014</v>
      </c>
      <c r="D32" s="386">
        <v>2013</v>
      </c>
      <c r="E32" s="387" t="s">
        <v>52</v>
      </c>
      <c r="F32" s="386">
        <v>2014</v>
      </c>
      <c r="G32" s="386">
        <v>2013</v>
      </c>
      <c r="H32" s="387" t="s">
        <v>52</v>
      </c>
      <c r="I32" s="386">
        <v>2014</v>
      </c>
      <c r="J32" s="386">
        <v>2013</v>
      </c>
      <c r="K32" s="387" t="s">
        <v>52</v>
      </c>
      <c r="L32" s="388"/>
      <c r="M32" s="386">
        <v>2014</v>
      </c>
      <c r="N32" s="386">
        <v>2013</v>
      </c>
      <c r="O32" s="387" t="s">
        <v>52</v>
      </c>
      <c r="P32" s="386">
        <v>2014</v>
      </c>
      <c r="Q32" s="386">
        <v>2013</v>
      </c>
      <c r="R32" s="387" t="s">
        <v>52</v>
      </c>
      <c r="S32" s="386">
        <v>2014</v>
      </c>
      <c r="T32" s="386">
        <v>2013</v>
      </c>
      <c r="U32" s="387" t="s">
        <v>52</v>
      </c>
      <c r="V32" s="386">
        <v>2014</v>
      </c>
      <c r="W32" s="386">
        <v>2013</v>
      </c>
      <c r="X32" s="387" t="s">
        <v>52</v>
      </c>
      <c r="Y32" s="386">
        <v>2014</v>
      </c>
      <c r="Z32" s="391">
        <v>2013</v>
      </c>
    </row>
    <row r="33" spans="1:26" ht="13.8">
      <c r="A33" s="1003" t="s">
        <v>54</v>
      </c>
      <c r="B33" s="1004"/>
      <c r="C33" s="393">
        <f>C7+C11+C14+C18+C21</f>
        <v>38497</v>
      </c>
      <c r="D33" s="393">
        <f>D7+D11+D14+D18+D21</f>
        <v>39399</v>
      </c>
      <c r="E33" s="394">
        <f>(C33-D33)/D33</f>
        <v>-2.2893982080763473E-2</v>
      </c>
      <c r="F33" s="393">
        <f>F7+F11+F14+F18+F21</f>
        <v>13882</v>
      </c>
      <c r="G33" s="393">
        <f>G7+G11+G14+G18+G21</f>
        <v>13885</v>
      </c>
      <c r="H33" s="394">
        <f>(F33-G33)/G33</f>
        <v>-2.1606049693914295E-4</v>
      </c>
      <c r="I33" s="393">
        <f>I7+I11+I14+I18+I21</f>
        <v>24615</v>
      </c>
      <c r="J33" s="393">
        <f>J7+J11+J14+J18+J21</f>
        <v>25514</v>
      </c>
      <c r="K33" s="394">
        <f>(I33-J33)/J33</f>
        <v>-3.5235556949125973E-2</v>
      </c>
      <c r="L33" s="436"/>
      <c r="M33" s="396">
        <f t="shared" ref="M33:N35" si="0">P33/S33</f>
        <v>0.52397177619716906</v>
      </c>
      <c r="N33" s="396">
        <f t="shared" si="0"/>
        <v>0.50925863121481385</v>
      </c>
      <c r="O33" s="397">
        <f>ROUND(+M33-N33,3)*100</f>
        <v>1.5</v>
      </c>
      <c r="P33" s="393">
        <f>P7+P11+P14+P18+P21</f>
        <v>36907</v>
      </c>
      <c r="Q33" s="393">
        <f>Q7+Q11+Q14+Q18+Q21</f>
        <v>37540</v>
      </c>
      <c r="R33" s="394">
        <f>(P33-Q33)/Q33</f>
        <v>-1.6862013851891317E-2</v>
      </c>
      <c r="S33" s="393">
        <f>S7+S11+S14+S18+S21</f>
        <v>70437</v>
      </c>
      <c r="T33" s="393">
        <f>T7+T11+T14+T18+T21</f>
        <v>73715</v>
      </c>
      <c r="U33" s="394">
        <f>(S33-T33)/T33</f>
        <v>-4.4468561351149696E-2</v>
      </c>
      <c r="V33" s="393">
        <f>V7+V11+V14+V18+V21</f>
        <v>80585</v>
      </c>
      <c r="W33" s="393">
        <f>W7+W11+W14+W18+W21</f>
        <v>82972</v>
      </c>
      <c r="X33" s="394">
        <f>(V33-W33)/W33</f>
        <v>-2.876874126211252E-2</v>
      </c>
      <c r="Y33" s="437">
        <f t="shared" ref="Y33:Z35" si="1">V33/C33</f>
        <v>2.0932799958438322</v>
      </c>
      <c r="Z33" s="438">
        <f t="shared" si="1"/>
        <v>2.1059417751719587</v>
      </c>
    </row>
    <row r="34" spans="1:26" ht="13.8">
      <c r="A34" s="1005" t="s">
        <v>55</v>
      </c>
      <c r="B34" s="1006"/>
      <c r="C34" s="439">
        <f>C8+C12+C19+C15+C22</f>
        <v>68895</v>
      </c>
      <c r="D34" s="439">
        <f>D8+D12+D19+D15+D22</f>
        <v>56350</v>
      </c>
      <c r="E34" s="440">
        <f>(C34-D34)/D34</f>
        <v>0.22262644188110026</v>
      </c>
      <c r="F34" s="439">
        <f>F8+F12+F19+F15+F22</f>
        <v>33235</v>
      </c>
      <c r="G34" s="439">
        <f>G8+G12+G19+G15+G22</f>
        <v>24357</v>
      </c>
      <c r="H34" s="440">
        <f>(F34-G34)/G34</f>
        <v>0.36449480642115201</v>
      </c>
      <c r="I34" s="439">
        <f>I8+I12+I19+I15+I22</f>
        <v>35660</v>
      </c>
      <c r="J34" s="439">
        <f>J8+J12+J19+J15+J22</f>
        <v>31993</v>
      </c>
      <c r="K34" s="440">
        <f>(I34-J34)/J34</f>
        <v>0.11461882286750226</v>
      </c>
      <c r="L34" s="436"/>
      <c r="M34" s="441">
        <f t="shared" si="0"/>
        <v>0.71091415687496562</v>
      </c>
      <c r="N34" s="442">
        <f t="shared" si="0"/>
        <v>0.68234754601881276</v>
      </c>
      <c r="O34" s="443">
        <f>ROUND(+M34-N34,3)*100</f>
        <v>2.9000000000000004</v>
      </c>
      <c r="P34" s="439">
        <f>P8+P12+P19+P15+P22</f>
        <v>77565</v>
      </c>
      <c r="Q34" s="439">
        <f>Q8+Q12+Q19+Q15+Q22</f>
        <v>63981</v>
      </c>
      <c r="R34" s="440">
        <f>(P34-Q34)/Q34</f>
        <v>0.21231303043090918</v>
      </c>
      <c r="S34" s="439">
        <f>S8+S12+S19+S15+S22</f>
        <v>109106</v>
      </c>
      <c r="T34" s="439">
        <f>T8+T12+T19+T15+T22</f>
        <v>93766</v>
      </c>
      <c r="U34" s="440">
        <f>(S34-T34)/T34</f>
        <v>0.16359874581404774</v>
      </c>
      <c r="V34" s="439">
        <f>V8+V12+V19+V15+V22</f>
        <v>169510</v>
      </c>
      <c r="W34" s="439">
        <f>W8+W12+W19+W15+W22</f>
        <v>138965</v>
      </c>
      <c r="X34" s="440">
        <f>(V34-W34)/W34</f>
        <v>0.21980354765588458</v>
      </c>
      <c r="Y34" s="444">
        <f t="shared" si="1"/>
        <v>2.4604107700123374</v>
      </c>
      <c r="Z34" s="445">
        <f t="shared" si="1"/>
        <v>2.4661047027506653</v>
      </c>
    </row>
    <row r="35" spans="1:26" ht="14.4" thickBot="1">
      <c r="A35" s="1007" t="s">
        <v>56</v>
      </c>
      <c r="B35" s="1008"/>
      <c r="C35" s="446">
        <f>C9+C16</f>
        <v>140652</v>
      </c>
      <c r="D35" s="447">
        <f>D9+D16</f>
        <v>143899</v>
      </c>
      <c r="E35" s="448">
        <f>(C35-D35)/D35</f>
        <v>-2.2564437556897545E-2</v>
      </c>
      <c r="F35" s="449">
        <f>F9+F16</f>
        <v>94366</v>
      </c>
      <c r="G35" s="447">
        <f>G9+G16</f>
        <v>93792</v>
      </c>
      <c r="H35" s="448">
        <f>(F35-G35)/G35</f>
        <v>6.1199249402934149E-3</v>
      </c>
      <c r="I35" s="449">
        <f>I9+I16</f>
        <v>46286</v>
      </c>
      <c r="J35" s="447">
        <f>J9+J16</f>
        <v>50107</v>
      </c>
      <c r="K35" s="450">
        <f>(I35-J35)/J35</f>
        <v>-7.625681042568902E-2</v>
      </c>
      <c r="L35" s="451"/>
      <c r="M35" s="452">
        <f t="shared" si="0"/>
        <v>0.85432173780950937</v>
      </c>
      <c r="N35" s="453">
        <f t="shared" si="0"/>
        <v>0.84440763289804877</v>
      </c>
      <c r="O35" s="454">
        <f>ROUND(+M35-N35,3)*100</f>
        <v>1</v>
      </c>
      <c r="P35" s="449">
        <f>P9+P16</f>
        <v>196840</v>
      </c>
      <c r="Q35" s="447">
        <f>Q9+Q16</f>
        <v>196253</v>
      </c>
      <c r="R35" s="448">
        <f>(P35-Q35)/Q35</f>
        <v>2.9910370796879539E-3</v>
      </c>
      <c r="S35" s="449">
        <f>S9+S16</f>
        <v>230405</v>
      </c>
      <c r="T35" s="447">
        <f>T9+T16</f>
        <v>232415</v>
      </c>
      <c r="U35" s="448">
        <f>(S35-T35)/T35</f>
        <v>-8.6483230428328634E-3</v>
      </c>
      <c r="V35" s="449">
        <f>V9+V16</f>
        <v>393127</v>
      </c>
      <c r="W35" s="447">
        <f>W9+W16</f>
        <v>392454</v>
      </c>
      <c r="X35" s="450">
        <f>(V35-W35)/W35</f>
        <v>1.7148506576566936E-3</v>
      </c>
      <c r="Y35" s="455">
        <f t="shared" si="1"/>
        <v>2.7950331314165457</v>
      </c>
      <c r="Z35" s="456">
        <f t="shared" si="1"/>
        <v>2.7272878894224419</v>
      </c>
    </row>
    <row r="36" spans="1:26" ht="4.5" customHeight="1" thickBot="1">
      <c r="A36" s="409"/>
      <c r="B36" s="410"/>
      <c r="C36" s="411"/>
      <c r="D36" s="411"/>
      <c r="E36" s="457"/>
      <c r="F36" s="411"/>
      <c r="G36" s="411"/>
      <c r="H36" s="457"/>
      <c r="I36" s="411"/>
      <c r="J36" s="411"/>
      <c r="K36" s="458"/>
      <c r="L36" s="412"/>
      <c r="M36" s="414"/>
      <c r="N36" s="414"/>
      <c r="O36" s="459"/>
      <c r="P36" s="411"/>
      <c r="Q36" s="411"/>
      <c r="R36" s="457"/>
      <c r="S36" s="411"/>
      <c r="T36" s="411"/>
      <c r="U36" s="457"/>
      <c r="V36" s="411"/>
      <c r="W36" s="411"/>
      <c r="X36" s="457"/>
      <c r="Y36" s="460"/>
      <c r="Z36" s="460"/>
    </row>
    <row r="37" spans="1:26" ht="16.2" thickBot="1">
      <c r="A37" s="984" t="s">
        <v>63</v>
      </c>
      <c r="B37" s="985"/>
      <c r="C37" s="418">
        <f>SUM(C33:C35)</f>
        <v>248044</v>
      </c>
      <c r="D37" s="418">
        <f>SUM(D33:D35)</f>
        <v>239648</v>
      </c>
      <c r="E37" s="419">
        <f>(C37-D37)/D37</f>
        <v>3.5034717585792498E-2</v>
      </c>
      <c r="F37" s="418">
        <f>SUM(F33:F35)</f>
        <v>141483</v>
      </c>
      <c r="G37" s="418">
        <f>SUM(G33:G35)</f>
        <v>132034</v>
      </c>
      <c r="H37" s="419">
        <f>(F37-G37)/G37</f>
        <v>7.1564899950012875E-2</v>
      </c>
      <c r="I37" s="418">
        <f>SUM(I33:I35)</f>
        <v>106561</v>
      </c>
      <c r="J37" s="418">
        <f>SUM(J33:J35)</f>
        <v>107614</v>
      </c>
      <c r="K37" s="419">
        <f>(I37-J37)/J37</f>
        <v>-9.7849722155109922E-3</v>
      </c>
      <c r="L37" s="461"/>
      <c r="M37" s="421">
        <f>P37/S37</f>
        <v>0.75939387434503891</v>
      </c>
      <c r="N37" s="421">
        <f>Q37/T37</f>
        <v>0.74462860343689363</v>
      </c>
      <c r="O37" s="422">
        <f>ROUND(+M37-N37,3)*100</f>
        <v>1.5</v>
      </c>
      <c r="P37" s="418">
        <f>SUM(P33:P35)</f>
        <v>311312</v>
      </c>
      <c r="Q37" s="418">
        <f>SUM(Q33:Q35)</f>
        <v>297774</v>
      </c>
      <c r="R37" s="419">
        <f>(P37-Q37)/Q37</f>
        <v>4.5464009618032465E-2</v>
      </c>
      <c r="S37" s="418">
        <f>SUM(S33:S35)</f>
        <v>409948</v>
      </c>
      <c r="T37" s="418">
        <f>SUM(T33:T35)</f>
        <v>399896</v>
      </c>
      <c r="U37" s="419">
        <f>(S37-T37)/T37</f>
        <v>2.5136535499229801E-2</v>
      </c>
      <c r="V37" s="418">
        <f>SUM(V33:V35)</f>
        <v>643222</v>
      </c>
      <c r="W37" s="418">
        <f>SUM(W33:W35)</f>
        <v>614391</v>
      </c>
      <c r="X37" s="419">
        <f>(V37-W37)/W37</f>
        <v>4.692614312384133E-2</v>
      </c>
      <c r="Y37" s="462">
        <f>V37/C37</f>
        <v>2.5931770169808583</v>
      </c>
      <c r="Z37" s="463">
        <f>W37/D37</f>
        <v>2.5637226265188944</v>
      </c>
    </row>
    <row r="38" spans="1:26" ht="11.25" customHeight="1">
      <c r="A38" s="464"/>
      <c r="B38" s="464"/>
      <c r="C38" s="464"/>
      <c r="D38" s="464"/>
      <c r="E38" s="465"/>
      <c r="F38" s="464"/>
      <c r="G38" s="464"/>
      <c r="H38" s="465"/>
      <c r="I38" s="464"/>
      <c r="J38" s="464"/>
      <c r="K38" s="465"/>
      <c r="L38" s="464"/>
      <c r="M38" s="466"/>
      <c r="N38" s="466"/>
      <c r="O38" s="465"/>
      <c r="P38" s="464"/>
      <c r="Q38" s="464"/>
      <c r="R38" s="464"/>
      <c r="S38" s="464"/>
      <c r="T38" s="464"/>
      <c r="U38" s="464"/>
      <c r="V38" s="464"/>
      <c r="W38" s="464"/>
      <c r="X38" s="464"/>
      <c r="Y38" s="464"/>
      <c r="Z38" s="464"/>
    </row>
    <row r="39" spans="1:26">
      <c r="C39" s="467"/>
      <c r="D39" s="467"/>
      <c r="E39" s="467"/>
      <c r="F39" s="467"/>
      <c r="G39" s="467"/>
      <c r="H39" s="467"/>
      <c r="I39" s="467"/>
    </row>
    <row r="40" spans="1:26" ht="23.4" thickBot="1">
      <c r="A40" s="994" t="s">
        <v>66</v>
      </c>
      <c r="B40" s="994"/>
      <c r="C40" s="994"/>
      <c r="D40" s="994"/>
      <c r="E40" s="994"/>
      <c r="F40" s="994"/>
      <c r="G40" s="994"/>
      <c r="H40" s="994"/>
      <c r="I40" s="994"/>
      <c r="J40" s="994"/>
      <c r="K40" s="994"/>
      <c r="L40" s="994"/>
      <c r="M40" s="994"/>
      <c r="N40" s="994"/>
      <c r="O40" s="994"/>
      <c r="P40" s="994"/>
      <c r="Q40" s="994"/>
      <c r="R40" s="994"/>
      <c r="S40" s="994"/>
      <c r="T40" s="994"/>
      <c r="U40" s="994"/>
      <c r="V40" s="994"/>
      <c r="W40" s="994"/>
      <c r="X40" s="994"/>
      <c r="Y40" s="994"/>
      <c r="Z40" s="994"/>
    </row>
    <row r="41" spans="1:26" ht="13.8">
      <c r="A41" s="379"/>
      <c r="B41" s="380"/>
      <c r="C41" s="995" t="s">
        <v>40</v>
      </c>
      <c r="D41" s="995"/>
      <c r="E41" s="381" t="s">
        <v>41</v>
      </c>
      <c r="F41" s="995" t="s">
        <v>42</v>
      </c>
      <c r="G41" s="995"/>
      <c r="H41" s="381" t="s">
        <v>41</v>
      </c>
      <c r="I41" s="995" t="s">
        <v>43</v>
      </c>
      <c r="J41" s="995"/>
      <c r="K41" s="382" t="s">
        <v>41</v>
      </c>
      <c r="L41" s="383"/>
      <c r="M41" s="996" t="s">
        <v>44</v>
      </c>
      <c r="N41" s="996"/>
      <c r="O41" s="381" t="s">
        <v>45</v>
      </c>
      <c r="P41" s="995" t="s">
        <v>46</v>
      </c>
      <c r="Q41" s="995"/>
      <c r="R41" s="381" t="s">
        <v>41</v>
      </c>
      <c r="S41" s="995" t="s">
        <v>47</v>
      </c>
      <c r="T41" s="995"/>
      <c r="U41" s="381" t="s">
        <v>41</v>
      </c>
      <c r="V41" s="995" t="s">
        <v>48</v>
      </c>
      <c r="W41" s="995"/>
      <c r="X41" s="381" t="s">
        <v>41</v>
      </c>
      <c r="Y41" s="997" t="s">
        <v>49</v>
      </c>
      <c r="Z41" s="998"/>
    </row>
    <row r="42" spans="1:26" ht="14.4" thickBot="1">
      <c r="A42" s="986" t="s">
        <v>50</v>
      </c>
      <c r="B42" s="987"/>
      <c r="C42" s="386">
        <v>2014</v>
      </c>
      <c r="D42" s="386">
        <v>2013</v>
      </c>
      <c r="E42" s="387" t="s">
        <v>52</v>
      </c>
      <c r="F42" s="386">
        <v>2014</v>
      </c>
      <c r="G42" s="386">
        <v>2013</v>
      </c>
      <c r="H42" s="387" t="s">
        <v>52</v>
      </c>
      <c r="I42" s="386">
        <v>2014</v>
      </c>
      <c r="J42" s="386">
        <v>2013</v>
      </c>
      <c r="K42" s="387" t="s">
        <v>52</v>
      </c>
      <c r="L42" s="388"/>
      <c r="M42" s="386">
        <v>2014</v>
      </c>
      <c r="N42" s="386">
        <v>2013</v>
      </c>
      <c r="O42" s="387" t="s">
        <v>52</v>
      </c>
      <c r="P42" s="386">
        <v>2014</v>
      </c>
      <c r="Q42" s="386">
        <v>2013</v>
      </c>
      <c r="R42" s="387" t="s">
        <v>52</v>
      </c>
      <c r="S42" s="386">
        <v>2014</v>
      </c>
      <c r="T42" s="386">
        <v>2013</v>
      </c>
      <c r="U42" s="387" t="s">
        <v>52</v>
      </c>
      <c r="V42" s="386">
        <v>2014</v>
      </c>
      <c r="W42" s="386">
        <v>2013</v>
      </c>
      <c r="X42" s="387" t="s">
        <v>52</v>
      </c>
      <c r="Y42" s="386">
        <v>2014</v>
      </c>
      <c r="Z42" s="391">
        <v>2013</v>
      </c>
    </row>
    <row r="43" spans="1:26" s="471" customFormat="1" ht="13.8">
      <c r="A43" s="988" t="s">
        <v>53</v>
      </c>
      <c r="B43" s="989"/>
      <c r="C43" s="411">
        <f>C10</f>
        <v>130116</v>
      </c>
      <c r="D43" s="468">
        <f>D10</f>
        <v>120393</v>
      </c>
      <c r="E43" s="457">
        <f>(C43-D43)/D43</f>
        <v>8.0760509331937902E-2</v>
      </c>
      <c r="F43" s="411">
        <f>F10</f>
        <v>98746</v>
      </c>
      <c r="G43" s="468">
        <f>G10</f>
        <v>90048</v>
      </c>
      <c r="H43" s="457">
        <f>(F43-G43)/G43</f>
        <v>9.6592928216062551E-2</v>
      </c>
      <c r="I43" s="411">
        <f>I10</f>
        <v>31370</v>
      </c>
      <c r="J43" s="468">
        <f>J10</f>
        <v>30345</v>
      </c>
      <c r="K43" s="457">
        <f>(I43-J43)/J43</f>
        <v>3.377821716922063E-2</v>
      </c>
      <c r="L43" s="436"/>
      <c r="M43" s="414">
        <f t="shared" ref="M43:N47" si="2">P43/S43</f>
        <v>0.83039031183125789</v>
      </c>
      <c r="N43" s="469">
        <f t="shared" si="2"/>
        <v>0.82380909914434441</v>
      </c>
      <c r="O43" s="459">
        <f>ROUND(+M43-N43,3)*100</f>
        <v>0.70000000000000007</v>
      </c>
      <c r="P43" s="411">
        <f>P10</f>
        <v>186646</v>
      </c>
      <c r="Q43" s="468">
        <f>Q10</f>
        <v>175515</v>
      </c>
      <c r="R43" s="457">
        <f>(P43-Q43)/Q43</f>
        <v>6.3419080990228749E-2</v>
      </c>
      <c r="S43" s="411">
        <f>S10</f>
        <v>224769</v>
      </c>
      <c r="T43" s="468">
        <f>T10</f>
        <v>213053</v>
      </c>
      <c r="U43" s="457">
        <f>(S43-T43)/T43</f>
        <v>5.4991011626215072E-2</v>
      </c>
      <c r="V43" s="411">
        <f>V10</f>
        <v>347484</v>
      </c>
      <c r="W43" s="468">
        <f>W10</f>
        <v>318944</v>
      </c>
      <c r="X43" s="457">
        <f>(V43-W43)/W43</f>
        <v>8.9482793217618137E-2</v>
      </c>
      <c r="Y43" s="460">
        <f t="shared" ref="Y43:Z47" si="3">V43/C43</f>
        <v>2.6705708752190351</v>
      </c>
      <c r="Z43" s="470">
        <f t="shared" si="3"/>
        <v>2.6491905675579144</v>
      </c>
    </row>
    <row r="44" spans="1:26" s="471" customFormat="1" ht="13.8">
      <c r="A44" s="990" t="s">
        <v>58</v>
      </c>
      <c r="B44" s="991"/>
      <c r="C44" s="472">
        <f>C13</f>
        <v>38840</v>
      </c>
      <c r="D44" s="473">
        <f>D13</f>
        <v>38903</v>
      </c>
      <c r="E44" s="474">
        <f>(C44-D44)/D44</f>
        <v>-1.6194123846489988E-3</v>
      </c>
      <c r="F44" s="472">
        <f>F13</f>
        <v>8110</v>
      </c>
      <c r="G44" s="473">
        <f>G13</f>
        <v>6402</v>
      </c>
      <c r="H44" s="474">
        <f>(F44-G44)/G44</f>
        <v>0.26679162761636988</v>
      </c>
      <c r="I44" s="472">
        <f>I13</f>
        <v>30730</v>
      </c>
      <c r="J44" s="473">
        <f>J13</f>
        <v>32501</v>
      </c>
      <c r="K44" s="474">
        <f>(I44-J44)/J44</f>
        <v>-5.4490631057505921E-2</v>
      </c>
      <c r="L44" s="436"/>
      <c r="M44" s="475">
        <f t="shared" si="2"/>
        <v>0.6201101130107215</v>
      </c>
      <c r="N44" s="476">
        <f t="shared" si="2"/>
        <v>0.56655307375666375</v>
      </c>
      <c r="O44" s="477">
        <f>ROUND(+M44-N44,3)*100</f>
        <v>5.4</v>
      </c>
      <c r="P44" s="472">
        <f>P13</f>
        <v>34240</v>
      </c>
      <c r="Q44" s="473">
        <f>Q13</f>
        <v>33583</v>
      </c>
      <c r="R44" s="474">
        <f>(P44-Q44)/Q44</f>
        <v>1.9563469612601615E-2</v>
      </c>
      <c r="S44" s="472">
        <f>S13</f>
        <v>55216</v>
      </c>
      <c r="T44" s="473">
        <f>T13</f>
        <v>59276</v>
      </c>
      <c r="U44" s="474">
        <f>(S44-T44)/T44</f>
        <v>-6.8493150684931503E-2</v>
      </c>
      <c r="V44" s="472">
        <f>V13</f>
        <v>84659</v>
      </c>
      <c r="W44" s="473">
        <f>W13</f>
        <v>84473</v>
      </c>
      <c r="X44" s="474">
        <f>(V44-W44)/W44</f>
        <v>2.2018869934772056E-3</v>
      </c>
      <c r="Y44" s="478">
        <f t="shared" si="3"/>
        <v>2.1796858908341914</v>
      </c>
      <c r="Z44" s="479">
        <f t="shared" si="3"/>
        <v>2.1713749582294426</v>
      </c>
    </row>
    <row r="45" spans="1:26" s="471" customFormat="1" ht="13.8">
      <c r="A45" s="990" t="s">
        <v>59</v>
      </c>
      <c r="B45" s="991"/>
      <c r="C45" s="472">
        <f>C17</f>
        <v>52089</v>
      </c>
      <c r="D45" s="473">
        <f>D17</f>
        <v>56856</v>
      </c>
      <c r="E45" s="474">
        <f>(C45-D45)/D45</f>
        <v>-8.3843393837062047E-2</v>
      </c>
      <c r="F45" s="472">
        <f>F17</f>
        <v>23469</v>
      </c>
      <c r="G45" s="473">
        <f>G17</f>
        <v>26081</v>
      </c>
      <c r="H45" s="474">
        <f>(F45-G45)/G45</f>
        <v>-0.10014953414362947</v>
      </c>
      <c r="I45" s="472">
        <f>I17</f>
        <v>28620</v>
      </c>
      <c r="J45" s="473">
        <f>J17</f>
        <v>30775</v>
      </c>
      <c r="K45" s="474">
        <f>(I45-J45)/J45</f>
        <v>-7.0024370430544269E-2</v>
      </c>
      <c r="L45" s="436"/>
      <c r="M45" s="475">
        <f t="shared" si="2"/>
        <v>0.76264596367689153</v>
      </c>
      <c r="N45" s="476">
        <f t="shared" si="2"/>
        <v>0.75070679990251032</v>
      </c>
      <c r="O45" s="477">
        <f>ROUND(+M45-N45,3)*100</f>
        <v>1.2</v>
      </c>
      <c r="P45" s="472">
        <f>P17</f>
        <v>60217</v>
      </c>
      <c r="Q45" s="473">
        <f>Q17</f>
        <v>61603</v>
      </c>
      <c r="R45" s="474">
        <f>(P45-Q45)/Q45</f>
        <v>-2.2498904274142494E-2</v>
      </c>
      <c r="S45" s="472">
        <f>S17</f>
        <v>78958</v>
      </c>
      <c r="T45" s="473">
        <f>T17</f>
        <v>82060</v>
      </c>
      <c r="U45" s="474">
        <f>(S45-T45)/T45</f>
        <v>-3.7801608579088472E-2</v>
      </c>
      <c r="V45" s="472">
        <f>V17</f>
        <v>143487</v>
      </c>
      <c r="W45" s="473">
        <f>W17</f>
        <v>151769</v>
      </c>
      <c r="X45" s="474">
        <f>(V45-W45)/W45</f>
        <v>-5.4569773800973852E-2</v>
      </c>
      <c r="Y45" s="478">
        <f t="shared" si="3"/>
        <v>2.7546506940044924</v>
      </c>
      <c r="Z45" s="479">
        <f t="shared" si="3"/>
        <v>2.6693576755311663</v>
      </c>
    </row>
    <row r="46" spans="1:26" s="471" customFormat="1" ht="13.8">
      <c r="A46" s="990" t="s">
        <v>60</v>
      </c>
      <c r="B46" s="991"/>
      <c r="C46" s="472">
        <f>C20</f>
        <v>13440</v>
      </c>
      <c r="D46" s="473">
        <f>D20</f>
        <v>13064</v>
      </c>
      <c r="E46" s="474">
        <f>(C46-D46)/D46</f>
        <v>2.878138395590937E-2</v>
      </c>
      <c r="F46" s="472">
        <f>F20</f>
        <v>4572</v>
      </c>
      <c r="G46" s="473">
        <f>G20</f>
        <v>4831</v>
      </c>
      <c r="H46" s="474">
        <f>(F46-G46)/G46</f>
        <v>-5.3612088594493894E-2</v>
      </c>
      <c r="I46" s="472">
        <f>I20</f>
        <v>8868</v>
      </c>
      <c r="J46" s="473">
        <f>J20</f>
        <v>8233</v>
      </c>
      <c r="K46" s="474">
        <f>(I46-J46)/J46</f>
        <v>7.7128628689420622E-2</v>
      </c>
      <c r="L46" s="436"/>
      <c r="M46" s="475">
        <f t="shared" si="2"/>
        <v>0.49706329463792148</v>
      </c>
      <c r="N46" s="476">
        <f t="shared" si="2"/>
        <v>0.50322496152964669</v>
      </c>
      <c r="O46" s="477">
        <f>ROUND(+M46-N46,3)*100</f>
        <v>-0.6</v>
      </c>
      <c r="P46" s="472">
        <f>P20</f>
        <v>14387</v>
      </c>
      <c r="Q46" s="473">
        <f>Q20</f>
        <v>15370</v>
      </c>
      <c r="R46" s="474">
        <f>(P46-Q46)/Q46</f>
        <v>-6.3955757970071567E-2</v>
      </c>
      <c r="S46" s="472">
        <f>S20</f>
        <v>28944</v>
      </c>
      <c r="T46" s="473">
        <f>T20</f>
        <v>30543</v>
      </c>
      <c r="U46" s="474">
        <f>(S46-T46)/T46</f>
        <v>-5.2352421176701698E-2</v>
      </c>
      <c r="V46" s="472">
        <f>V20</f>
        <v>28852</v>
      </c>
      <c r="W46" s="473">
        <f>W20</f>
        <v>29204</v>
      </c>
      <c r="X46" s="474">
        <f>(V46-W46)/W46</f>
        <v>-1.2053143405013012E-2</v>
      </c>
      <c r="Y46" s="478">
        <f t="shared" si="3"/>
        <v>2.1467261904761905</v>
      </c>
      <c r="Z46" s="479">
        <f t="shared" si="3"/>
        <v>2.2354562155541946</v>
      </c>
    </row>
    <row r="47" spans="1:26" s="471" customFormat="1" ht="14.4" thickBot="1">
      <c r="A47" s="992" t="s">
        <v>62</v>
      </c>
      <c r="B47" s="993"/>
      <c r="C47" s="480">
        <f>C23</f>
        <v>13559</v>
      </c>
      <c r="D47" s="481">
        <f>D23</f>
        <v>10432</v>
      </c>
      <c r="E47" s="482">
        <f>(C47-D47)/D47</f>
        <v>0.29975076687116564</v>
      </c>
      <c r="F47" s="480">
        <f>F23</f>
        <v>6586</v>
      </c>
      <c r="G47" s="481">
        <f>G23</f>
        <v>4672</v>
      </c>
      <c r="H47" s="482">
        <f>(F47-G47)/G47</f>
        <v>0.40967465753424659</v>
      </c>
      <c r="I47" s="480">
        <f>I23</f>
        <v>6973</v>
      </c>
      <c r="J47" s="481">
        <f>J23</f>
        <v>5760</v>
      </c>
      <c r="K47" s="482">
        <f>(I47-J47)/J47</f>
        <v>0.21059027777777778</v>
      </c>
      <c r="L47" s="451"/>
      <c r="M47" s="483">
        <f t="shared" si="2"/>
        <v>0.71719323693395587</v>
      </c>
      <c r="N47" s="484">
        <f t="shared" si="2"/>
        <v>0.78207698476343224</v>
      </c>
      <c r="O47" s="485">
        <f>ROUND(+M47-N47,3)*100</f>
        <v>-6.5</v>
      </c>
      <c r="P47" s="480">
        <f>P23</f>
        <v>15822</v>
      </c>
      <c r="Q47" s="481">
        <f>Q23</f>
        <v>11703</v>
      </c>
      <c r="R47" s="482">
        <f>(P47-Q47)/Q47</f>
        <v>0.35196103563188924</v>
      </c>
      <c r="S47" s="480">
        <f>S23</f>
        <v>22061</v>
      </c>
      <c r="T47" s="481">
        <f>T23</f>
        <v>14964</v>
      </c>
      <c r="U47" s="482">
        <f>(S47-T47)/T47</f>
        <v>0.47427158513766371</v>
      </c>
      <c r="V47" s="480">
        <f>V23</f>
        <v>38740</v>
      </c>
      <c r="W47" s="481">
        <f>W23</f>
        <v>30001</v>
      </c>
      <c r="X47" s="482">
        <f>(V47-W47)/W47</f>
        <v>0.29129029032365589</v>
      </c>
      <c r="Y47" s="486">
        <f t="shared" si="3"/>
        <v>2.8571428571428572</v>
      </c>
      <c r="Z47" s="487">
        <f t="shared" si="3"/>
        <v>2.8758627300613497</v>
      </c>
    </row>
    <row r="48" spans="1:26" ht="4.5" customHeight="1" thickBot="1">
      <c r="A48" s="409"/>
      <c r="B48" s="410"/>
      <c r="C48" s="411"/>
      <c r="D48" s="411"/>
      <c r="E48" s="457"/>
      <c r="F48" s="411"/>
      <c r="G48" s="411"/>
      <c r="H48" s="457"/>
      <c r="I48" s="411"/>
      <c r="J48" s="411"/>
      <c r="K48" s="458"/>
      <c r="L48" s="412"/>
      <c r="M48" s="414"/>
      <c r="N48" s="414"/>
      <c r="O48" s="459"/>
      <c r="P48" s="411"/>
      <c r="Q48" s="411"/>
      <c r="R48" s="457"/>
      <c r="S48" s="411"/>
      <c r="T48" s="411"/>
      <c r="U48" s="457"/>
      <c r="V48" s="411"/>
      <c r="W48" s="411"/>
      <c r="X48" s="457"/>
      <c r="Y48" s="460"/>
      <c r="Z48" s="460"/>
    </row>
    <row r="49" spans="1:26" ht="16.2" thickBot="1">
      <c r="A49" s="984" t="s">
        <v>63</v>
      </c>
      <c r="B49" s="985"/>
      <c r="C49" s="418">
        <f>SUM(C43:C47)</f>
        <v>248044</v>
      </c>
      <c r="D49" s="418">
        <f>SUM(D43:D47)</f>
        <v>239648</v>
      </c>
      <c r="E49" s="419">
        <f>(C49-D49)/D49</f>
        <v>3.5034717585792498E-2</v>
      </c>
      <c r="F49" s="418">
        <f>SUM(F43:F47)</f>
        <v>141483</v>
      </c>
      <c r="G49" s="418">
        <f>SUM(G43:G47)</f>
        <v>132034</v>
      </c>
      <c r="H49" s="419">
        <f>(F49-G49)/G49</f>
        <v>7.1564899950012875E-2</v>
      </c>
      <c r="I49" s="418">
        <f>SUM(I43:I47)</f>
        <v>106561</v>
      </c>
      <c r="J49" s="418">
        <f>SUM(J43:J47)</f>
        <v>107614</v>
      </c>
      <c r="K49" s="419">
        <f>(I49-J49)/J49</f>
        <v>-9.7849722155109922E-3</v>
      </c>
      <c r="L49" s="461"/>
      <c r="M49" s="421">
        <f>P49/S49</f>
        <v>0.75939387434503891</v>
      </c>
      <c r="N49" s="421">
        <f>Q49/T49</f>
        <v>0.74462860343689363</v>
      </c>
      <c r="O49" s="422">
        <f>ROUND(+M49-N49,3)*100</f>
        <v>1.5</v>
      </c>
      <c r="P49" s="418">
        <f>SUM(P43:P47)</f>
        <v>311312</v>
      </c>
      <c r="Q49" s="418">
        <f>SUM(Q43:Q47)</f>
        <v>297774</v>
      </c>
      <c r="R49" s="419">
        <f>(P49-Q49)/Q49</f>
        <v>4.5464009618032465E-2</v>
      </c>
      <c r="S49" s="418">
        <f>SUM(S43:S47)</f>
        <v>409948</v>
      </c>
      <c r="T49" s="418">
        <f>SUM(T43:T47)</f>
        <v>399896</v>
      </c>
      <c r="U49" s="419">
        <f>(S49-T49)/T49</f>
        <v>2.5136535499229801E-2</v>
      </c>
      <c r="V49" s="418">
        <f>SUM(V43:V47)</f>
        <v>643222</v>
      </c>
      <c r="W49" s="418">
        <f>SUM(W43:W47)</f>
        <v>614391</v>
      </c>
      <c r="X49" s="419">
        <f>(V49-W49)/W49</f>
        <v>4.692614312384133E-2</v>
      </c>
      <c r="Y49" s="462">
        <f>V49/C49</f>
        <v>2.5931770169808583</v>
      </c>
      <c r="Z49" s="463">
        <f>W49/D49</f>
        <v>2.5637226265188944</v>
      </c>
    </row>
    <row r="50" spans="1:26" ht="11.25" customHeight="1">
      <c r="A50" s="464"/>
      <c r="B50" s="464"/>
      <c r="C50" s="464"/>
      <c r="D50" s="464"/>
      <c r="E50" s="465"/>
      <c r="F50" s="464"/>
      <c r="G50" s="464"/>
      <c r="H50" s="465"/>
      <c r="I50" s="464"/>
      <c r="J50" s="464"/>
      <c r="K50" s="465"/>
      <c r="L50" s="464"/>
      <c r="M50" s="466"/>
      <c r="N50" s="466"/>
      <c r="O50" s="465"/>
      <c r="P50" s="464"/>
      <c r="Q50" s="464"/>
      <c r="R50" s="464"/>
      <c r="S50" s="464"/>
      <c r="T50" s="464"/>
      <c r="U50" s="464"/>
      <c r="V50" s="464"/>
      <c r="W50" s="464"/>
      <c r="X50" s="464"/>
      <c r="Y50" s="464"/>
      <c r="Z50" s="464"/>
    </row>
    <row r="51" spans="1:26">
      <c r="A51" s="488" t="s">
        <v>67</v>
      </c>
      <c r="C51" s="467"/>
      <c r="D51" s="467"/>
    </row>
    <row r="52" spans="1:26">
      <c r="A52" s="488"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ColWidth="9.109375" defaultRowHeight="13.2"/>
  <cols>
    <col min="1" max="1" width="21.88671875" style="489" customWidth="1"/>
    <col min="2" max="2" width="30.5546875" style="489" bestFit="1" customWidth="1"/>
    <col min="3" max="4" width="11.44140625" style="489" bestFit="1" customWidth="1"/>
    <col min="5" max="5" width="13.88671875" style="489" customWidth="1"/>
    <col min="6" max="7" width="11.44140625" style="489" bestFit="1" customWidth="1"/>
    <col min="8" max="8" width="11.33203125" style="489" customWidth="1"/>
    <col min="9" max="10" width="9.5546875" style="489" bestFit="1" customWidth="1"/>
    <col min="11" max="11" width="11.33203125" style="489" customWidth="1"/>
    <col min="12" max="12" width="1.109375" style="489" customWidth="1"/>
    <col min="13" max="14" width="11.44140625" style="489" bestFit="1" customWidth="1"/>
    <col min="15" max="15" width="10.33203125" style="489" bestFit="1" customWidth="1"/>
    <col min="16" max="17" width="11.44140625" style="489" customWidth="1"/>
    <col min="18" max="18" width="11.33203125" style="489" customWidth="1"/>
    <col min="19" max="19" width="12.5546875" style="489" customWidth="1"/>
    <col min="20" max="20" width="12" style="489" customWidth="1"/>
    <col min="21" max="21" width="11.33203125" style="489" customWidth="1"/>
    <col min="22" max="22" width="11.6640625" style="489" customWidth="1"/>
    <col min="23" max="24" width="11.33203125" style="489" customWidth="1"/>
    <col min="25" max="26" width="12.33203125" style="489" customWidth="1"/>
    <col min="27" max="16384" width="9.109375" style="489"/>
  </cols>
  <sheetData>
    <row r="1" spans="1:26" ht="24.6">
      <c r="A1" s="1042" t="s">
        <v>38</v>
      </c>
      <c r="B1" s="1042"/>
      <c r="C1" s="1042"/>
      <c r="D1" s="1042"/>
      <c r="E1" s="1042"/>
      <c r="F1" s="1042"/>
      <c r="G1" s="1042"/>
      <c r="H1" s="1042"/>
      <c r="I1" s="1042"/>
      <c r="J1" s="1042"/>
      <c r="K1" s="1042"/>
      <c r="L1" s="1042"/>
      <c r="M1" s="1042"/>
      <c r="N1" s="1042"/>
      <c r="O1" s="1042"/>
      <c r="P1" s="1042"/>
      <c r="Q1" s="1042"/>
      <c r="R1" s="1042"/>
      <c r="S1" s="1042"/>
      <c r="T1" s="1042"/>
      <c r="U1" s="1042"/>
      <c r="V1" s="1042"/>
      <c r="W1" s="1042"/>
      <c r="X1" s="1042"/>
      <c r="Y1" s="1042"/>
      <c r="Z1" s="1042"/>
    </row>
    <row r="2" spans="1:26" s="490" customFormat="1" ht="26.25" customHeight="1">
      <c r="A2" s="1042" t="s">
        <v>69</v>
      </c>
      <c r="B2" s="1042"/>
      <c r="C2" s="1042"/>
      <c r="D2" s="1042"/>
      <c r="E2" s="1042"/>
      <c r="F2" s="1042"/>
      <c r="G2" s="1042"/>
      <c r="H2" s="1042"/>
      <c r="I2" s="1042"/>
      <c r="J2" s="1042"/>
      <c r="K2" s="1042"/>
      <c r="L2" s="1042"/>
      <c r="M2" s="1042"/>
      <c r="N2" s="1042"/>
      <c r="O2" s="1042"/>
      <c r="P2" s="1042"/>
      <c r="Q2" s="1042"/>
      <c r="R2" s="1042"/>
      <c r="S2" s="1042"/>
      <c r="T2" s="1042"/>
      <c r="U2" s="1042"/>
      <c r="V2" s="1042"/>
      <c r="W2" s="1042"/>
      <c r="X2" s="1042"/>
      <c r="Y2" s="1042"/>
      <c r="Z2" s="1042"/>
    </row>
    <row r="3" spans="1:26" s="490" customFormat="1" ht="20.25" customHeight="1">
      <c r="A3" s="491"/>
      <c r="B3" s="491"/>
      <c r="C3" s="491"/>
      <c r="D3" s="491"/>
      <c r="E3" s="491"/>
      <c r="F3" s="491"/>
      <c r="G3" s="491"/>
      <c r="H3" s="491"/>
      <c r="I3" s="491"/>
      <c r="J3" s="491"/>
      <c r="K3" s="491"/>
      <c r="L3" s="491"/>
      <c r="M3" s="491"/>
      <c r="N3" s="491"/>
      <c r="O3" s="492"/>
      <c r="P3" s="491"/>
      <c r="Q3" s="491"/>
      <c r="R3" s="491"/>
      <c r="S3" s="491"/>
      <c r="T3" s="491"/>
      <c r="U3" s="491"/>
      <c r="V3" s="491"/>
      <c r="W3" s="491"/>
      <c r="X3" s="491"/>
      <c r="Y3" s="493"/>
      <c r="Z3" s="493"/>
    </row>
    <row r="4" spans="1:26" ht="23.4" thickBot="1">
      <c r="A4" s="1043" t="s">
        <v>70</v>
      </c>
      <c r="B4" s="1043"/>
      <c r="C4" s="1043"/>
      <c r="D4" s="1043"/>
      <c r="E4" s="1043"/>
      <c r="F4" s="1043"/>
      <c r="G4" s="1043"/>
      <c r="H4" s="1043"/>
      <c r="I4" s="1043"/>
      <c r="J4" s="1043"/>
      <c r="K4" s="1043"/>
      <c r="L4" s="1043"/>
      <c r="M4" s="1043"/>
      <c r="N4" s="1043"/>
      <c r="O4" s="1043"/>
      <c r="P4" s="1043"/>
      <c r="Q4" s="1043"/>
      <c r="R4" s="1043"/>
      <c r="S4" s="1043"/>
      <c r="T4" s="1043"/>
      <c r="U4" s="1043"/>
      <c r="V4" s="1043"/>
      <c r="W4" s="1043"/>
      <c r="X4" s="1043"/>
      <c r="Y4" s="1043"/>
      <c r="Z4" s="1043"/>
    </row>
    <row r="5" spans="1:26" ht="13.8">
      <c r="A5" s="494"/>
      <c r="B5" s="495"/>
      <c r="C5" s="1026" t="s">
        <v>40</v>
      </c>
      <c r="D5" s="1026"/>
      <c r="E5" s="496" t="s">
        <v>41</v>
      </c>
      <c r="F5" s="1026" t="s">
        <v>42</v>
      </c>
      <c r="G5" s="1026"/>
      <c r="H5" s="496" t="s">
        <v>41</v>
      </c>
      <c r="I5" s="1026" t="s">
        <v>43</v>
      </c>
      <c r="J5" s="1026"/>
      <c r="K5" s="497" t="s">
        <v>41</v>
      </c>
      <c r="L5" s="498"/>
      <c r="M5" s="1027" t="s">
        <v>44</v>
      </c>
      <c r="N5" s="1027"/>
      <c r="O5" s="496" t="s">
        <v>45</v>
      </c>
      <c r="P5" s="1026" t="s">
        <v>46</v>
      </c>
      <c r="Q5" s="1026"/>
      <c r="R5" s="496" t="s">
        <v>41</v>
      </c>
      <c r="S5" s="1026" t="s">
        <v>47</v>
      </c>
      <c r="T5" s="1026"/>
      <c r="U5" s="496" t="s">
        <v>41</v>
      </c>
      <c r="V5" s="1026" t="s">
        <v>48</v>
      </c>
      <c r="W5" s="1026"/>
      <c r="X5" s="496" t="s">
        <v>41</v>
      </c>
      <c r="Y5" s="1028" t="s">
        <v>49</v>
      </c>
      <c r="Z5" s="1029"/>
    </row>
    <row r="6" spans="1:26" ht="28.2" thickBot="1">
      <c r="A6" s="499" t="s">
        <v>50</v>
      </c>
      <c r="B6" s="500" t="s">
        <v>51</v>
      </c>
      <c r="C6" s="501">
        <v>2014</v>
      </c>
      <c r="D6" s="501">
        <v>2013</v>
      </c>
      <c r="E6" s="502" t="s">
        <v>52</v>
      </c>
      <c r="F6" s="501">
        <v>2014</v>
      </c>
      <c r="G6" s="501">
        <v>2013</v>
      </c>
      <c r="H6" s="502" t="s">
        <v>52</v>
      </c>
      <c r="I6" s="501">
        <v>2014</v>
      </c>
      <c r="J6" s="501">
        <v>2013</v>
      </c>
      <c r="K6" s="502" t="s">
        <v>52</v>
      </c>
      <c r="L6" s="503"/>
      <c r="M6" s="504">
        <v>2014</v>
      </c>
      <c r="N6" s="501">
        <v>2013</v>
      </c>
      <c r="O6" s="502" t="s">
        <v>52</v>
      </c>
      <c r="P6" s="501">
        <v>2014</v>
      </c>
      <c r="Q6" s="501">
        <v>2013</v>
      </c>
      <c r="R6" s="502" t="s">
        <v>52</v>
      </c>
      <c r="S6" s="501">
        <v>2014</v>
      </c>
      <c r="T6" s="501">
        <v>2013</v>
      </c>
      <c r="U6" s="502" t="s">
        <v>52</v>
      </c>
      <c r="V6" s="501">
        <v>2014</v>
      </c>
      <c r="W6" s="501">
        <v>2013</v>
      </c>
      <c r="X6" s="502" t="s">
        <v>52</v>
      </c>
      <c r="Y6" s="505">
        <v>2014</v>
      </c>
      <c r="Z6" s="506">
        <v>2013</v>
      </c>
    </row>
    <row r="7" spans="1:26" ht="13.8">
      <c r="A7" s="1040" t="s">
        <v>53</v>
      </c>
      <c r="B7" s="507" t="s">
        <v>54</v>
      </c>
      <c r="C7" s="508">
        <v>134985</v>
      </c>
      <c r="D7" s="508">
        <v>126325</v>
      </c>
      <c r="E7" s="509">
        <v>6.8553334652681569E-2</v>
      </c>
      <c r="F7" s="508">
        <v>104521</v>
      </c>
      <c r="G7" s="508">
        <v>98562</v>
      </c>
      <c r="H7" s="509">
        <v>6.0459406262048251E-2</v>
      </c>
      <c r="I7" s="508">
        <v>30464</v>
      </c>
      <c r="J7" s="508">
        <v>27763</v>
      </c>
      <c r="K7" s="509">
        <v>9.7287757086770163E-2</v>
      </c>
      <c r="L7" s="510"/>
      <c r="M7" s="511">
        <v>0.59088849867648108</v>
      </c>
      <c r="N7" s="511">
        <v>0.59250368482166249</v>
      </c>
      <c r="O7" s="512">
        <v>-0.2</v>
      </c>
      <c r="P7" s="508">
        <v>157821</v>
      </c>
      <c r="Q7" s="508">
        <v>151550</v>
      </c>
      <c r="R7" s="509">
        <v>4.1379082810953483E-2</v>
      </c>
      <c r="S7" s="508">
        <v>267091</v>
      </c>
      <c r="T7" s="508">
        <v>255779</v>
      </c>
      <c r="U7" s="509">
        <v>4.4225679199621545E-2</v>
      </c>
      <c r="V7" s="508">
        <v>299775</v>
      </c>
      <c r="W7" s="508">
        <v>287374</v>
      </c>
      <c r="X7" s="509">
        <v>4.3152825238191347E-2</v>
      </c>
      <c r="Y7" s="513">
        <v>2.2208023113679296</v>
      </c>
      <c r="Z7" s="514">
        <v>2.2748782901246782</v>
      </c>
    </row>
    <row r="8" spans="1:26" ht="13.8">
      <c r="A8" s="1044"/>
      <c r="B8" s="507" t="s">
        <v>55</v>
      </c>
      <c r="C8" s="508">
        <v>168289</v>
      </c>
      <c r="D8" s="508">
        <v>153034</v>
      </c>
      <c r="E8" s="509">
        <v>9.9683730412849433E-2</v>
      </c>
      <c r="F8" s="508">
        <v>139163</v>
      </c>
      <c r="G8" s="508">
        <v>129520</v>
      </c>
      <c r="H8" s="509">
        <v>7.4451822112415064E-2</v>
      </c>
      <c r="I8" s="508">
        <v>29126</v>
      </c>
      <c r="J8" s="508">
        <v>23514</v>
      </c>
      <c r="K8" s="509">
        <v>0.23866632644382071</v>
      </c>
      <c r="L8" s="510"/>
      <c r="M8" s="511">
        <v>0.74375670630429347</v>
      </c>
      <c r="N8" s="511">
        <v>0.75369464308116929</v>
      </c>
      <c r="O8" s="512">
        <v>-1</v>
      </c>
      <c r="P8" s="508">
        <v>202400</v>
      </c>
      <c r="Q8" s="508">
        <v>180231</v>
      </c>
      <c r="R8" s="509">
        <v>0.1230032569313825</v>
      </c>
      <c r="S8" s="508">
        <v>272132</v>
      </c>
      <c r="T8" s="508">
        <v>239130</v>
      </c>
      <c r="U8" s="509">
        <v>0.13800861456111738</v>
      </c>
      <c r="V8" s="508">
        <v>354932</v>
      </c>
      <c r="W8" s="508">
        <v>298778</v>
      </c>
      <c r="X8" s="509">
        <v>0.18794556493449988</v>
      </c>
      <c r="Y8" s="513">
        <v>2.1090623867275937</v>
      </c>
      <c r="Z8" s="514">
        <v>1.9523635270593462</v>
      </c>
    </row>
    <row r="9" spans="1:26" ht="14.4" thickBot="1">
      <c r="A9" s="1041"/>
      <c r="B9" s="507" t="s">
        <v>56</v>
      </c>
      <c r="C9" s="508">
        <v>1080389</v>
      </c>
      <c r="D9" s="508">
        <v>1065701</v>
      </c>
      <c r="E9" s="509">
        <v>1.3782477449115652E-2</v>
      </c>
      <c r="F9" s="508">
        <v>894323</v>
      </c>
      <c r="G9" s="508">
        <v>877275</v>
      </c>
      <c r="H9" s="509">
        <v>1.9432903023567295E-2</v>
      </c>
      <c r="I9" s="508">
        <v>186066</v>
      </c>
      <c r="J9" s="508">
        <v>188426</v>
      </c>
      <c r="K9" s="509">
        <v>-1.252481080105718E-2</v>
      </c>
      <c r="L9" s="510"/>
      <c r="M9" s="511">
        <v>0.82430966680330997</v>
      </c>
      <c r="N9" s="511">
        <v>0.82712158501389899</v>
      </c>
      <c r="O9" s="512">
        <v>-0.3</v>
      </c>
      <c r="P9" s="508">
        <v>1715259</v>
      </c>
      <c r="Q9" s="508">
        <v>1728455</v>
      </c>
      <c r="R9" s="509">
        <v>-7.6345638156619638E-3</v>
      </c>
      <c r="S9" s="508">
        <v>2080843</v>
      </c>
      <c r="T9" s="508">
        <v>2089723</v>
      </c>
      <c r="U9" s="509">
        <v>-4.2493670213707754E-3</v>
      </c>
      <c r="V9" s="508">
        <v>2996427</v>
      </c>
      <c r="W9" s="508">
        <v>2963490</v>
      </c>
      <c r="X9" s="509">
        <v>1.1114260550904509E-2</v>
      </c>
      <c r="Y9" s="513">
        <v>2.773470481465472</v>
      </c>
      <c r="Z9" s="514">
        <v>2.7807893583659955</v>
      </c>
    </row>
    <row r="10" spans="1:26" ht="14.4" thickBot="1">
      <c r="A10" s="515" t="s">
        <v>57</v>
      </c>
      <c r="B10" s="516"/>
      <c r="C10" s="517">
        <v>1383663</v>
      </c>
      <c r="D10" s="517">
        <v>1345060</v>
      </c>
      <c r="E10" s="518">
        <v>2.8699834951600674E-2</v>
      </c>
      <c r="F10" s="517">
        <v>1138007</v>
      </c>
      <c r="G10" s="517">
        <v>1105357</v>
      </c>
      <c r="H10" s="518">
        <v>2.953796827631254E-2</v>
      </c>
      <c r="I10" s="517">
        <v>245656</v>
      </c>
      <c r="J10" s="517">
        <v>239703</v>
      </c>
      <c r="K10" s="518">
        <v>2.4834899855237524E-2</v>
      </c>
      <c r="L10" s="510"/>
      <c r="M10" s="519">
        <v>0.7921479840584168</v>
      </c>
      <c r="N10" s="519">
        <v>0.79710999476908129</v>
      </c>
      <c r="O10" s="520">
        <v>-0.5</v>
      </c>
      <c r="P10" s="517">
        <v>2075480</v>
      </c>
      <c r="Q10" s="517">
        <v>2060236</v>
      </c>
      <c r="R10" s="518">
        <v>7.3991523301214033E-3</v>
      </c>
      <c r="S10" s="517">
        <v>2620066</v>
      </c>
      <c r="T10" s="517">
        <v>2584632</v>
      </c>
      <c r="U10" s="518">
        <v>1.3709495200864185E-2</v>
      </c>
      <c r="V10" s="517">
        <v>3651134</v>
      </c>
      <c r="W10" s="517">
        <v>3549642</v>
      </c>
      <c r="X10" s="518">
        <v>2.8592179154968304E-2</v>
      </c>
      <c r="Y10" s="521">
        <v>2.6387451279682987</v>
      </c>
      <c r="Z10" s="522">
        <v>2.6390213075996609</v>
      </c>
    </row>
    <row r="11" spans="1:26" ht="13.8">
      <c r="A11" s="1040" t="s">
        <v>58</v>
      </c>
      <c r="B11" s="507" t="s">
        <v>54</v>
      </c>
      <c r="C11" s="508">
        <v>172602</v>
      </c>
      <c r="D11" s="508">
        <v>184222</v>
      </c>
      <c r="E11" s="509">
        <v>-6.3076071261847125E-2</v>
      </c>
      <c r="F11" s="508">
        <v>35523</v>
      </c>
      <c r="G11" s="508">
        <v>36090</v>
      </c>
      <c r="H11" s="509">
        <v>-1.5710723192019951E-2</v>
      </c>
      <c r="I11" s="508">
        <v>137079</v>
      </c>
      <c r="J11" s="508">
        <v>148132</v>
      </c>
      <c r="K11" s="509">
        <v>-7.4615883131261301E-2</v>
      </c>
      <c r="L11" s="510"/>
      <c r="M11" s="511">
        <v>0.38325288092522874</v>
      </c>
      <c r="N11" s="511">
        <v>0.37665844980631685</v>
      </c>
      <c r="O11" s="512">
        <v>0.70000000000000007</v>
      </c>
      <c r="P11" s="508">
        <v>147199</v>
      </c>
      <c r="Q11" s="508">
        <v>155091</v>
      </c>
      <c r="R11" s="509">
        <v>-5.0886253876756229E-2</v>
      </c>
      <c r="S11" s="508">
        <v>384078</v>
      </c>
      <c r="T11" s="508">
        <v>411755</v>
      </c>
      <c r="U11" s="509">
        <v>-6.7217155832958925E-2</v>
      </c>
      <c r="V11" s="508">
        <v>341826</v>
      </c>
      <c r="W11" s="508">
        <v>368501</v>
      </c>
      <c r="X11" s="509">
        <v>-7.2387863262243515E-2</v>
      </c>
      <c r="Y11" s="513">
        <v>1.980428963743178</v>
      </c>
      <c r="Z11" s="514">
        <v>2.0003094092996494</v>
      </c>
    </row>
    <row r="12" spans="1:26" ht="14.4" thickBot="1">
      <c r="A12" s="1041"/>
      <c r="B12" s="507" t="s">
        <v>55</v>
      </c>
      <c r="C12" s="508">
        <v>174571</v>
      </c>
      <c r="D12" s="508">
        <v>169391</v>
      </c>
      <c r="E12" s="509">
        <v>3.0580137079301732E-2</v>
      </c>
      <c r="F12" s="508">
        <v>54648</v>
      </c>
      <c r="G12" s="508">
        <v>45017</v>
      </c>
      <c r="H12" s="509">
        <v>0.21394139991558744</v>
      </c>
      <c r="I12" s="508">
        <v>119923</v>
      </c>
      <c r="J12" s="508">
        <v>124374</v>
      </c>
      <c r="K12" s="509">
        <v>-3.5787222409828422E-2</v>
      </c>
      <c r="L12" s="510"/>
      <c r="M12" s="511">
        <v>0.59533061256396147</v>
      </c>
      <c r="N12" s="511">
        <v>0.57832200384949339</v>
      </c>
      <c r="O12" s="512">
        <v>1.7000000000000002</v>
      </c>
      <c r="P12" s="508">
        <v>182779</v>
      </c>
      <c r="Q12" s="508">
        <v>175172</v>
      </c>
      <c r="R12" s="509">
        <v>4.3425889982417282E-2</v>
      </c>
      <c r="S12" s="508">
        <v>307021</v>
      </c>
      <c r="T12" s="508">
        <v>302897</v>
      </c>
      <c r="U12" s="509">
        <v>1.3615189321782652E-2</v>
      </c>
      <c r="V12" s="508">
        <v>414962</v>
      </c>
      <c r="W12" s="508">
        <v>394086</v>
      </c>
      <c r="X12" s="509">
        <v>5.2973208893490255E-2</v>
      </c>
      <c r="Y12" s="513">
        <v>2.3770385688344571</v>
      </c>
      <c r="Z12" s="514">
        <v>2.3264872395817959</v>
      </c>
    </row>
    <row r="13" spans="1:26" ht="14.4" thickBot="1">
      <c r="A13" s="515" t="s">
        <v>57</v>
      </c>
      <c r="B13" s="516"/>
      <c r="C13" s="517">
        <v>347173</v>
      </c>
      <c r="D13" s="517">
        <v>353613</v>
      </c>
      <c r="E13" s="518">
        <v>-1.8212000124429816E-2</v>
      </c>
      <c r="F13" s="517">
        <v>90171</v>
      </c>
      <c r="G13" s="517">
        <v>81107</v>
      </c>
      <c r="H13" s="518">
        <v>0.11175360942951904</v>
      </c>
      <c r="I13" s="517">
        <v>257002</v>
      </c>
      <c r="J13" s="517">
        <v>272506</v>
      </c>
      <c r="K13" s="518">
        <v>-5.6894160128584323E-2</v>
      </c>
      <c r="L13" s="510"/>
      <c r="M13" s="519">
        <v>0.47746849583055395</v>
      </c>
      <c r="N13" s="519">
        <v>0.46213121911083999</v>
      </c>
      <c r="O13" s="520">
        <v>1.5</v>
      </c>
      <c r="P13" s="517">
        <v>329978</v>
      </c>
      <c r="Q13" s="517">
        <v>330263</v>
      </c>
      <c r="R13" s="518">
        <v>-8.6294861973639186E-4</v>
      </c>
      <c r="S13" s="517">
        <v>691099</v>
      </c>
      <c r="T13" s="517">
        <v>714652</v>
      </c>
      <c r="U13" s="518">
        <v>-3.2957299496818034E-2</v>
      </c>
      <c r="V13" s="517">
        <v>756788</v>
      </c>
      <c r="W13" s="517">
        <v>762587</v>
      </c>
      <c r="X13" s="518">
        <v>-7.6043782545466947E-3</v>
      </c>
      <c r="Y13" s="521">
        <v>2.1798584567348267</v>
      </c>
      <c r="Z13" s="522">
        <v>2.1565581582125093</v>
      </c>
    </row>
    <row r="14" spans="1:26" ht="13.8">
      <c r="A14" s="1040" t="s">
        <v>59</v>
      </c>
      <c r="B14" s="507" t="s">
        <v>54</v>
      </c>
      <c r="C14" s="508">
        <v>19368</v>
      </c>
      <c r="D14" s="508">
        <v>21498</v>
      </c>
      <c r="E14" s="509">
        <v>-9.9078984091543393E-2</v>
      </c>
      <c r="F14" s="508">
        <v>5049</v>
      </c>
      <c r="G14" s="508">
        <v>5227</v>
      </c>
      <c r="H14" s="509">
        <v>-3.4053950640903004E-2</v>
      </c>
      <c r="I14" s="508">
        <v>14319</v>
      </c>
      <c r="J14" s="508">
        <v>16271</v>
      </c>
      <c r="K14" s="509">
        <v>-0.11996804130047324</v>
      </c>
      <c r="L14" s="510"/>
      <c r="M14" s="511">
        <v>0.35318484836807829</v>
      </c>
      <c r="N14" s="511">
        <v>0.35357208112552529</v>
      </c>
      <c r="O14" s="512">
        <v>0</v>
      </c>
      <c r="P14" s="508">
        <v>18331</v>
      </c>
      <c r="Q14" s="508">
        <v>19351</v>
      </c>
      <c r="R14" s="509">
        <v>-5.2710454240090951E-2</v>
      </c>
      <c r="S14" s="508">
        <v>51902</v>
      </c>
      <c r="T14" s="508">
        <v>54730</v>
      </c>
      <c r="U14" s="509">
        <v>-5.1671843595834092E-2</v>
      </c>
      <c r="V14" s="508">
        <v>41165</v>
      </c>
      <c r="W14" s="508">
        <v>45213</v>
      </c>
      <c r="X14" s="509">
        <v>-8.9531771835534027E-2</v>
      </c>
      <c r="Y14" s="513">
        <v>2.1254130524576622</v>
      </c>
      <c r="Z14" s="514">
        <v>2.1031258721741559</v>
      </c>
    </row>
    <row r="15" spans="1:26" ht="13.8">
      <c r="A15" s="1044"/>
      <c r="B15" s="507" t="s">
        <v>55</v>
      </c>
      <c r="C15" s="508">
        <v>102397</v>
      </c>
      <c r="D15" s="508">
        <v>99768</v>
      </c>
      <c r="E15" s="509">
        <v>2.6351134632347045E-2</v>
      </c>
      <c r="F15" s="508">
        <v>66320</v>
      </c>
      <c r="G15" s="508">
        <v>65881</v>
      </c>
      <c r="H15" s="509">
        <v>6.6635296974848594E-3</v>
      </c>
      <c r="I15" s="508">
        <v>36077</v>
      </c>
      <c r="J15" s="508">
        <v>33887</v>
      </c>
      <c r="K15" s="509">
        <v>6.4626552955410629E-2</v>
      </c>
      <c r="L15" s="510"/>
      <c r="M15" s="511">
        <v>0.65151018833042407</v>
      </c>
      <c r="N15" s="511">
        <v>0.64428804194140588</v>
      </c>
      <c r="O15" s="512">
        <v>0.70000000000000007</v>
      </c>
      <c r="P15" s="508">
        <v>145191</v>
      </c>
      <c r="Q15" s="508">
        <v>143539</v>
      </c>
      <c r="R15" s="509">
        <v>1.1509067222148684E-2</v>
      </c>
      <c r="S15" s="508">
        <v>222853</v>
      </c>
      <c r="T15" s="508">
        <v>222787</v>
      </c>
      <c r="U15" s="509">
        <v>2.9624708802578249E-4</v>
      </c>
      <c r="V15" s="508">
        <v>274077</v>
      </c>
      <c r="W15" s="508">
        <v>265596</v>
      </c>
      <c r="X15" s="509">
        <v>3.1931956806578413E-2</v>
      </c>
      <c r="Y15" s="513">
        <v>2.6766116194810397</v>
      </c>
      <c r="Z15" s="514">
        <v>2.6621361558816452</v>
      </c>
    </row>
    <row r="16" spans="1:26" ht="14.4" thickBot="1">
      <c r="A16" s="1041"/>
      <c r="B16" s="507" t="s">
        <v>56</v>
      </c>
      <c r="C16" s="508">
        <v>365055</v>
      </c>
      <c r="D16" s="508">
        <v>381258</v>
      </c>
      <c r="E16" s="509">
        <v>-4.2498780353461434E-2</v>
      </c>
      <c r="F16" s="508">
        <v>217780</v>
      </c>
      <c r="G16" s="508">
        <v>221328</v>
      </c>
      <c r="H16" s="509">
        <v>-1.6030506759199016E-2</v>
      </c>
      <c r="I16" s="508">
        <v>147275</v>
      </c>
      <c r="J16" s="508">
        <v>159930</v>
      </c>
      <c r="K16" s="509">
        <v>-7.9128368661289319E-2</v>
      </c>
      <c r="L16" s="510"/>
      <c r="M16" s="511">
        <v>0.726147887094722</v>
      </c>
      <c r="N16" s="511">
        <v>0.72846269798673047</v>
      </c>
      <c r="O16" s="512">
        <v>-0.2</v>
      </c>
      <c r="P16" s="508">
        <v>490799</v>
      </c>
      <c r="Q16" s="508">
        <v>510326</v>
      </c>
      <c r="R16" s="509">
        <v>-3.8263776487970434E-2</v>
      </c>
      <c r="S16" s="508">
        <v>675894</v>
      </c>
      <c r="T16" s="508">
        <v>700552</v>
      </c>
      <c r="U16" s="509">
        <v>-3.5197958181548264E-2</v>
      </c>
      <c r="V16" s="508">
        <v>1145395</v>
      </c>
      <c r="W16" s="508">
        <v>1177125</v>
      </c>
      <c r="X16" s="509">
        <v>-2.6955505999787618E-2</v>
      </c>
      <c r="Y16" s="513">
        <v>3.1375957047568175</v>
      </c>
      <c r="Z16" s="514">
        <v>3.0874761972207798</v>
      </c>
    </row>
    <row r="17" spans="1:26" ht="14.4" thickBot="1">
      <c r="A17" s="515" t="s">
        <v>57</v>
      </c>
      <c r="B17" s="516"/>
      <c r="C17" s="517">
        <v>486820</v>
      </c>
      <c r="D17" s="517">
        <v>502524</v>
      </c>
      <c r="E17" s="518">
        <v>-3.1250248744338578E-2</v>
      </c>
      <c r="F17" s="517">
        <v>289149</v>
      </c>
      <c r="G17" s="517">
        <v>292436</v>
      </c>
      <c r="H17" s="518">
        <v>-1.1240066202519525E-2</v>
      </c>
      <c r="I17" s="517">
        <v>197671</v>
      </c>
      <c r="J17" s="517">
        <v>210088</v>
      </c>
      <c r="K17" s="518">
        <v>-5.9103804120178211E-2</v>
      </c>
      <c r="L17" s="510"/>
      <c r="M17" s="519">
        <v>0.68828873748355068</v>
      </c>
      <c r="N17" s="519">
        <v>0.68831135635624885</v>
      </c>
      <c r="O17" s="520">
        <v>0</v>
      </c>
      <c r="P17" s="517">
        <v>654321</v>
      </c>
      <c r="Q17" s="517">
        <v>673216</v>
      </c>
      <c r="R17" s="518">
        <v>-2.8066772031561934E-2</v>
      </c>
      <c r="S17" s="517">
        <v>950649</v>
      </c>
      <c r="T17" s="517">
        <v>978069</v>
      </c>
      <c r="U17" s="518">
        <v>-2.8034831898362998E-2</v>
      </c>
      <c r="V17" s="517">
        <v>1460637</v>
      </c>
      <c r="W17" s="517">
        <v>1487934</v>
      </c>
      <c r="X17" s="518">
        <v>-1.834557177939344E-2</v>
      </c>
      <c r="Y17" s="521">
        <v>3.0003635840762501</v>
      </c>
      <c r="Z17" s="522">
        <v>2.9609212694319078</v>
      </c>
    </row>
    <row r="18" spans="1:26" ht="13.8">
      <c r="A18" s="1040" t="s">
        <v>60</v>
      </c>
      <c r="B18" s="507" t="s">
        <v>54</v>
      </c>
      <c r="C18" s="508">
        <v>39461</v>
      </c>
      <c r="D18" s="508">
        <v>45589</v>
      </c>
      <c r="E18" s="509">
        <v>-0.13441839040119327</v>
      </c>
      <c r="F18" s="508">
        <v>10699</v>
      </c>
      <c r="G18" s="508">
        <v>14772</v>
      </c>
      <c r="H18" s="509">
        <v>-0.27572434335228813</v>
      </c>
      <c r="I18" s="508">
        <v>28762</v>
      </c>
      <c r="J18" s="508">
        <v>30817</v>
      </c>
      <c r="K18" s="509">
        <v>-6.6683973131713009E-2</v>
      </c>
      <c r="L18" s="510"/>
      <c r="M18" s="511">
        <v>0.34146659707724425</v>
      </c>
      <c r="N18" s="511">
        <v>0.37176525159897594</v>
      </c>
      <c r="O18" s="512">
        <v>-3</v>
      </c>
      <c r="P18" s="508">
        <v>36638</v>
      </c>
      <c r="Q18" s="508">
        <v>41676</v>
      </c>
      <c r="R18" s="509">
        <v>-0.12088492177752183</v>
      </c>
      <c r="S18" s="508">
        <v>107296</v>
      </c>
      <c r="T18" s="508">
        <v>112103</v>
      </c>
      <c r="U18" s="509">
        <v>-4.2880208379793582E-2</v>
      </c>
      <c r="V18" s="508">
        <v>71230</v>
      </c>
      <c r="W18" s="508">
        <v>81893</v>
      </c>
      <c r="X18" s="509">
        <v>-0.13020648895509995</v>
      </c>
      <c r="Y18" s="513">
        <v>1.8050733635741618</v>
      </c>
      <c r="Z18" s="514">
        <v>1.7963324486169909</v>
      </c>
    </row>
    <row r="19" spans="1:26" ht="14.4" thickBot="1">
      <c r="A19" s="1041"/>
      <c r="B19" s="507" t="s">
        <v>61</v>
      </c>
      <c r="C19" s="508">
        <v>106676</v>
      </c>
      <c r="D19" s="508">
        <v>103420</v>
      </c>
      <c r="E19" s="509">
        <v>3.1483272094372461E-2</v>
      </c>
      <c r="F19" s="508">
        <v>47065</v>
      </c>
      <c r="G19" s="508">
        <v>44855</v>
      </c>
      <c r="H19" s="509">
        <v>4.9269869579756993E-2</v>
      </c>
      <c r="I19" s="508">
        <v>59611</v>
      </c>
      <c r="J19" s="508">
        <v>58565</v>
      </c>
      <c r="K19" s="509">
        <v>1.7860496883804321E-2</v>
      </c>
      <c r="L19" s="510"/>
      <c r="M19" s="511">
        <v>0.54125988782954504</v>
      </c>
      <c r="N19" s="511">
        <v>0.54404203125301809</v>
      </c>
      <c r="O19" s="512">
        <v>-0.3</v>
      </c>
      <c r="P19" s="508">
        <v>137329</v>
      </c>
      <c r="Q19" s="508">
        <v>140828</v>
      </c>
      <c r="R19" s="509">
        <v>-2.4845911324452522E-2</v>
      </c>
      <c r="S19" s="508">
        <v>253721</v>
      </c>
      <c r="T19" s="508">
        <v>258855</v>
      </c>
      <c r="U19" s="509">
        <v>-1.9833497517915435E-2</v>
      </c>
      <c r="V19" s="508">
        <v>255168</v>
      </c>
      <c r="W19" s="508">
        <v>257818</v>
      </c>
      <c r="X19" s="509">
        <v>-1.0278568602657689E-2</v>
      </c>
      <c r="Y19" s="513">
        <v>2.3919907008136789</v>
      </c>
      <c r="Z19" s="514">
        <v>2.492922065364533</v>
      </c>
    </row>
    <row r="20" spans="1:26" ht="14.4" thickBot="1">
      <c r="A20" s="515" t="s">
        <v>57</v>
      </c>
      <c r="B20" s="516"/>
      <c r="C20" s="517">
        <v>146137</v>
      </c>
      <c r="D20" s="517">
        <v>149009</v>
      </c>
      <c r="E20" s="518">
        <v>-1.9274003583676154E-2</v>
      </c>
      <c r="F20" s="517">
        <v>57764</v>
      </c>
      <c r="G20" s="517">
        <v>59627</v>
      </c>
      <c r="H20" s="518">
        <v>-3.124423499421403E-2</v>
      </c>
      <c r="I20" s="517">
        <v>88373</v>
      </c>
      <c r="J20" s="517">
        <v>89382</v>
      </c>
      <c r="K20" s="518">
        <v>-1.1288626345349176E-2</v>
      </c>
      <c r="L20" s="510"/>
      <c r="M20" s="519">
        <v>0.48188035466473877</v>
      </c>
      <c r="N20" s="519">
        <v>0.49198022417632187</v>
      </c>
      <c r="O20" s="520">
        <v>-1</v>
      </c>
      <c r="P20" s="517">
        <v>173967</v>
      </c>
      <c r="Q20" s="517">
        <v>182504</v>
      </c>
      <c r="R20" s="518">
        <v>-4.6777056941217726E-2</v>
      </c>
      <c r="S20" s="517">
        <v>361017</v>
      </c>
      <c r="T20" s="517">
        <v>370958</v>
      </c>
      <c r="U20" s="518">
        <v>-2.6798182004431768E-2</v>
      </c>
      <c r="V20" s="517">
        <v>326398</v>
      </c>
      <c r="W20" s="517">
        <v>339711</v>
      </c>
      <c r="X20" s="518">
        <v>-3.9189193167133242E-2</v>
      </c>
      <c r="Y20" s="521">
        <v>2.2335069147443836</v>
      </c>
      <c r="Z20" s="522">
        <v>2.2798018911609366</v>
      </c>
    </row>
    <row r="21" spans="1:26" ht="13.8">
      <c r="A21" s="1040" t="s">
        <v>62</v>
      </c>
      <c r="B21" s="507" t="s">
        <v>54</v>
      </c>
      <c r="C21" s="508">
        <v>30913</v>
      </c>
      <c r="D21" s="508">
        <v>31901</v>
      </c>
      <c r="E21" s="509">
        <v>-3.0970815961882073E-2</v>
      </c>
      <c r="F21" s="508">
        <v>13669</v>
      </c>
      <c r="G21" s="508">
        <v>13953</v>
      </c>
      <c r="H21" s="509">
        <v>-2.0354045724933705E-2</v>
      </c>
      <c r="I21" s="508">
        <v>17244</v>
      </c>
      <c r="J21" s="508">
        <v>17948</v>
      </c>
      <c r="K21" s="509">
        <v>-3.9224426119901942E-2</v>
      </c>
      <c r="L21" s="510"/>
      <c r="M21" s="511">
        <v>0.54033202245504486</v>
      </c>
      <c r="N21" s="511">
        <v>0.62386818360141227</v>
      </c>
      <c r="O21" s="512">
        <v>-8.4</v>
      </c>
      <c r="P21" s="508">
        <v>35998</v>
      </c>
      <c r="Q21" s="508">
        <v>39756</v>
      </c>
      <c r="R21" s="509">
        <v>-9.4526612335244994E-2</v>
      </c>
      <c r="S21" s="508">
        <v>66622</v>
      </c>
      <c r="T21" s="508">
        <v>63725</v>
      </c>
      <c r="U21" s="509">
        <v>4.5460965084346799E-2</v>
      </c>
      <c r="V21" s="508">
        <v>63781</v>
      </c>
      <c r="W21" s="508">
        <v>68796</v>
      </c>
      <c r="X21" s="509">
        <v>-7.2896680039537184E-2</v>
      </c>
      <c r="Y21" s="513">
        <v>2.063242001746838</v>
      </c>
      <c r="Z21" s="514">
        <v>2.1565468167142097</v>
      </c>
    </row>
    <row r="22" spans="1:26" ht="14.4" thickBot="1">
      <c r="A22" s="1041"/>
      <c r="B22" s="507" t="s">
        <v>55</v>
      </c>
      <c r="C22" s="508">
        <v>71444</v>
      </c>
      <c r="D22" s="508">
        <v>57431</v>
      </c>
      <c r="E22" s="509">
        <v>0.24399714439936621</v>
      </c>
      <c r="F22" s="508">
        <v>44390</v>
      </c>
      <c r="G22" s="508">
        <v>35063</v>
      </c>
      <c r="H22" s="509">
        <v>0.26600690186236203</v>
      </c>
      <c r="I22" s="508">
        <v>27054</v>
      </c>
      <c r="J22" s="508">
        <v>22368</v>
      </c>
      <c r="K22" s="509">
        <v>0.20949570815450644</v>
      </c>
      <c r="L22" s="510"/>
      <c r="M22" s="511">
        <v>0.710395909805978</v>
      </c>
      <c r="N22" s="511">
        <v>0.74448484022852468</v>
      </c>
      <c r="O22" s="512">
        <v>-3.4000000000000004</v>
      </c>
      <c r="P22" s="508">
        <v>108378</v>
      </c>
      <c r="Q22" s="508">
        <v>87439</v>
      </c>
      <c r="R22" s="509">
        <v>0.23946980180468669</v>
      </c>
      <c r="S22" s="508">
        <v>152560</v>
      </c>
      <c r="T22" s="508">
        <v>117449</v>
      </c>
      <c r="U22" s="509">
        <v>0.29894677689890931</v>
      </c>
      <c r="V22" s="508">
        <v>249861</v>
      </c>
      <c r="W22" s="508">
        <v>207830</v>
      </c>
      <c r="X22" s="509">
        <v>0.20223740557186162</v>
      </c>
      <c r="Y22" s="513">
        <v>3.4972985835059629</v>
      </c>
      <c r="Z22" s="514">
        <v>3.6187773153871601</v>
      </c>
    </row>
    <row r="23" spans="1:26" ht="14.4" thickBot="1">
      <c r="A23" s="523" t="s">
        <v>57</v>
      </c>
      <c r="B23" s="524"/>
      <c r="C23" s="525">
        <v>102357</v>
      </c>
      <c r="D23" s="525">
        <v>89332</v>
      </c>
      <c r="E23" s="526">
        <v>0.14580441499126853</v>
      </c>
      <c r="F23" s="525">
        <v>58059</v>
      </c>
      <c r="G23" s="525">
        <v>49016</v>
      </c>
      <c r="H23" s="526">
        <v>0.18449077852129916</v>
      </c>
      <c r="I23" s="525">
        <v>44298</v>
      </c>
      <c r="J23" s="525">
        <v>40316</v>
      </c>
      <c r="K23" s="526">
        <v>9.8769719218176413E-2</v>
      </c>
      <c r="L23" s="527"/>
      <c r="M23" s="528">
        <v>0.65870372567090363</v>
      </c>
      <c r="N23" s="528">
        <v>0.7020598982193913</v>
      </c>
      <c r="O23" s="529">
        <v>-4.3</v>
      </c>
      <c r="P23" s="525">
        <v>144376</v>
      </c>
      <c r="Q23" s="525">
        <v>127195</v>
      </c>
      <c r="R23" s="526">
        <v>0.13507606431070404</v>
      </c>
      <c r="S23" s="525">
        <v>219182</v>
      </c>
      <c r="T23" s="525">
        <v>181174</v>
      </c>
      <c r="U23" s="526">
        <v>0.20978727632000177</v>
      </c>
      <c r="V23" s="525">
        <v>313642</v>
      </c>
      <c r="W23" s="525">
        <v>276626</v>
      </c>
      <c r="X23" s="526">
        <v>0.13381243990080469</v>
      </c>
      <c r="Y23" s="530">
        <v>3.0641968795490295</v>
      </c>
      <c r="Z23" s="531">
        <v>3.0966059194913358</v>
      </c>
    </row>
    <row r="24" spans="1:26" ht="4.5" customHeight="1" thickBot="1">
      <c r="A24" s="532"/>
      <c r="B24" s="533"/>
      <c r="C24" s="534"/>
      <c r="D24" s="534"/>
      <c r="E24" s="535" t="e">
        <v>#DIV/0!</v>
      </c>
      <c r="F24" s="534"/>
      <c r="G24" s="534"/>
      <c r="H24" s="535" t="e">
        <v>#DIV/0!</v>
      </c>
      <c r="I24" s="534"/>
      <c r="J24" s="534"/>
      <c r="K24" s="535" t="e">
        <v>#DIV/0!</v>
      </c>
      <c r="L24" s="535"/>
      <c r="M24" s="536"/>
      <c r="N24" s="536"/>
      <c r="O24" s="537">
        <v>0</v>
      </c>
      <c r="P24" s="534"/>
      <c r="Q24" s="534"/>
      <c r="R24" s="535" t="e">
        <v>#DIV/0!</v>
      </c>
      <c r="S24" s="534"/>
      <c r="T24" s="534"/>
      <c r="U24" s="535" t="e">
        <v>#DIV/0!</v>
      </c>
      <c r="V24" s="534"/>
      <c r="W24" s="534"/>
      <c r="X24" s="535" t="e">
        <v>#DIV/0!</v>
      </c>
      <c r="Y24" s="538" t="e">
        <v>#DIV/0!</v>
      </c>
      <c r="Z24" s="539" t="e">
        <v>#DIV/0!</v>
      </c>
    </row>
    <row r="25" spans="1:26" ht="16.2" thickBot="1">
      <c r="A25" s="1015" t="s">
        <v>63</v>
      </c>
      <c r="B25" s="1016"/>
      <c r="C25" s="540">
        <v>2466150</v>
      </c>
      <c r="D25" s="540">
        <v>2439538</v>
      </c>
      <c r="E25" s="541">
        <v>1.0908622862197678E-2</v>
      </c>
      <c r="F25" s="540">
        <v>1633150</v>
      </c>
      <c r="G25" s="540">
        <v>1587543</v>
      </c>
      <c r="H25" s="541">
        <v>2.8728040752281987E-2</v>
      </c>
      <c r="I25" s="540">
        <v>833000</v>
      </c>
      <c r="J25" s="540">
        <v>851995</v>
      </c>
      <c r="K25" s="541">
        <v>-2.2294731776594932E-2</v>
      </c>
      <c r="L25" s="542"/>
      <c r="M25" s="543">
        <v>0.69766892406112913</v>
      </c>
      <c r="N25" s="543">
        <v>0.69850387774265787</v>
      </c>
      <c r="O25" s="544">
        <v>-0.1</v>
      </c>
      <c r="P25" s="540">
        <v>3378122</v>
      </c>
      <c r="Q25" s="540">
        <v>3373414</v>
      </c>
      <c r="R25" s="541">
        <v>1.39561880041999E-3</v>
      </c>
      <c r="S25" s="540">
        <v>4842013</v>
      </c>
      <c r="T25" s="540">
        <v>4829485</v>
      </c>
      <c r="U25" s="541">
        <v>2.5940654127717551E-3</v>
      </c>
      <c r="V25" s="540">
        <v>6508599</v>
      </c>
      <c r="W25" s="540">
        <v>6416500</v>
      </c>
      <c r="X25" s="541">
        <v>1.4353463726330553E-2</v>
      </c>
      <c r="Y25" s="545">
        <v>2.6391740161790644</v>
      </c>
      <c r="Z25" s="546">
        <v>2.6302111301402151</v>
      </c>
    </row>
    <row r="26" spans="1:26" s="550" customFormat="1" ht="11.25" customHeight="1" thickBot="1">
      <c r="A26" s="547"/>
      <c r="B26" s="547"/>
      <c r="C26" s="508"/>
      <c r="D26" s="508"/>
      <c r="E26" s="511"/>
      <c r="F26" s="508"/>
      <c r="G26" s="508"/>
      <c r="H26" s="511"/>
      <c r="I26" s="508"/>
      <c r="J26" s="508"/>
      <c r="K26" s="511"/>
      <c r="L26" s="548"/>
      <c r="M26" s="511"/>
      <c r="N26" s="511"/>
      <c r="O26" s="549"/>
      <c r="P26" s="508"/>
      <c r="Q26" s="508"/>
      <c r="R26" s="511"/>
      <c r="S26" s="508"/>
      <c r="T26" s="508"/>
      <c r="U26" s="511"/>
      <c r="V26" s="508"/>
      <c r="W26" s="508"/>
      <c r="X26" s="511"/>
      <c r="Y26" s="549"/>
      <c r="Z26" s="549"/>
    </row>
    <row r="27" spans="1:26" ht="16.2" thickBot="1">
      <c r="A27" s="1030" t="s">
        <v>64</v>
      </c>
      <c r="B27" s="1031"/>
      <c r="C27" s="551">
        <v>126204</v>
      </c>
      <c r="D27" s="551">
        <v>135780</v>
      </c>
      <c r="E27" s="552">
        <v>-7.0525850640742377E-2</v>
      </c>
      <c r="F27" s="551">
        <v>27572</v>
      </c>
      <c r="G27" s="551">
        <v>26132</v>
      </c>
      <c r="H27" s="552">
        <v>5.5104852288382057E-2</v>
      </c>
      <c r="I27" s="551">
        <v>98632</v>
      </c>
      <c r="J27" s="551">
        <v>109648</v>
      </c>
      <c r="K27" s="552">
        <v>-0.10046694878155553</v>
      </c>
      <c r="L27" s="553"/>
      <c r="M27" s="554">
        <v>0.40281708681629697</v>
      </c>
      <c r="N27" s="554">
        <v>0.39496569958553668</v>
      </c>
      <c r="O27" s="555">
        <v>0.8</v>
      </c>
      <c r="P27" s="551">
        <v>104040</v>
      </c>
      <c r="Q27" s="551">
        <v>110543</v>
      </c>
      <c r="R27" s="552">
        <v>-5.8827786472232524E-2</v>
      </c>
      <c r="S27" s="551">
        <v>258281</v>
      </c>
      <c r="T27" s="551">
        <v>279880</v>
      </c>
      <c r="U27" s="552">
        <v>-7.717235958267829E-2</v>
      </c>
      <c r="V27" s="551">
        <v>254836</v>
      </c>
      <c r="W27" s="551">
        <v>277067</v>
      </c>
      <c r="X27" s="552">
        <v>-8.0236910205834691E-2</v>
      </c>
      <c r="Y27" s="556">
        <v>2.0192386929098918</v>
      </c>
      <c r="Z27" s="557">
        <v>2.040558256002357</v>
      </c>
    </row>
    <row r="28" spans="1:26">
      <c r="O28" s="558"/>
    </row>
    <row r="30" spans="1:26" ht="23.4" thickBot="1">
      <c r="A30" s="1025" t="s">
        <v>65</v>
      </c>
      <c r="B30" s="1025"/>
      <c r="C30" s="1025"/>
      <c r="D30" s="1025"/>
      <c r="E30" s="1025"/>
      <c r="F30" s="1025"/>
      <c r="G30" s="1025"/>
      <c r="H30" s="1025"/>
      <c r="I30" s="1025"/>
      <c r="J30" s="1025"/>
      <c r="K30" s="1025"/>
      <c r="L30" s="1025"/>
      <c r="M30" s="1025"/>
      <c r="N30" s="1025"/>
      <c r="O30" s="1025"/>
      <c r="P30" s="1025"/>
      <c r="Q30" s="1025"/>
      <c r="R30" s="1025"/>
      <c r="S30" s="1025"/>
      <c r="T30" s="1025"/>
      <c r="U30" s="1025"/>
      <c r="V30" s="1025"/>
      <c r="W30" s="1025"/>
      <c r="X30" s="1025"/>
      <c r="Y30" s="1025"/>
      <c r="Z30" s="1025"/>
    </row>
    <row r="31" spans="1:26" ht="13.8">
      <c r="A31" s="494"/>
      <c r="B31" s="495"/>
      <c r="C31" s="1026" t="s">
        <v>40</v>
      </c>
      <c r="D31" s="1026"/>
      <c r="E31" s="496" t="s">
        <v>41</v>
      </c>
      <c r="F31" s="1026" t="s">
        <v>42</v>
      </c>
      <c r="G31" s="1026"/>
      <c r="H31" s="496" t="s">
        <v>41</v>
      </c>
      <c r="I31" s="1026" t="s">
        <v>43</v>
      </c>
      <c r="J31" s="1026"/>
      <c r="K31" s="497" t="s">
        <v>41</v>
      </c>
      <c r="L31" s="498"/>
      <c r="M31" s="1027" t="s">
        <v>44</v>
      </c>
      <c r="N31" s="1027"/>
      <c r="O31" s="496" t="s">
        <v>45</v>
      </c>
      <c r="P31" s="1026" t="s">
        <v>46</v>
      </c>
      <c r="Q31" s="1026"/>
      <c r="R31" s="496" t="s">
        <v>41</v>
      </c>
      <c r="S31" s="1026" t="s">
        <v>47</v>
      </c>
      <c r="T31" s="1026"/>
      <c r="U31" s="496" t="s">
        <v>41</v>
      </c>
      <c r="V31" s="1026" t="s">
        <v>48</v>
      </c>
      <c r="W31" s="1026"/>
      <c r="X31" s="496" t="s">
        <v>41</v>
      </c>
      <c r="Y31" s="1028" t="s">
        <v>49</v>
      </c>
      <c r="Z31" s="1029"/>
    </row>
    <row r="32" spans="1:26" ht="28.5" customHeight="1" thickBot="1">
      <c r="A32" s="1032" t="s">
        <v>51</v>
      </c>
      <c r="B32" s="1033"/>
      <c r="C32" s="501">
        <v>2014</v>
      </c>
      <c r="D32" s="501">
        <v>2013</v>
      </c>
      <c r="E32" s="502" t="s">
        <v>52</v>
      </c>
      <c r="F32" s="501">
        <v>2014</v>
      </c>
      <c r="G32" s="501">
        <v>2013</v>
      </c>
      <c r="H32" s="502" t="s">
        <v>52</v>
      </c>
      <c r="I32" s="501">
        <v>2014</v>
      </c>
      <c r="J32" s="501">
        <v>2013</v>
      </c>
      <c r="K32" s="502" t="s">
        <v>52</v>
      </c>
      <c r="L32" s="503"/>
      <c r="M32" s="501">
        <v>2014</v>
      </c>
      <c r="N32" s="501">
        <v>2013</v>
      </c>
      <c r="O32" s="502" t="s">
        <v>52</v>
      </c>
      <c r="P32" s="501">
        <v>2014</v>
      </c>
      <c r="Q32" s="501">
        <v>2013</v>
      </c>
      <c r="R32" s="502" t="s">
        <v>52</v>
      </c>
      <c r="S32" s="501">
        <v>2014</v>
      </c>
      <c r="T32" s="501">
        <v>2013</v>
      </c>
      <c r="U32" s="502" t="s">
        <v>52</v>
      </c>
      <c r="V32" s="501">
        <v>2014</v>
      </c>
      <c r="W32" s="501">
        <v>2013</v>
      </c>
      <c r="X32" s="502" t="s">
        <v>52</v>
      </c>
      <c r="Y32" s="501">
        <v>2014</v>
      </c>
      <c r="Z32" s="506">
        <v>2013</v>
      </c>
    </row>
    <row r="33" spans="1:26" ht="13.8">
      <c r="A33" s="1034" t="s">
        <v>54</v>
      </c>
      <c r="B33" s="1035"/>
      <c r="C33" s="559">
        <f>C7+C11+C14+C18+C21</f>
        <v>397329</v>
      </c>
      <c r="D33" s="559">
        <f>D7+D11+D14+D18+D21</f>
        <v>409535</v>
      </c>
      <c r="E33" s="509">
        <f>(C33-D33)/D33</f>
        <v>-2.9804534410978304E-2</v>
      </c>
      <c r="F33" s="559">
        <f>F7+F11+F14+F18+F21</f>
        <v>169461</v>
      </c>
      <c r="G33" s="559">
        <f>G7+G11+G14+G18+G21</f>
        <v>168604</v>
      </c>
      <c r="H33" s="509">
        <f>(F33-G33)/G33</f>
        <v>5.0829161822969803E-3</v>
      </c>
      <c r="I33" s="559">
        <f>I7+I11+I14+I18+I21</f>
        <v>227868</v>
      </c>
      <c r="J33" s="559">
        <f>J7+J11+J14+J18+J21</f>
        <v>240931</v>
      </c>
      <c r="K33" s="509">
        <f>(I33-J33)/J33</f>
        <v>-5.421884273920749E-2</v>
      </c>
      <c r="L33" s="560"/>
      <c r="M33" s="561">
        <f t="shared" ref="M33:N35" si="0">P33/S33</f>
        <v>0.45153017882778462</v>
      </c>
      <c r="N33" s="561">
        <f t="shared" si="0"/>
        <v>0.45365508210740102</v>
      </c>
      <c r="O33" s="512">
        <f>ROUND(+M33-N33,3)*100</f>
        <v>-0.2</v>
      </c>
      <c r="P33" s="559">
        <f>P7+P11+P14+P18+P21</f>
        <v>395987</v>
      </c>
      <c r="Q33" s="559">
        <f>Q7+Q11+Q14+Q18+Q21</f>
        <v>407424</v>
      </c>
      <c r="R33" s="509">
        <f>(P33-Q33)/Q33</f>
        <v>-2.8071493088281496E-2</v>
      </c>
      <c r="S33" s="559">
        <f>S7+S11+S14+S18+S21</f>
        <v>876989</v>
      </c>
      <c r="T33" s="559">
        <f>T7+T11+T14+T18+T21</f>
        <v>898092</v>
      </c>
      <c r="U33" s="509">
        <f>(S33-T33)/T33</f>
        <v>-2.349759267424718E-2</v>
      </c>
      <c r="V33" s="559">
        <f>V7+V11+V14+V18+V21</f>
        <v>817777</v>
      </c>
      <c r="W33" s="559">
        <f>W7+W11+W14+W18+W21</f>
        <v>851777</v>
      </c>
      <c r="X33" s="509">
        <f>(V33-W33)/W33</f>
        <v>-3.9916550928235914E-2</v>
      </c>
      <c r="Y33" s="562">
        <f t="shared" ref="Y33:Z35" si="1">V33/C33</f>
        <v>2.0581860372638294</v>
      </c>
      <c r="Z33" s="563">
        <f t="shared" si="1"/>
        <v>2.0798637479092141</v>
      </c>
    </row>
    <row r="34" spans="1:26" ht="13.8">
      <c r="A34" s="1036" t="s">
        <v>55</v>
      </c>
      <c r="B34" s="1037"/>
      <c r="C34" s="564">
        <f>C8+C12+C19+C15+C22</f>
        <v>623377</v>
      </c>
      <c r="D34" s="564">
        <f>D8+D12+D19+D15+D22</f>
        <v>583044</v>
      </c>
      <c r="E34" s="565">
        <f>(C34-D34)/D34</f>
        <v>6.9176597306549764E-2</v>
      </c>
      <c r="F34" s="564">
        <f>F8+F12+F19+F15+F22</f>
        <v>351586</v>
      </c>
      <c r="G34" s="564">
        <f>G8+G12+G19+G15+G22</f>
        <v>320336</v>
      </c>
      <c r="H34" s="565">
        <f>(F34-G34)/G34</f>
        <v>9.7553818490584893E-2</v>
      </c>
      <c r="I34" s="564">
        <f>I8+I12+I19+I15+I22</f>
        <v>271791</v>
      </c>
      <c r="J34" s="564">
        <f>J8+J12+J19+J15+J22</f>
        <v>262708</v>
      </c>
      <c r="K34" s="565">
        <f>(I34-J34)/J34</f>
        <v>3.4574508579868143E-2</v>
      </c>
      <c r="L34" s="560"/>
      <c r="M34" s="566">
        <f t="shared" si="0"/>
        <v>0.64229524939025251</v>
      </c>
      <c r="N34" s="567">
        <f t="shared" si="0"/>
        <v>0.63727765226733779</v>
      </c>
      <c r="O34" s="568">
        <f>ROUND(+M34-N34,3)*100</f>
        <v>0.5</v>
      </c>
      <c r="P34" s="564">
        <f>P8+P12+P19+P15+P22</f>
        <v>776077</v>
      </c>
      <c r="Q34" s="564">
        <f>Q8+Q12+Q19+Q15+Q22</f>
        <v>727209</v>
      </c>
      <c r="R34" s="565">
        <f>(P34-Q34)/Q34</f>
        <v>6.7199388346403849E-2</v>
      </c>
      <c r="S34" s="564">
        <f>S8+S12+S19+S15+S22</f>
        <v>1208287</v>
      </c>
      <c r="T34" s="564">
        <f>T8+T12+T19+T15+T22</f>
        <v>1141118</v>
      </c>
      <c r="U34" s="565">
        <f>(S34-T34)/T34</f>
        <v>5.8862448931661759E-2</v>
      </c>
      <c r="V34" s="564">
        <f>V8+V12+V19+V15+V22</f>
        <v>1549000</v>
      </c>
      <c r="W34" s="564">
        <f>W8+W12+W19+W15+W22</f>
        <v>1424108</v>
      </c>
      <c r="X34" s="565">
        <f>(V34-W34)/W34</f>
        <v>8.7698404896257867E-2</v>
      </c>
      <c r="Y34" s="569">
        <f t="shared" si="1"/>
        <v>2.4848526654015148</v>
      </c>
      <c r="Z34" s="570">
        <f t="shared" si="1"/>
        <v>2.4425394995917977</v>
      </c>
    </row>
    <row r="35" spans="1:26" ht="14.4" thickBot="1">
      <c r="A35" s="1038" t="s">
        <v>56</v>
      </c>
      <c r="B35" s="1039"/>
      <c r="C35" s="571">
        <f>C9+C16</f>
        <v>1445444</v>
      </c>
      <c r="D35" s="572">
        <f>D9+D16</f>
        <v>1446959</v>
      </c>
      <c r="E35" s="573">
        <f>(C35-D35)/D35</f>
        <v>-1.0470234471052738E-3</v>
      </c>
      <c r="F35" s="574">
        <f>F9+F16</f>
        <v>1112103</v>
      </c>
      <c r="G35" s="572">
        <f>G9+G16</f>
        <v>1098603</v>
      </c>
      <c r="H35" s="573">
        <f>(F35-G35)/G35</f>
        <v>1.2288333456216667E-2</v>
      </c>
      <c r="I35" s="574">
        <f>I9+I16</f>
        <v>333341</v>
      </c>
      <c r="J35" s="572">
        <f>J9+J16</f>
        <v>348356</v>
      </c>
      <c r="K35" s="575">
        <f>(I35-J35)/J35</f>
        <v>-4.3102458404620562E-2</v>
      </c>
      <c r="L35" s="576"/>
      <c r="M35" s="577">
        <f t="shared" si="0"/>
        <v>0.80024246056116344</v>
      </c>
      <c r="N35" s="578">
        <f t="shared" si="0"/>
        <v>0.80235138113626792</v>
      </c>
      <c r="O35" s="579">
        <f>ROUND(+M35-N35,3)*100</f>
        <v>-0.2</v>
      </c>
      <c r="P35" s="574">
        <f>P9+P16</f>
        <v>2206058</v>
      </c>
      <c r="Q35" s="572">
        <f>Q9+Q16</f>
        <v>2238781</v>
      </c>
      <c r="R35" s="573">
        <f>(P35-Q35)/Q35</f>
        <v>-1.461643635532015E-2</v>
      </c>
      <c r="S35" s="574">
        <f>S9+S16</f>
        <v>2756737</v>
      </c>
      <c r="T35" s="572">
        <f>T9+T16</f>
        <v>2790275</v>
      </c>
      <c r="U35" s="573">
        <f>(S35-T35)/T35</f>
        <v>-1.2019603802492587E-2</v>
      </c>
      <c r="V35" s="574">
        <f>V9+V16</f>
        <v>4141822</v>
      </c>
      <c r="W35" s="572">
        <f>W9+W16</f>
        <v>4140615</v>
      </c>
      <c r="X35" s="575">
        <f>(V35-W35)/W35</f>
        <v>2.9150259079870983E-4</v>
      </c>
      <c r="Y35" s="580">
        <f t="shared" si="1"/>
        <v>2.8654323515819362</v>
      </c>
      <c r="Z35" s="581">
        <f t="shared" si="1"/>
        <v>2.8615980134889791</v>
      </c>
    </row>
    <row r="36" spans="1:26" ht="4.5" customHeight="1" thickBot="1">
      <c r="A36" s="532"/>
      <c r="B36" s="533"/>
      <c r="C36" s="582"/>
      <c r="D36" s="582"/>
      <c r="E36" s="583"/>
      <c r="F36" s="582"/>
      <c r="G36" s="582"/>
      <c r="H36" s="583"/>
      <c r="I36" s="582"/>
      <c r="J36" s="582"/>
      <c r="K36" s="584"/>
      <c r="L36" s="585"/>
      <c r="M36" s="586"/>
      <c r="N36" s="586"/>
      <c r="O36" s="587"/>
      <c r="P36" s="582"/>
      <c r="Q36" s="582"/>
      <c r="R36" s="583"/>
      <c r="S36" s="582"/>
      <c r="T36" s="582"/>
      <c r="U36" s="583"/>
      <c r="V36" s="582"/>
      <c r="W36" s="582"/>
      <c r="X36" s="583"/>
      <c r="Y36" s="588"/>
      <c r="Z36" s="588"/>
    </row>
    <row r="37" spans="1:26" ht="16.2" thickBot="1">
      <c r="A37" s="1015" t="s">
        <v>63</v>
      </c>
      <c r="B37" s="1016"/>
      <c r="C37" s="589">
        <f>SUM(C33:C35)</f>
        <v>2466150</v>
      </c>
      <c r="D37" s="589">
        <f>SUM(D33:D35)</f>
        <v>2439538</v>
      </c>
      <c r="E37" s="541">
        <f>(C37-D37)/D37</f>
        <v>1.0908622862197678E-2</v>
      </c>
      <c r="F37" s="589">
        <f>SUM(F33:F35)</f>
        <v>1633150</v>
      </c>
      <c r="G37" s="589">
        <f>SUM(G33:G35)</f>
        <v>1587543</v>
      </c>
      <c r="H37" s="541">
        <f>(F37-G37)/G37</f>
        <v>2.8728040752281987E-2</v>
      </c>
      <c r="I37" s="589">
        <f>SUM(I33:I35)</f>
        <v>833000</v>
      </c>
      <c r="J37" s="589">
        <f>SUM(J33:J35)</f>
        <v>851995</v>
      </c>
      <c r="K37" s="541">
        <f>(I37-J37)/J37</f>
        <v>-2.2294731776594932E-2</v>
      </c>
      <c r="L37" s="590"/>
      <c r="M37" s="591">
        <f>P37/S37</f>
        <v>0.69766892406112913</v>
      </c>
      <c r="N37" s="591">
        <f>Q37/T37</f>
        <v>0.69850387774265787</v>
      </c>
      <c r="O37" s="544">
        <f>ROUND(+M37-N37,3)*100</f>
        <v>-0.1</v>
      </c>
      <c r="P37" s="589">
        <f>SUM(P33:P35)</f>
        <v>3378122</v>
      </c>
      <c r="Q37" s="589">
        <f>SUM(Q33:Q35)</f>
        <v>3373414</v>
      </c>
      <c r="R37" s="541">
        <f>(P37-Q37)/Q37</f>
        <v>1.39561880041999E-3</v>
      </c>
      <c r="S37" s="589">
        <f>SUM(S33:S35)</f>
        <v>4842013</v>
      </c>
      <c r="T37" s="589">
        <f>SUM(T33:T35)</f>
        <v>4829485</v>
      </c>
      <c r="U37" s="541">
        <f>(S37-T37)/T37</f>
        <v>2.5940654127717551E-3</v>
      </c>
      <c r="V37" s="589">
        <f>SUM(V33:V35)</f>
        <v>6508599</v>
      </c>
      <c r="W37" s="589">
        <f>SUM(W33:W35)</f>
        <v>6416500</v>
      </c>
      <c r="X37" s="541">
        <f>(V37-W37)/W37</f>
        <v>1.4353463726330553E-2</v>
      </c>
      <c r="Y37" s="592">
        <f>V37/C37</f>
        <v>2.6391740161790644</v>
      </c>
      <c r="Z37" s="593">
        <f>W37/D37</f>
        <v>2.6302111301402151</v>
      </c>
    </row>
    <row r="38" spans="1:26" ht="11.25" customHeight="1">
      <c r="A38" s="594"/>
      <c r="B38" s="594"/>
      <c r="C38" s="594"/>
      <c r="D38" s="594"/>
      <c r="E38" s="595"/>
      <c r="F38" s="594"/>
      <c r="G38" s="594"/>
      <c r="H38" s="595"/>
      <c r="I38" s="594"/>
      <c r="J38" s="594"/>
      <c r="K38" s="595"/>
      <c r="L38" s="594"/>
      <c r="M38" s="596"/>
      <c r="N38" s="596"/>
      <c r="O38" s="595"/>
      <c r="P38" s="594"/>
      <c r="Q38" s="594"/>
      <c r="R38" s="594"/>
      <c r="S38" s="594"/>
      <c r="T38" s="594"/>
      <c r="U38" s="594"/>
      <c r="V38" s="594"/>
      <c r="W38" s="594"/>
      <c r="X38" s="594"/>
      <c r="Y38" s="594"/>
      <c r="Z38" s="594"/>
    </row>
    <row r="39" spans="1:26">
      <c r="C39" s="597"/>
      <c r="D39" s="597"/>
      <c r="E39" s="597"/>
      <c r="F39" s="597"/>
      <c r="G39" s="597"/>
      <c r="H39" s="597"/>
      <c r="I39" s="597"/>
    </row>
    <row r="40" spans="1:26" ht="23.4" thickBot="1">
      <c r="A40" s="1025" t="s">
        <v>66</v>
      </c>
      <c r="B40" s="1025"/>
      <c r="C40" s="1025"/>
      <c r="D40" s="1025"/>
      <c r="E40" s="1025"/>
      <c r="F40" s="1025"/>
      <c r="G40" s="1025"/>
      <c r="H40" s="1025"/>
      <c r="I40" s="1025"/>
      <c r="J40" s="1025"/>
      <c r="K40" s="1025"/>
      <c r="L40" s="1025"/>
      <c r="M40" s="1025"/>
      <c r="N40" s="1025"/>
      <c r="O40" s="1025"/>
      <c r="P40" s="1025"/>
      <c r="Q40" s="1025"/>
      <c r="R40" s="1025"/>
      <c r="S40" s="1025"/>
      <c r="T40" s="1025"/>
      <c r="U40" s="1025"/>
      <c r="V40" s="1025"/>
      <c r="W40" s="1025"/>
      <c r="X40" s="1025"/>
      <c r="Y40" s="1025"/>
      <c r="Z40" s="1025"/>
    </row>
    <row r="41" spans="1:26" ht="13.8">
      <c r="A41" s="494"/>
      <c r="B41" s="495"/>
      <c r="C41" s="1026" t="s">
        <v>40</v>
      </c>
      <c r="D41" s="1026"/>
      <c r="E41" s="496" t="s">
        <v>41</v>
      </c>
      <c r="F41" s="1026" t="s">
        <v>42</v>
      </c>
      <c r="G41" s="1026"/>
      <c r="H41" s="496" t="s">
        <v>41</v>
      </c>
      <c r="I41" s="1026" t="s">
        <v>43</v>
      </c>
      <c r="J41" s="1026"/>
      <c r="K41" s="497" t="s">
        <v>41</v>
      </c>
      <c r="L41" s="498"/>
      <c r="M41" s="1027" t="s">
        <v>44</v>
      </c>
      <c r="N41" s="1027"/>
      <c r="O41" s="496" t="s">
        <v>45</v>
      </c>
      <c r="P41" s="1026" t="s">
        <v>46</v>
      </c>
      <c r="Q41" s="1026"/>
      <c r="R41" s="496" t="s">
        <v>41</v>
      </c>
      <c r="S41" s="1026" t="s">
        <v>47</v>
      </c>
      <c r="T41" s="1026"/>
      <c r="U41" s="496" t="s">
        <v>41</v>
      </c>
      <c r="V41" s="1026" t="s">
        <v>48</v>
      </c>
      <c r="W41" s="1026"/>
      <c r="X41" s="496" t="s">
        <v>41</v>
      </c>
      <c r="Y41" s="1028" t="s">
        <v>49</v>
      </c>
      <c r="Z41" s="1029"/>
    </row>
    <row r="42" spans="1:26" ht="14.4" thickBot="1">
      <c r="A42" s="1017" t="s">
        <v>50</v>
      </c>
      <c r="B42" s="1018"/>
      <c r="C42" s="501">
        <v>2014</v>
      </c>
      <c r="D42" s="501">
        <v>2013</v>
      </c>
      <c r="E42" s="502" t="s">
        <v>52</v>
      </c>
      <c r="F42" s="501">
        <v>2014</v>
      </c>
      <c r="G42" s="501">
        <v>2013</v>
      </c>
      <c r="H42" s="502" t="s">
        <v>52</v>
      </c>
      <c r="I42" s="501">
        <v>2014</v>
      </c>
      <c r="J42" s="501">
        <v>2013</v>
      </c>
      <c r="K42" s="502" t="s">
        <v>52</v>
      </c>
      <c r="L42" s="503"/>
      <c r="M42" s="501">
        <v>2014</v>
      </c>
      <c r="N42" s="501">
        <v>2013</v>
      </c>
      <c r="O42" s="502" t="s">
        <v>52</v>
      </c>
      <c r="P42" s="501">
        <v>2014</v>
      </c>
      <c r="Q42" s="501">
        <v>2013</v>
      </c>
      <c r="R42" s="502" t="s">
        <v>52</v>
      </c>
      <c r="S42" s="501">
        <v>2014</v>
      </c>
      <c r="T42" s="501">
        <v>2013</v>
      </c>
      <c r="U42" s="502" t="s">
        <v>52</v>
      </c>
      <c r="V42" s="501">
        <v>2014</v>
      </c>
      <c r="W42" s="501">
        <v>2013</v>
      </c>
      <c r="X42" s="502" t="s">
        <v>52</v>
      </c>
      <c r="Y42" s="501">
        <v>2014</v>
      </c>
      <c r="Z42" s="506">
        <v>2013</v>
      </c>
    </row>
    <row r="43" spans="1:26" s="601" customFormat="1" ht="13.8">
      <c r="A43" s="1019" t="s">
        <v>53</v>
      </c>
      <c r="B43" s="1020"/>
      <c r="C43" s="582">
        <f>C10</f>
        <v>1383663</v>
      </c>
      <c r="D43" s="598">
        <f>D10</f>
        <v>1345060</v>
      </c>
      <c r="E43" s="583">
        <f>(C43-D43)/D43</f>
        <v>2.8699834951600674E-2</v>
      </c>
      <c r="F43" s="582">
        <f>F10</f>
        <v>1138007</v>
      </c>
      <c r="G43" s="598">
        <f>G10</f>
        <v>1105357</v>
      </c>
      <c r="H43" s="583">
        <f>(F43-G43)/G43</f>
        <v>2.953796827631254E-2</v>
      </c>
      <c r="I43" s="582">
        <f>I10</f>
        <v>245656</v>
      </c>
      <c r="J43" s="598">
        <f>J10</f>
        <v>239703</v>
      </c>
      <c r="K43" s="583">
        <f>(I43-J43)/J43</f>
        <v>2.4834899855237524E-2</v>
      </c>
      <c r="L43" s="560"/>
      <c r="M43" s="586">
        <f t="shared" ref="M43:N47" si="2">P43/S43</f>
        <v>0.7921479840584168</v>
      </c>
      <c r="N43" s="599">
        <f t="shared" si="2"/>
        <v>0.79710999476908129</v>
      </c>
      <c r="O43" s="587">
        <f>ROUND(+M43-N43,3)*100</f>
        <v>-0.5</v>
      </c>
      <c r="P43" s="582">
        <f>P10</f>
        <v>2075480</v>
      </c>
      <c r="Q43" s="598">
        <f>Q10</f>
        <v>2060236</v>
      </c>
      <c r="R43" s="583">
        <f>(P43-Q43)/Q43</f>
        <v>7.3991523301214033E-3</v>
      </c>
      <c r="S43" s="582">
        <f>S10</f>
        <v>2620066</v>
      </c>
      <c r="T43" s="598">
        <f>T10</f>
        <v>2584632</v>
      </c>
      <c r="U43" s="583">
        <f>(S43-T43)/T43</f>
        <v>1.3709495200864185E-2</v>
      </c>
      <c r="V43" s="582">
        <f>V10</f>
        <v>3651134</v>
      </c>
      <c r="W43" s="598">
        <f>W10</f>
        <v>3549642</v>
      </c>
      <c r="X43" s="583">
        <f>(V43-W43)/W43</f>
        <v>2.8592179154968304E-2</v>
      </c>
      <c r="Y43" s="588">
        <f t="shared" ref="Y43:Z47" si="3">V43/C43</f>
        <v>2.6387451279682987</v>
      </c>
      <c r="Z43" s="600">
        <f t="shared" si="3"/>
        <v>2.6390213075996609</v>
      </c>
    </row>
    <row r="44" spans="1:26" s="601" customFormat="1" ht="13.8">
      <c r="A44" s="1021" t="s">
        <v>58</v>
      </c>
      <c r="B44" s="1022"/>
      <c r="C44" s="602">
        <f>C13</f>
        <v>347173</v>
      </c>
      <c r="D44" s="603">
        <f>D13</f>
        <v>353613</v>
      </c>
      <c r="E44" s="604">
        <f>(C44-D44)/D44</f>
        <v>-1.8212000124429816E-2</v>
      </c>
      <c r="F44" s="602">
        <f>F13</f>
        <v>90171</v>
      </c>
      <c r="G44" s="603">
        <f>G13</f>
        <v>81107</v>
      </c>
      <c r="H44" s="604">
        <f>(F44-G44)/G44</f>
        <v>0.11175360942951904</v>
      </c>
      <c r="I44" s="602">
        <f>I13</f>
        <v>257002</v>
      </c>
      <c r="J44" s="603">
        <f>J13</f>
        <v>272506</v>
      </c>
      <c r="K44" s="604">
        <f>(I44-J44)/J44</f>
        <v>-5.6894160128584323E-2</v>
      </c>
      <c r="L44" s="560"/>
      <c r="M44" s="605">
        <f t="shared" si="2"/>
        <v>0.47746849583055395</v>
      </c>
      <c r="N44" s="606">
        <f t="shared" si="2"/>
        <v>0.46213121911083999</v>
      </c>
      <c r="O44" s="607">
        <f>ROUND(+M44-N44,3)*100</f>
        <v>1.5</v>
      </c>
      <c r="P44" s="602">
        <f>P13</f>
        <v>329978</v>
      </c>
      <c r="Q44" s="603">
        <f>Q13</f>
        <v>330263</v>
      </c>
      <c r="R44" s="604">
        <f>(P44-Q44)/Q44</f>
        <v>-8.6294861973639186E-4</v>
      </c>
      <c r="S44" s="602">
        <f>S13</f>
        <v>691099</v>
      </c>
      <c r="T44" s="603">
        <f>T13</f>
        <v>714652</v>
      </c>
      <c r="U44" s="604">
        <f>(S44-T44)/T44</f>
        <v>-3.2957299496818034E-2</v>
      </c>
      <c r="V44" s="602">
        <f>V13</f>
        <v>756788</v>
      </c>
      <c r="W44" s="603">
        <f>W13</f>
        <v>762587</v>
      </c>
      <c r="X44" s="604">
        <f>(V44-W44)/W44</f>
        <v>-7.6043782545466947E-3</v>
      </c>
      <c r="Y44" s="608">
        <f t="shared" si="3"/>
        <v>2.1798584567348267</v>
      </c>
      <c r="Z44" s="609">
        <f t="shared" si="3"/>
        <v>2.1565581582125093</v>
      </c>
    </row>
    <row r="45" spans="1:26" s="601" customFormat="1" ht="13.8">
      <c r="A45" s="1021" t="s">
        <v>59</v>
      </c>
      <c r="B45" s="1022"/>
      <c r="C45" s="602">
        <f>C17</f>
        <v>486820</v>
      </c>
      <c r="D45" s="603">
        <f>D17</f>
        <v>502524</v>
      </c>
      <c r="E45" s="604">
        <f>(C45-D45)/D45</f>
        <v>-3.1250248744338578E-2</v>
      </c>
      <c r="F45" s="602">
        <f>F17</f>
        <v>289149</v>
      </c>
      <c r="G45" s="603">
        <f>G17</f>
        <v>292436</v>
      </c>
      <c r="H45" s="604">
        <f>(F45-G45)/G45</f>
        <v>-1.1240066202519525E-2</v>
      </c>
      <c r="I45" s="602">
        <f>I17</f>
        <v>197671</v>
      </c>
      <c r="J45" s="603">
        <f>J17</f>
        <v>210088</v>
      </c>
      <c r="K45" s="604">
        <f>(I45-J45)/J45</f>
        <v>-5.9103804120178211E-2</v>
      </c>
      <c r="L45" s="560"/>
      <c r="M45" s="605">
        <f t="shared" si="2"/>
        <v>0.68828873748355068</v>
      </c>
      <c r="N45" s="606">
        <f t="shared" si="2"/>
        <v>0.68831135635624885</v>
      </c>
      <c r="O45" s="607">
        <f>ROUND(+M45-N45,3)*100</f>
        <v>0</v>
      </c>
      <c r="P45" s="602">
        <f>P17</f>
        <v>654321</v>
      </c>
      <c r="Q45" s="603">
        <f>Q17</f>
        <v>673216</v>
      </c>
      <c r="R45" s="604">
        <f>(P45-Q45)/Q45</f>
        <v>-2.8066772031561934E-2</v>
      </c>
      <c r="S45" s="602">
        <f>S17</f>
        <v>950649</v>
      </c>
      <c r="T45" s="603">
        <f>T17</f>
        <v>978069</v>
      </c>
      <c r="U45" s="604">
        <f>(S45-T45)/T45</f>
        <v>-2.8034831898362998E-2</v>
      </c>
      <c r="V45" s="602">
        <f>V17</f>
        <v>1460637</v>
      </c>
      <c r="W45" s="603">
        <f>W17</f>
        <v>1487934</v>
      </c>
      <c r="X45" s="604">
        <f>(V45-W45)/W45</f>
        <v>-1.834557177939344E-2</v>
      </c>
      <c r="Y45" s="608">
        <f t="shared" si="3"/>
        <v>3.0003635840762501</v>
      </c>
      <c r="Z45" s="609">
        <f t="shared" si="3"/>
        <v>2.9609212694319078</v>
      </c>
    </row>
    <row r="46" spans="1:26" s="601" customFormat="1" ht="13.8">
      <c r="A46" s="1021" t="s">
        <v>60</v>
      </c>
      <c r="B46" s="1022"/>
      <c r="C46" s="602">
        <f>C20</f>
        <v>146137</v>
      </c>
      <c r="D46" s="603">
        <f>D20</f>
        <v>149009</v>
      </c>
      <c r="E46" s="604">
        <f>(C46-D46)/D46</f>
        <v>-1.9274003583676154E-2</v>
      </c>
      <c r="F46" s="602">
        <f>F20</f>
        <v>57764</v>
      </c>
      <c r="G46" s="603">
        <f>G20</f>
        <v>59627</v>
      </c>
      <c r="H46" s="604">
        <f>(F46-G46)/G46</f>
        <v>-3.124423499421403E-2</v>
      </c>
      <c r="I46" s="602">
        <f>I20</f>
        <v>88373</v>
      </c>
      <c r="J46" s="603">
        <f>J20</f>
        <v>89382</v>
      </c>
      <c r="K46" s="604">
        <f>(I46-J46)/J46</f>
        <v>-1.1288626345349176E-2</v>
      </c>
      <c r="L46" s="560"/>
      <c r="M46" s="605">
        <f t="shared" si="2"/>
        <v>0.48188035466473877</v>
      </c>
      <c r="N46" s="606">
        <f t="shared" si="2"/>
        <v>0.49198022417632187</v>
      </c>
      <c r="O46" s="607">
        <f>ROUND(+M46-N46,3)*100</f>
        <v>-1</v>
      </c>
      <c r="P46" s="602">
        <f>P20</f>
        <v>173967</v>
      </c>
      <c r="Q46" s="603">
        <f>Q20</f>
        <v>182504</v>
      </c>
      <c r="R46" s="604">
        <f>(P46-Q46)/Q46</f>
        <v>-4.6777056941217726E-2</v>
      </c>
      <c r="S46" s="602">
        <f>S20</f>
        <v>361017</v>
      </c>
      <c r="T46" s="603">
        <f>T20</f>
        <v>370958</v>
      </c>
      <c r="U46" s="604">
        <f>(S46-T46)/T46</f>
        <v>-2.6798182004431768E-2</v>
      </c>
      <c r="V46" s="602">
        <f>V20</f>
        <v>326398</v>
      </c>
      <c r="W46" s="603">
        <f>W20</f>
        <v>339711</v>
      </c>
      <c r="X46" s="604">
        <f>(V46-W46)/W46</f>
        <v>-3.9189193167133242E-2</v>
      </c>
      <c r="Y46" s="608">
        <f t="shared" si="3"/>
        <v>2.2335069147443836</v>
      </c>
      <c r="Z46" s="609">
        <f t="shared" si="3"/>
        <v>2.2798018911609366</v>
      </c>
    </row>
    <row r="47" spans="1:26" s="601" customFormat="1" ht="14.4" thickBot="1">
      <c r="A47" s="1023" t="s">
        <v>62</v>
      </c>
      <c r="B47" s="1024"/>
      <c r="C47" s="610">
        <f>C23</f>
        <v>102357</v>
      </c>
      <c r="D47" s="611">
        <f>D23</f>
        <v>89332</v>
      </c>
      <c r="E47" s="612">
        <f>(C47-D47)/D47</f>
        <v>0.14580441499126853</v>
      </c>
      <c r="F47" s="610">
        <f>F23</f>
        <v>58059</v>
      </c>
      <c r="G47" s="611">
        <f>G23</f>
        <v>49016</v>
      </c>
      <c r="H47" s="612">
        <f>(F47-G47)/G47</f>
        <v>0.18449077852129916</v>
      </c>
      <c r="I47" s="610">
        <f>I23</f>
        <v>44298</v>
      </c>
      <c r="J47" s="611">
        <f>J23</f>
        <v>40316</v>
      </c>
      <c r="K47" s="612">
        <f>(I47-J47)/J47</f>
        <v>9.8769719218176413E-2</v>
      </c>
      <c r="L47" s="576"/>
      <c r="M47" s="613">
        <f t="shared" si="2"/>
        <v>0.65870372567090363</v>
      </c>
      <c r="N47" s="614">
        <f t="shared" si="2"/>
        <v>0.7020598982193913</v>
      </c>
      <c r="O47" s="615">
        <f>ROUND(+M47-N47,3)*100</f>
        <v>-4.3</v>
      </c>
      <c r="P47" s="610">
        <f>P23</f>
        <v>144376</v>
      </c>
      <c r="Q47" s="611">
        <f>Q23</f>
        <v>127195</v>
      </c>
      <c r="R47" s="612">
        <f>(P47-Q47)/Q47</f>
        <v>0.13507606431070404</v>
      </c>
      <c r="S47" s="610">
        <f>S23</f>
        <v>219182</v>
      </c>
      <c r="T47" s="611">
        <f>T23</f>
        <v>181174</v>
      </c>
      <c r="U47" s="612">
        <f>(S47-T47)/T47</f>
        <v>0.20978727632000177</v>
      </c>
      <c r="V47" s="610">
        <f>V23</f>
        <v>313642</v>
      </c>
      <c r="W47" s="611">
        <f>W23</f>
        <v>276626</v>
      </c>
      <c r="X47" s="612">
        <f>(V47-W47)/W47</f>
        <v>0.13381243990080469</v>
      </c>
      <c r="Y47" s="616">
        <f t="shared" si="3"/>
        <v>3.0641968795490295</v>
      </c>
      <c r="Z47" s="617">
        <f t="shared" si="3"/>
        <v>3.0966059194913358</v>
      </c>
    </row>
    <row r="48" spans="1:26" ht="4.5" customHeight="1" thickBot="1">
      <c r="A48" s="532"/>
      <c r="B48" s="533"/>
      <c r="C48" s="582"/>
      <c r="D48" s="582"/>
      <c r="E48" s="583"/>
      <c r="F48" s="582"/>
      <c r="G48" s="582"/>
      <c r="H48" s="583"/>
      <c r="I48" s="582"/>
      <c r="J48" s="582"/>
      <c r="K48" s="584"/>
      <c r="L48" s="585"/>
      <c r="M48" s="586"/>
      <c r="N48" s="586"/>
      <c r="O48" s="587"/>
      <c r="P48" s="582"/>
      <c r="Q48" s="582"/>
      <c r="R48" s="583"/>
      <c r="S48" s="582"/>
      <c r="T48" s="582"/>
      <c r="U48" s="583"/>
      <c r="V48" s="582"/>
      <c r="W48" s="582"/>
      <c r="X48" s="583"/>
      <c r="Y48" s="588"/>
      <c r="Z48" s="588"/>
    </row>
    <row r="49" spans="1:26" ht="16.2" thickBot="1">
      <c r="A49" s="1015" t="s">
        <v>63</v>
      </c>
      <c r="B49" s="1016"/>
      <c r="C49" s="589">
        <f>SUM(C43:C47)</f>
        <v>2466150</v>
      </c>
      <c r="D49" s="589">
        <f>SUM(D43:D47)</f>
        <v>2439538</v>
      </c>
      <c r="E49" s="541">
        <f>(C49-D49)/D49</f>
        <v>1.0908622862197678E-2</v>
      </c>
      <c r="F49" s="589">
        <f>SUM(F43:F47)</f>
        <v>1633150</v>
      </c>
      <c r="G49" s="589">
        <f>SUM(G43:G47)</f>
        <v>1587543</v>
      </c>
      <c r="H49" s="541">
        <f>(F49-G49)/G49</f>
        <v>2.8728040752281987E-2</v>
      </c>
      <c r="I49" s="589">
        <f>SUM(I43:I47)</f>
        <v>833000</v>
      </c>
      <c r="J49" s="589">
        <f>SUM(J43:J47)</f>
        <v>851995</v>
      </c>
      <c r="K49" s="541">
        <f>(I49-J49)/J49</f>
        <v>-2.2294731776594932E-2</v>
      </c>
      <c r="L49" s="590"/>
      <c r="M49" s="591">
        <f>P49/S49</f>
        <v>0.69766892406112913</v>
      </c>
      <c r="N49" s="591">
        <f>Q49/T49</f>
        <v>0.69850387774265787</v>
      </c>
      <c r="O49" s="544">
        <f>ROUND(+M49-N49,3)*100</f>
        <v>-0.1</v>
      </c>
      <c r="P49" s="589">
        <f>SUM(P43:P47)</f>
        <v>3378122</v>
      </c>
      <c r="Q49" s="589">
        <f>SUM(Q43:Q47)</f>
        <v>3373414</v>
      </c>
      <c r="R49" s="541">
        <f>(P49-Q49)/Q49</f>
        <v>1.39561880041999E-3</v>
      </c>
      <c r="S49" s="589">
        <f>SUM(S43:S47)</f>
        <v>4842013</v>
      </c>
      <c r="T49" s="589">
        <f>SUM(T43:T47)</f>
        <v>4829485</v>
      </c>
      <c r="U49" s="541">
        <f>(S49-T49)/T49</f>
        <v>2.5940654127717551E-3</v>
      </c>
      <c r="V49" s="589">
        <f>SUM(V43:V47)</f>
        <v>6508599</v>
      </c>
      <c r="W49" s="589">
        <f>SUM(W43:W47)</f>
        <v>6416500</v>
      </c>
      <c r="X49" s="541">
        <f>(V49-W49)/W49</f>
        <v>1.4353463726330553E-2</v>
      </c>
      <c r="Y49" s="592">
        <f>V49/C49</f>
        <v>2.6391740161790644</v>
      </c>
      <c r="Z49" s="593">
        <f>W49/D49</f>
        <v>2.6302111301402151</v>
      </c>
    </row>
    <row r="50" spans="1:26" ht="11.25" customHeight="1">
      <c r="A50" s="594"/>
      <c r="B50" s="594"/>
      <c r="C50" s="594"/>
      <c r="D50" s="594"/>
      <c r="E50" s="595"/>
      <c r="F50" s="594"/>
      <c r="G50" s="594"/>
      <c r="H50" s="595"/>
      <c r="I50" s="594"/>
      <c r="J50" s="594"/>
      <c r="K50" s="595"/>
      <c r="L50" s="594"/>
      <c r="M50" s="596"/>
      <c r="N50" s="596"/>
      <c r="O50" s="595"/>
      <c r="P50" s="594"/>
      <c r="Q50" s="594"/>
      <c r="R50" s="594"/>
      <c r="S50" s="594"/>
      <c r="T50" s="594"/>
      <c r="U50" s="594"/>
      <c r="V50" s="594"/>
      <c r="W50" s="594"/>
      <c r="X50" s="594"/>
      <c r="Y50" s="594"/>
      <c r="Z50" s="594"/>
    </row>
    <row r="51" spans="1:26">
      <c r="A51" s="618" t="s">
        <v>67</v>
      </c>
      <c r="C51" s="597"/>
      <c r="D51" s="597"/>
    </row>
    <row r="52" spans="1:26">
      <c r="A52" s="618"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ColWidth="9.109375" defaultRowHeight="13.2"/>
  <cols>
    <col min="1" max="1" width="21.109375" style="489" customWidth="1"/>
    <col min="2" max="2" width="30.5546875" style="489" bestFit="1" customWidth="1"/>
    <col min="3" max="4" width="12.6640625" style="489" customWidth="1"/>
    <col min="5" max="5" width="11.6640625" style="642" customWidth="1"/>
    <col min="6" max="7" width="12.6640625" style="489" customWidth="1"/>
    <col min="8" max="8" width="11.6640625" style="642" customWidth="1"/>
    <col min="9" max="10" width="12.6640625" style="489" customWidth="1"/>
    <col min="11" max="11" width="11.6640625" style="642" customWidth="1"/>
    <col min="12" max="12" width="1.109375" style="489" customWidth="1"/>
    <col min="13" max="14" width="11.6640625" style="489" customWidth="1"/>
    <col min="15" max="15" width="11.6640625" style="642" customWidth="1"/>
    <col min="16" max="17" width="12.6640625" style="489" customWidth="1"/>
    <col min="18" max="18" width="11.6640625" style="642" customWidth="1"/>
    <col min="19" max="20" width="12.6640625" style="489" customWidth="1"/>
    <col min="21" max="21" width="11.6640625" style="642" customWidth="1"/>
    <col min="22" max="23" width="12.6640625" style="489" customWidth="1"/>
    <col min="24" max="24" width="11.6640625" style="489" customWidth="1"/>
    <col min="25" max="26" width="12.6640625" style="642" customWidth="1"/>
    <col min="27" max="16384" width="9.109375" style="489"/>
  </cols>
  <sheetData>
    <row r="1" spans="1:26" ht="24.6">
      <c r="A1" s="1042" t="s">
        <v>38</v>
      </c>
      <c r="B1" s="1042"/>
      <c r="C1" s="1042"/>
      <c r="D1" s="1042"/>
      <c r="E1" s="1042"/>
      <c r="F1" s="1042"/>
      <c r="G1" s="1042"/>
      <c r="H1" s="1042"/>
      <c r="I1" s="1042"/>
      <c r="J1" s="1042"/>
      <c r="K1" s="1042"/>
      <c r="L1" s="1042"/>
      <c r="M1" s="1042"/>
      <c r="N1" s="1042"/>
      <c r="O1" s="1042"/>
      <c r="P1" s="1042"/>
      <c r="Q1" s="1042"/>
      <c r="R1" s="1042"/>
      <c r="S1" s="1042"/>
      <c r="T1" s="1042"/>
      <c r="U1" s="1042"/>
      <c r="V1" s="1042"/>
      <c r="W1" s="1042"/>
      <c r="X1" s="1042"/>
      <c r="Y1" s="1042"/>
      <c r="Z1" s="1042"/>
    </row>
    <row r="2" spans="1:26" s="491" customFormat="1" ht="24.6">
      <c r="A2" s="1042" t="s">
        <v>36</v>
      </c>
      <c r="B2" s="1042"/>
      <c r="C2" s="1042"/>
      <c r="D2" s="1042"/>
      <c r="E2" s="1042"/>
      <c r="F2" s="1042"/>
      <c r="G2" s="1042"/>
      <c r="H2" s="1042"/>
      <c r="I2" s="1042"/>
      <c r="J2" s="1042"/>
      <c r="K2" s="1042"/>
      <c r="L2" s="1042"/>
      <c r="M2" s="1042"/>
      <c r="N2" s="1042"/>
      <c r="O2" s="1042"/>
      <c r="P2" s="1042"/>
      <c r="Q2" s="1042"/>
      <c r="R2" s="1042"/>
      <c r="S2" s="1042"/>
      <c r="T2" s="1042"/>
      <c r="U2" s="1042"/>
      <c r="V2" s="1042"/>
      <c r="W2" s="1042"/>
      <c r="X2" s="1042"/>
      <c r="Y2" s="1042"/>
      <c r="Z2" s="1042"/>
    </row>
    <row r="3" spans="1:26" s="491" customFormat="1" ht="20.399999999999999">
      <c r="E3" s="493"/>
      <c r="H3" s="493"/>
      <c r="K3" s="493"/>
      <c r="O3" s="493"/>
      <c r="R3" s="493"/>
      <c r="U3" s="493"/>
      <c r="Y3" s="493"/>
      <c r="Z3" s="493"/>
    </row>
    <row r="4" spans="1:26" ht="23.4" thickBot="1">
      <c r="A4" s="1043" t="s">
        <v>70</v>
      </c>
      <c r="B4" s="1043"/>
      <c r="C4" s="1043"/>
      <c r="D4" s="1043"/>
      <c r="E4" s="1043"/>
      <c r="F4" s="1043"/>
      <c r="G4" s="1043"/>
      <c r="H4" s="1043"/>
      <c r="I4" s="1043"/>
      <c r="J4" s="1043"/>
      <c r="K4" s="1043"/>
      <c r="L4" s="1043"/>
      <c r="M4" s="1043"/>
      <c r="N4" s="1043"/>
      <c r="O4" s="1043"/>
      <c r="P4" s="1043"/>
      <c r="Q4" s="1043"/>
      <c r="R4" s="1043"/>
      <c r="S4" s="1043"/>
      <c r="T4" s="1043"/>
      <c r="U4" s="1043"/>
      <c r="V4" s="1043"/>
      <c r="W4" s="1043"/>
      <c r="X4" s="1043"/>
      <c r="Y4" s="1043"/>
      <c r="Z4" s="1043"/>
    </row>
    <row r="5" spans="1:26" ht="13.8">
      <c r="A5" s="494"/>
      <c r="B5" s="495"/>
      <c r="C5" s="1026" t="s">
        <v>40</v>
      </c>
      <c r="D5" s="1026"/>
      <c r="E5" s="496" t="s">
        <v>41</v>
      </c>
      <c r="F5" s="1026" t="s">
        <v>42</v>
      </c>
      <c r="G5" s="1026"/>
      <c r="H5" s="496" t="s">
        <v>41</v>
      </c>
      <c r="I5" s="1026" t="s">
        <v>43</v>
      </c>
      <c r="J5" s="1026"/>
      <c r="K5" s="619" t="s">
        <v>41</v>
      </c>
      <c r="L5" s="498"/>
      <c r="M5" s="1027" t="s">
        <v>44</v>
      </c>
      <c r="N5" s="1027"/>
      <c r="O5" s="496" t="s">
        <v>45</v>
      </c>
      <c r="P5" s="1026" t="s">
        <v>46</v>
      </c>
      <c r="Q5" s="1026"/>
      <c r="R5" s="496" t="s">
        <v>41</v>
      </c>
      <c r="S5" s="1026" t="s">
        <v>47</v>
      </c>
      <c r="T5" s="1026"/>
      <c r="U5" s="496" t="s">
        <v>41</v>
      </c>
      <c r="V5" s="1026" t="s">
        <v>48</v>
      </c>
      <c r="W5" s="1026"/>
      <c r="X5" s="496" t="s">
        <v>41</v>
      </c>
      <c r="Y5" s="1026" t="s">
        <v>49</v>
      </c>
      <c r="Z5" s="1029"/>
    </row>
    <row r="6" spans="1:26" ht="28.2" thickBot="1">
      <c r="A6" s="499" t="s">
        <v>50</v>
      </c>
      <c r="B6" s="500" t="s">
        <v>51</v>
      </c>
      <c r="C6" s="501">
        <v>2014</v>
      </c>
      <c r="D6" s="501">
        <v>2013</v>
      </c>
      <c r="E6" s="502" t="s">
        <v>52</v>
      </c>
      <c r="F6" s="501">
        <v>2014</v>
      </c>
      <c r="G6" s="501">
        <v>2013</v>
      </c>
      <c r="H6" s="502" t="s">
        <v>52</v>
      </c>
      <c r="I6" s="501">
        <v>2014</v>
      </c>
      <c r="J6" s="501">
        <v>2013</v>
      </c>
      <c r="K6" s="502" t="s">
        <v>52</v>
      </c>
      <c r="L6" s="503"/>
      <c r="M6" s="620">
        <v>2014</v>
      </c>
      <c r="N6" s="620">
        <v>2013</v>
      </c>
      <c r="O6" s="502" t="s">
        <v>52</v>
      </c>
      <c r="P6" s="501">
        <v>2014</v>
      </c>
      <c r="Q6" s="501">
        <v>2013</v>
      </c>
      <c r="R6" s="502" t="s">
        <v>52</v>
      </c>
      <c r="S6" s="501">
        <v>2014</v>
      </c>
      <c r="T6" s="501">
        <v>2013</v>
      </c>
      <c r="U6" s="502" t="s">
        <v>52</v>
      </c>
      <c r="V6" s="501">
        <v>2014</v>
      </c>
      <c r="W6" s="501">
        <v>2013</v>
      </c>
      <c r="X6" s="502" t="s">
        <v>52</v>
      </c>
      <c r="Y6" s="501">
        <v>2014</v>
      </c>
      <c r="Z6" s="506">
        <v>2013</v>
      </c>
    </row>
    <row r="7" spans="1:26" ht="13.8">
      <c r="A7" s="1040" t="s">
        <v>53</v>
      </c>
      <c r="B7" s="507" t="s">
        <v>54</v>
      </c>
      <c r="C7" s="508">
        <v>74988</v>
      </c>
      <c r="D7" s="508">
        <v>70477</v>
      </c>
      <c r="E7" s="509">
        <v>6.4006697220369765E-2</v>
      </c>
      <c r="F7" s="508">
        <v>59673</v>
      </c>
      <c r="G7" s="508">
        <v>56432</v>
      </c>
      <c r="H7" s="509">
        <v>5.7431953501559399E-2</v>
      </c>
      <c r="I7" s="508">
        <v>15315</v>
      </c>
      <c r="J7" s="508">
        <v>14045</v>
      </c>
      <c r="K7" s="509">
        <v>9.042363830544678E-2</v>
      </c>
      <c r="L7" s="621"/>
      <c r="M7" s="511">
        <v>0.62065346621849726</v>
      </c>
      <c r="N7" s="511">
        <v>0.6334952968292531</v>
      </c>
      <c r="O7" s="512">
        <v>-1.3</v>
      </c>
      <c r="P7" s="508">
        <v>84569</v>
      </c>
      <c r="Q7" s="508">
        <v>81356</v>
      </c>
      <c r="R7" s="509">
        <v>3.9493092089089923E-2</v>
      </c>
      <c r="S7" s="508">
        <v>136258</v>
      </c>
      <c r="T7" s="508">
        <v>128424</v>
      </c>
      <c r="U7" s="509">
        <v>6.1001058992088707E-2</v>
      </c>
      <c r="V7" s="508">
        <v>160195</v>
      </c>
      <c r="W7" s="508">
        <v>155691</v>
      </c>
      <c r="X7" s="509">
        <v>2.8929096736484448E-2</v>
      </c>
      <c r="Y7" s="549">
        <v>2.1362751373553102</v>
      </c>
      <c r="Z7" s="514">
        <v>2.2091036792144956</v>
      </c>
    </row>
    <row r="8" spans="1:26" ht="13.8">
      <c r="A8" s="1044"/>
      <c r="B8" s="507" t="s">
        <v>55</v>
      </c>
      <c r="C8" s="508">
        <v>101496</v>
      </c>
      <c r="D8" s="508">
        <v>77320</v>
      </c>
      <c r="E8" s="509">
        <v>0.31267459906880496</v>
      </c>
      <c r="F8" s="508">
        <v>84022</v>
      </c>
      <c r="G8" s="508">
        <v>65858</v>
      </c>
      <c r="H8" s="509">
        <v>0.27580552096935834</v>
      </c>
      <c r="I8" s="508">
        <v>17474</v>
      </c>
      <c r="J8" s="508">
        <v>11462</v>
      </c>
      <c r="K8" s="509">
        <v>0.52451579131041703</v>
      </c>
      <c r="L8" s="621"/>
      <c r="M8" s="511">
        <v>0.76091103925868109</v>
      </c>
      <c r="N8" s="511">
        <v>0.77065265827991636</v>
      </c>
      <c r="O8" s="512">
        <v>-1</v>
      </c>
      <c r="P8" s="508">
        <v>122843</v>
      </c>
      <c r="Q8" s="508">
        <v>89929</v>
      </c>
      <c r="R8" s="509">
        <v>0.36599984432163152</v>
      </c>
      <c r="S8" s="508">
        <v>161442</v>
      </c>
      <c r="T8" s="508">
        <v>116692</v>
      </c>
      <c r="U8" s="509">
        <v>0.38348815685736809</v>
      </c>
      <c r="V8" s="508">
        <v>218749</v>
      </c>
      <c r="W8" s="508">
        <v>148955</v>
      </c>
      <c r="X8" s="509">
        <v>0.46855761807257224</v>
      </c>
      <c r="Y8" s="549">
        <v>2.1552474974383227</v>
      </c>
      <c r="Z8" s="514">
        <v>1.9264743921365752</v>
      </c>
    </row>
    <row r="9" spans="1:26" ht="14.4" thickBot="1">
      <c r="A9" s="1041"/>
      <c r="B9" s="507" t="s">
        <v>56</v>
      </c>
      <c r="C9" s="508">
        <v>566871</v>
      </c>
      <c r="D9" s="508">
        <v>552972</v>
      </c>
      <c r="E9" s="509">
        <v>2.5135088214231462E-2</v>
      </c>
      <c r="F9" s="508">
        <v>482172</v>
      </c>
      <c r="G9" s="508">
        <v>465110</v>
      </c>
      <c r="H9" s="509">
        <v>3.6683795231235619E-2</v>
      </c>
      <c r="I9" s="508">
        <v>84699</v>
      </c>
      <c r="J9" s="508">
        <v>87862</v>
      </c>
      <c r="K9" s="509">
        <v>-3.5999635792492775E-2</v>
      </c>
      <c r="L9" s="621"/>
      <c r="M9" s="511">
        <v>0.8435302988365323</v>
      </c>
      <c r="N9" s="511">
        <v>0.8438274160468624</v>
      </c>
      <c r="O9" s="512">
        <v>0</v>
      </c>
      <c r="P9" s="508">
        <v>883792</v>
      </c>
      <c r="Q9" s="508">
        <v>886639</v>
      </c>
      <c r="R9" s="509">
        <v>-3.2110024485726436E-3</v>
      </c>
      <c r="S9" s="508">
        <v>1047730</v>
      </c>
      <c r="T9" s="508">
        <v>1050735</v>
      </c>
      <c r="U9" s="509">
        <v>-2.8599028299238151E-3</v>
      </c>
      <c r="V9" s="508">
        <v>1554511</v>
      </c>
      <c r="W9" s="508">
        <v>1521238</v>
      </c>
      <c r="X9" s="509">
        <v>2.1872317152214184E-2</v>
      </c>
      <c r="Y9" s="549">
        <v>2.7422658770690331</v>
      </c>
      <c r="Z9" s="514">
        <v>2.7510217515534241</v>
      </c>
    </row>
    <row r="10" spans="1:26" ht="14.4" thickBot="1">
      <c r="A10" s="622" t="s">
        <v>57</v>
      </c>
      <c r="B10" s="623"/>
      <c r="C10" s="624">
        <v>743355</v>
      </c>
      <c r="D10" s="624">
        <v>700769</v>
      </c>
      <c r="E10" s="625">
        <v>6.0770382251497994E-2</v>
      </c>
      <c r="F10" s="624">
        <v>625867</v>
      </c>
      <c r="G10" s="624">
        <v>587400</v>
      </c>
      <c r="H10" s="625">
        <v>6.5486891385767784E-2</v>
      </c>
      <c r="I10" s="624">
        <v>117488</v>
      </c>
      <c r="J10" s="624">
        <v>113369</v>
      </c>
      <c r="K10" s="625">
        <v>3.6332683537827801E-2</v>
      </c>
      <c r="L10" s="621"/>
      <c r="M10" s="626">
        <v>0.81104479608749624</v>
      </c>
      <c r="N10" s="626">
        <v>0.81639324274164238</v>
      </c>
      <c r="O10" s="627">
        <v>-0.5</v>
      </c>
      <c r="P10" s="624">
        <v>1091204</v>
      </c>
      <c r="Q10" s="624">
        <v>1057924</v>
      </c>
      <c r="R10" s="625">
        <v>3.1457836290697629E-2</v>
      </c>
      <c r="S10" s="624">
        <v>1345430</v>
      </c>
      <c r="T10" s="624">
        <v>1295851</v>
      </c>
      <c r="U10" s="625">
        <v>3.8259799930701908E-2</v>
      </c>
      <c r="V10" s="624">
        <v>1933455</v>
      </c>
      <c r="W10" s="624">
        <v>1825884</v>
      </c>
      <c r="X10" s="625">
        <v>5.8914476494673268E-2</v>
      </c>
      <c r="Y10" s="628">
        <v>2.600984724660492</v>
      </c>
      <c r="Z10" s="629">
        <v>2.6055433388177844</v>
      </c>
    </row>
    <row r="11" spans="1:26" ht="13.8">
      <c r="A11" s="1044" t="s">
        <v>58</v>
      </c>
      <c r="B11" s="507" t="s">
        <v>54</v>
      </c>
      <c r="C11" s="508">
        <v>85787</v>
      </c>
      <c r="D11" s="508">
        <v>89789</v>
      </c>
      <c r="E11" s="509">
        <v>-4.4571161278107563E-2</v>
      </c>
      <c r="F11" s="508">
        <v>18939</v>
      </c>
      <c r="G11" s="508">
        <v>19287</v>
      </c>
      <c r="H11" s="509">
        <v>-1.8043241561673667E-2</v>
      </c>
      <c r="I11" s="508">
        <v>66848</v>
      </c>
      <c r="J11" s="508">
        <v>70502</v>
      </c>
      <c r="K11" s="509">
        <v>-5.1828316927179374E-2</v>
      </c>
      <c r="L11" s="621"/>
      <c r="M11" s="511">
        <v>0.39944117662772</v>
      </c>
      <c r="N11" s="511">
        <v>0.38070216985879635</v>
      </c>
      <c r="O11" s="512">
        <v>1.9</v>
      </c>
      <c r="P11" s="508">
        <v>74767</v>
      </c>
      <c r="Q11" s="508">
        <v>77163</v>
      </c>
      <c r="R11" s="509">
        <v>-3.1051151458600625E-2</v>
      </c>
      <c r="S11" s="508">
        <v>187179</v>
      </c>
      <c r="T11" s="508">
        <v>202686</v>
      </c>
      <c r="U11" s="509">
        <v>-7.6507504218347594E-2</v>
      </c>
      <c r="V11" s="508">
        <v>169389</v>
      </c>
      <c r="W11" s="508">
        <v>177783</v>
      </c>
      <c r="X11" s="509">
        <v>-4.7214863063397512E-2</v>
      </c>
      <c r="Y11" s="549">
        <v>1.9745299404338652</v>
      </c>
      <c r="Z11" s="514">
        <v>1.9800086870329328</v>
      </c>
    </row>
    <row r="12" spans="1:26" ht="14.4" thickBot="1">
      <c r="A12" s="1044"/>
      <c r="B12" s="507" t="s">
        <v>55</v>
      </c>
      <c r="C12" s="508">
        <v>87956</v>
      </c>
      <c r="D12" s="508">
        <v>81670</v>
      </c>
      <c r="E12" s="509">
        <v>7.6968287008693528E-2</v>
      </c>
      <c r="F12" s="508">
        <v>32056</v>
      </c>
      <c r="G12" s="508">
        <v>24231</v>
      </c>
      <c r="H12" s="509">
        <v>0.3229334323800091</v>
      </c>
      <c r="I12" s="508">
        <v>55900</v>
      </c>
      <c r="J12" s="508">
        <v>57439</v>
      </c>
      <c r="K12" s="509">
        <v>-2.6793641950591061E-2</v>
      </c>
      <c r="L12" s="621"/>
      <c r="M12" s="511">
        <v>0.61422549984038988</v>
      </c>
      <c r="N12" s="511">
        <v>0.57077347591035121</v>
      </c>
      <c r="O12" s="512">
        <v>4.3</v>
      </c>
      <c r="P12" s="508">
        <v>94283</v>
      </c>
      <c r="Q12" s="508">
        <v>86257</v>
      </c>
      <c r="R12" s="509">
        <v>9.3047520780922127E-2</v>
      </c>
      <c r="S12" s="508">
        <v>153499</v>
      </c>
      <c r="T12" s="508">
        <v>151123</v>
      </c>
      <c r="U12" s="509">
        <v>1.5722292437286185E-2</v>
      </c>
      <c r="V12" s="508">
        <v>209418</v>
      </c>
      <c r="W12" s="508">
        <v>190743</v>
      </c>
      <c r="X12" s="509">
        <v>9.7906607319796793E-2</v>
      </c>
      <c r="Y12" s="549">
        <v>2.3809404702351173</v>
      </c>
      <c r="Z12" s="514">
        <v>2.3355332435410801</v>
      </c>
    </row>
    <row r="13" spans="1:26" ht="14.4" thickBot="1">
      <c r="A13" s="622" t="s">
        <v>57</v>
      </c>
      <c r="B13" s="623"/>
      <c r="C13" s="624">
        <v>173743</v>
      </c>
      <c r="D13" s="624">
        <v>171459</v>
      </c>
      <c r="E13" s="625">
        <v>1.3320968861360442E-2</v>
      </c>
      <c r="F13" s="624">
        <v>50995</v>
      </c>
      <c r="G13" s="624">
        <v>43518</v>
      </c>
      <c r="H13" s="625">
        <v>0.17181396203869664</v>
      </c>
      <c r="I13" s="624">
        <v>122748</v>
      </c>
      <c r="J13" s="624">
        <v>127941</v>
      </c>
      <c r="K13" s="625">
        <v>-4.0589021502098623E-2</v>
      </c>
      <c r="L13" s="621"/>
      <c r="M13" s="626">
        <v>0.49621636853568474</v>
      </c>
      <c r="N13" s="626">
        <v>0.46188762863578936</v>
      </c>
      <c r="O13" s="627">
        <v>3.4000000000000004</v>
      </c>
      <c r="P13" s="624">
        <v>169050</v>
      </c>
      <c r="Q13" s="624">
        <v>163420</v>
      </c>
      <c r="R13" s="625">
        <v>3.4451107575572147E-2</v>
      </c>
      <c r="S13" s="624">
        <v>340678</v>
      </c>
      <c r="T13" s="624">
        <v>353809</v>
      </c>
      <c r="U13" s="625">
        <v>-3.711324471678222E-2</v>
      </c>
      <c r="V13" s="624">
        <v>378807</v>
      </c>
      <c r="W13" s="624">
        <v>368526</v>
      </c>
      <c r="X13" s="625">
        <v>2.7897624590937954E-2</v>
      </c>
      <c r="Y13" s="628">
        <v>2.1802720109587148</v>
      </c>
      <c r="Z13" s="629">
        <v>2.1493534897555682</v>
      </c>
    </row>
    <row r="14" spans="1:26" ht="13.8">
      <c r="A14" s="1044" t="s">
        <v>59</v>
      </c>
      <c r="B14" s="507" t="s">
        <v>54</v>
      </c>
      <c r="C14" s="508">
        <v>10121</v>
      </c>
      <c r="D14" s="508">
        <v>10225</v>
      </c>
      <c r="E14" s="509">
        <v>-1.017114914425428E-2</v>
      </c>
      <c r="F14" s="508">
        <v>3396</v>
      </c>
      <c r="G14" s="508">
        <v>3247</v>
      </c>
      <c r="H14" s="509">
        <v>4.5888512473052048E-2</v>
      </c>
      <c r="I14" s="508">
        <v>6725</v>
      </c>
      <c r="J14" s="508">
        <v>6978</v>
      </c>
      <c r="K14" s="509">
        <v>-3.625680710805388E-2</v>
      </c>
      <c r="L14" s="621"/>
      <c r="M14" s="511">
        <v>0.36567441169920573</v>
      </c>
      <c r="N14" s="511">
        <v>0.33597527722232323</v>
      </c>
      <c r="O14" s="512">
        <v>3</v>
      </c>
      <c r="P14" s="508">
        <v>9852</v>
      </c>
      <c r="Q14" s="508">
        <v>9241</v>
      </c>
      <c r="R14" s="509">
        <v>6.6118385456119463E-2</v>
      </c>
      <c r="S14" s="508">
        <v>26942</v>
      </c>
      <c r="T14" s="508">
        <v>27505</v>
      </c>
      <c r="U14" s="509">
        <v>-2.046900563533903E-2</v>
      </c>
      <c r="V14" s="508">
        <v>21626</v>
      </c>
      <c r="W14" s="508">
        <v>21440</v>
      </c>
      <c r="X14" s="509">
        <v>8.6753731343283576E-3</v>
      </c>
      <c r="Y14" s="549">
        <v>2.1367453808912162</v>
      </c>
      <c r="Z14" s="514">
        <v>2.0968215158924206</v>
      </c>
    </row>
    <row r="15" spans="1:26" ht="13.8">
      <c r="A15" s="1044"/>
      <c r="B15" s="507" t="s">
        <v>55</v>
      </c>
      <c r="C15" s="508">
        <v>53477</v>
      </c>
      <c r="D15" s="508">
        <v>52174</v>
      </c>
      <c r="E15" s="509">
        <v>2.4974125043124927E-2</v>
      </c>
      <c r="F15" s="508">
        <v>36318</v>
      </c>
      <c r="G15" s="508">
        <v>36949</v>
      </c>
      <c r="H15" s="509">
        <v>-1.7077593439605944E-2</v>
      </c>
      <c r="I15" s="508">
        <v>17159</v>
      </c>
      <c r="J15" s="508">
        <v>15225</v>
      </c>
      <c r="K15" s="509">
        <v>0.12702791461412152</v>
      </c>
      <c r="L15" s="621"/>
      <c r="M15" s="511">
        <v>0.68932116059355364</v>
      </c>
      <c r="N15" s="511">
        <v>0.69447902594937272</v>
      </c>
      <c r="O15" s="512">
        <v>-0.5</v>
      </c>
      <c r="P15" s="508">
        <v>77996</v>
      </c>
      <c r="Q15" s="508">
        <v>78656</v>
      </c>
      <c r="R15" s="509">
        <v>-8.3909682668836458E-3</v>
      </c>
      <c r="S15" s="508">
        <v>113149</v>
      </c>
      <c r="T15" s="508">
        <v>113259</v>
      </c>
      <c r="U15" s="509">
        <v>-9.7122524479290831E-4</v>
      </c>
      <c r="V15" s="508">
        <v>146188</v>
      </c>
      <c r="W15" s="508">
        <v>144559</v>
      </c>
      <c r="X15" s="509">
        <v>1.1268755317897882E-2</v>
      </c>
      <c r="Y15" s="549">
        <v>2.7336612001421172</v>
      </c>
      <c r="Z15" s="514">
        <v>2.7707095488174187</v>
      </c>
    </row>
    <row r="16" spans="1:26" ht="14.4" thickBot="1">
      <c r="A16" s="1044"/>
      <c r="B16" s="507" t="s">
        <v>56</v>
      </c>
      <c r="C16" s="508">
        <v>177341</v>
      </c>
      <c r="D16" s="508">
        <v>188843</v>
      </c>
      <c r="E16" s="509">
        <v>-6.0907738174038752E-2</v>
      </c>
      <c r="F16" s="508">
        <v>125527</v>
      </c>
      <c r="G16" s="508">
        <v>132865</v>
      </c>
      <c r="H16" s="509">
        <v>-5.5228991833816278E-2</v>
      </c>
      <c r="I16" s="508">
        <v>51814</v>
      </c>
      <c r="J16" s="508">
        <v>55978</v>
      </c>
      <c r="K16" s="509">
        <v>-7.4386366072385579E-2</v>
      </c>
      <c r="L16" s="621"/>
      <c r="M16" s="511">
        <v>0.77050929884241992</v>
      </c>
      <c r="N16" s="511">
        <v>0.7787279606791675</v>
      </c>
      <c r="O16" s="512">
        <v>-0.8</v>
      </c>
      <c r="P16" s="508">
        <v>254134</v>
      </c>
      <c r="Q16" s="508">
        <v>269816</v>
      </c>
      <c r="R16" s="509">
        <v>-5.8121089927950897E-2</v>
      </c>
      <c r="S16" s="508">
        <v>329826</v>
      </c>
      <c r="T16" s="508">
        <v>346483</v>
      </c>
      <c r="U16" s="509">
        <v>-4.8074508706054842E-2</v>
      </c>
      <c r="V16" s="508">
        <v>589783</v>
      </c>
      <c r="W16" s="508">
        <v>609252</v>
      </c>
      <c r="X16" s="509">
        <v>-3.1955578315705162E-2</v>
      </c>
      <c r="Y16" s="549">
        <v>3.3257002046903987</v>
      </c>
      <c r="Z16" s="514">
        <v>3.2262355501660109</v>
      </c>
    </row>
    <row r="17" spans="1:26" ht="14.4" thickBot="1">
      <c r="A17" s="622" t="s">
        <v>57</v>
      </c>
      <c r="B17" s="623"/>
      <c r="C17" s="624">
        <v>240939</v>
      </c>
      <c r="D17" s="624">
        <v>251242</v>
      </c>
      <c r="E17" s="625">
        <v>-4.1008270910118529E-2</v>
      </c>
      <c r="F17" s="624">
        <v>165241</v>
      </c>
      <c r="G17" s="624">
        <v>173061</v>
      </c>
      <c r="H17" s="625">
        <v>-4.5186379369124181E-2</v>
      </c>
      <c r="I17" s="624">
        <v>75698</v>
      </c>
      <c r="J17" s="624">
        <v>78181</v>
      </c>
      <c r="K17" s="625">
        <v>-3.175963469385145E-2</v>
      </c>
      <c r="L17" s="621"/>
      <c r="M17" s="626">
        <v>0.72774979411257734</v>
      </c>
      <c r="N17" s="626">
        <v>0.73415126209089021</v>
      </c>
      <c r="O17" s="627">
        <v>-0.6</v>
      </c>
      <c r="P17" s="624">
        <v>341982</v>
      </c>
      <c r="Q17" s="624">
        <v>357713</v>
      </c>
      <c r="R17" s="625">
        <v>-4.3976595762524703E-2</v>
      </c>
      <c r="S17" s="624">
        <v>469917</v>
      </c>
      <c r="T17" s="624">
        <v>487247</v>
      </c>
      <c r="U17" s="625">
        <v>-3.5567176401291339E-2</v>
      </c>
      <c r="V17" s="624">
        <v>757597</v>
      </c>
      <c r="W17" s="624">
        <v>775251</v>
      </c>
      <c r="X17" s="625">
        <v>-2.2771979655621211E-2</v>
      </c>
      <c r="Y17" s="628">
        <v>3.1443518898974427</v>
      </c>
      <c r="Z17" s="629">
        <v>3.0856743697311755</v>
      </c>
    </row>
    <row r="18" spans="1:26" ht="13.8">
      <c r="A18" s="1044" t="s">
        <v>60</v>
      </c>
      <c r="B18" s="507" t="s">
        <v>54</v>
      </c>
      <c r="C18" s="508">
        <v>19406</v>
      </c>
      <c r="D18" s="508">
        <v>23488</v>
      </c>
      <c r="E18" s="509">
        <v>-0.17379087193460491</v>
      </c>
      <c r="F18" s="508">
        <v>5906</v>
      </c>
      <c r="G18" s="508">
        <v>8976</v>
      </c>
      <c r="H18" s="509">
        <v>-0.34202317290552586</v>
      </c>
      <c r="I18" s="508">
        <v>13500</v>
      </c>
      <c r="J18" s="508">
        <v>14512</v>
      </c>
      <c r="K18" s="509">
        <v>-6.9735391400220503E-2</v>
      </c>
      <c r="L18" s="621"/>
      <c r="M18" s="511">
        <v>0.3617238803035665</v>
      </c>
      <c r="N18" s="511">
        <v>0.40422968331325193</v>
      </c>
      <c r="O18" s="512">
        <v>-4.3</v>
      </c>
      <c r="P18" s="508">
        <v>18398</v>
      </c>
      <c r="Q18" s="508">
        <v>22478</v>
      </c>
      <c r="R18" s="509">
        <v>-0.18151081057033544</v>
      </c>
      <c r="S18" s="508">
        <v>50862</v>
      </c>
      <c r="T18" s="508">
        <v>55607</v>
      </c>
      <c r="U18" s="509">
        <v>-8.5330983509270417E-2</v>
      </c>
      <c r="V18" s="508">
        <v>35211</v>
      </c>
      <c r="W18" s="508">
        <v>43081</v>
      </c>
      <c r="X18" s="509">
        <v>-0.18267913929574522</v>
      </c>
      <c r="Y18" s="549">
        <v>1.8144388333505101</v>
      </c>
      <c r="Z18" s="514">
        <v>1.8341706403269755</v>
      </c>
    </row>
    <row r="19" spans="1:26" ht="14.4" thickBot="1">
      <c r="A19" s="1044"/>
      <c r="B19" s="507" t="s">
        <v>61</v>
      </c>
      <c r="C19" s="508">
        <v>51983</v>
      </c>
      <c r="D19" s="508">
        <v>48520</v>
      </c>
      <c r="E19" s="509">
        <v>7.1372629843363566E-2</v>
      </c>
      <c r="F19" s="508">
        <v>26899</v>
      </c>
      <c r="G19" s="508">
        <v>25355</v>
      </c>
      <c r="H19" s="509">
        <v>6.0895286925655691E-2</v>
      </c>
      <c r="I19" s="508">
        <v>25084</v>
      </c>
      <c r="J19" s="508">
        <v>23165</v>
      </c>
      <c r="K19" s="509">
        <v>8.2840492121735373E-2</v>
      </c>
      <c r="L19" s="621"/>
      <c r="M19" s="511">
        <v>0.58699683995192264</v>
      </c>
      <c r="N19" s="511">
        <v>0.60605496185575813</v>
      </c>
      <c r="O19" s="512">
        <v>-1.9</v>
      </c>
      <c r="P19" s="508">
        <v>73745</v>
      </c>
      <c r="Q19" s="508">
        <v>78092</v>
      </c>
      <c r="R19" s="509">
        <v>-5.566511294370742E-2</v>
      </c>
      <c r="S19" s="508">
        <v>125631</v>
      </c>
      <c r="T19" s="508">
        <v>128853</v>
      </c>
      <c r="U19" s="509">
        <v>-2.5005238527624502E-2</v>
      </c>
      <c r="V19" s="508">
        <v>130197</v>
      </c>
      <c r="W19" s="508">
        <v>133433</v>
      </c>
      <c r="X19" s="509">
        <v>-2.4251871725884902E-2</v>
      </c>
      <c r="Y19" s="549">
        <v>2.5046072754554372</v>
      </c>
      <c r="Z19" s="514">
        <v>2.7500618301731246</v>
      </c>
    </row>
    <row r="20" spans="1:26" ht="14.4" thickBot="1">
      <c r="A20" s="622" t="s">
        <v>57</v>
      </c>
      <c r="B20" s="623"/>
      <c r="C20" s="624">
        <v>71389</v>
      </c>
      <c r="D20" s="624">
        <v>72008</v>
      </c>
      <c r="E20" s="625">
        <v>-8.5962670814353961E-3</v>
      </c>
      <c r="F20" s="624">
        <v>32805</v>
      </c>
      <c r="G20" s="624">
        <v>34331</v>
      </c>
      <c r="H20" s="625">
        <v>-4.4449622789898342E-2</v>
      </c>
      <c r="I20" s="624">
        <v>38584</v>
      </c>
      <c r="J20" s="624">
        <v>37677</v>
      </c>
      <c r="K20" s="625">
        <v>2.4073041908856861E-2</v>
      </c>
      <c r="L20" s="621"/>
      <c r="M20" s="626">
        <v>0.52207736284158579</v>
      </c>
      <c r="N20" s="626">
        <v>0.54521305432071998</v>
      </c>
      <c r="O20" s="627">
        <v>-2.2999999999999998</v>
      </c>
      <c r="P20" s="624">
        <v>92143</v>
      </c>
      <c r="Q20" s="624">
        <v>100570</v>
      </c>
      <c r="R20" s="625">
        <v>-8.3792383414537139E-2</v>
      </c>
      <c r="S20" s="624">
        <v>176493</v>
      </c>
      <c r="T20" s="624">
        <v>184460</v>
      </c>
      <c r="U20" s="625">
        <v>-4.3190935704217719E-2</v>
      </c>
      <c r="V20" s="624">
        <v>165408</v>
      </c>
      <c r="W20" s="624">
        <v>176514</v>
      </c>
      <c r="X20" s="625">
        <v>-6.2918522043577285E-2</v>
      </c>
      <c r="Y20" s="628">
        <v>2.3169956155710265</v>
      </c>
      <c r="Z20" s="629">
        <v>2.4513109654482834</v>
      </c>
    </row>
    <row r="21" spans="1:26" ht="13.8">
      <c r="A21" s="1040" t="s">
        <v>62</v>
      </c>
      <c r="B21" s="507" t="s">
        <v>54</v>
      </c>
      <c r="C21" s="508">
        <v>15453</v>
      </c>
      <c r="D21" s="508">
        <v>15341</v>
      </c>
      <c r="E21" s="509">
        <v>7.3006974773482825E-3</v>
      </c>
      <c r="F21" s="508">
        <v>7160</v>
      </c>
      <c r="G21" s="508">
        <v>7349</v>
      </c>
      <c r="H21" s="509">
        <v>-2.5717784732616683E-2</v>
      </c>
      <c r="I21" s="508">
        <v>8293</v>
      </c>
      <c r="J21" s="508">
        <v>7992</v>
      </c>
      <c r="K21" s="509">
        <v>3.766266266266266E-2</v>
      </c>
      <c r="L21" s="621"/>
      <c r="M21" s="511">
        <v>0.53235251694793018</v>
      </c>
      <c r="N21" s="511">
        <v>0.64865458884109395</v>
      </c>
      <c r="O21" s="512">
        <v>-11.600000000000001</v>
      </c>
      <c r="P21" s="508">
        <v>18454</v>
      </c>
      <c r="Q21" s="508">
        <v>20659</v>
      </c>
      <c r="R21" s="509">
        <v>-0.10673314294012295</v>
      </c>
      <c r="S21" s="508">
        <v>34665</v>
      </c>
      <c r="T21" s="508">
        <v>31849</v>
      </c>
      <c r="U21" s="509">
        <v>8.8417218750981186E-2</v>
      </c>
      <c r="V21" s="508">
        <v>32690</v>
      </c>
      <c r="W21" s="508">
        <v>34405</v>
      </c>
      <c r="X21" s="509">
        <v>-4.9847405900305189E-2</v>
      </c>
      <c r="Y21" s="549">
        <v>2.1154468388015273</v>
      </c>
      <c r="Z21" s="514">
        <v>2.2426830063229253</v>
      </c>
    </row>
    <row r="22" spans="1:26" ht="14.4" thickBot="1">
      <c r="A22" s="1041"/>
      <c r="B22" s="507" t="s">
        <v>55</v>
      </c>
      <c r="C22" s="508">
        <v>40287</v>
      </c>
      <c r="D22" s="508">
        <v>29879</v>
      </c>
      <c r="E22" s="509">
        <v>0.34833829780113124</v>
      </c>
      <c r="F22" s="508">
        <v>26160</v>
      </c>
      <c r="G22" s="508">
        <v>19512</v>
      </c>
      <c r="H22" s="509">
        <v>0.34071340713407133</v>
      </c>
      <c r="I22" s="508">
        <v>14127</v>
      </c>
      <c r="J22" s="508">
        <v>10367</v>
      </c>
      <c r="K22" s="509">
        <v>0.36268930259477189</v>
      </c>
      <c r="L22" s="621"/>
      <c r="M22" s="511">
        <v>0.73458482739225195</v>
      </c>
      <c r="N22" s="511">
        <v>0.77861613940111651</v>
      </c>
      <c r="O22" s="512">
        <v>-4.3999999999999995</v>
      </c>
      <c r="P22" s="508">
        <v>62688</v>
      </c>
      <c r="Q22" s="508">
        <v>46024</v>
      </c>
      <c r="R22" s="509">
        <v>0.36207196245437162</v>
      </c>
      <c r="S22" s="508">
        <v>85338</v>
      </c>
      <c r="T22" s="508">
        <v>59110</v>
      </c>
      <c r="U22" s="509">
        <v>0.44371510742683135</v>
      </c>
      <c r="V22" s="508">
        <v>140211</v>
      </c>
      <c r="W22" s="508">
        <v>107580</v>
      </c>
      <c r="X22" s="509">
        <v>0.3033184606804239</v>
      </c>
      <c r="Y22" s="549">
        <v>3.4803038200908483</v>
      </c>
      <c r="Z22" s="514">
        <v>3.6005221058268351</v>
      </c>
    </row>
    <row r="23" spans="1:26" ht="14.4" thickBot="1">
      <c r="A23" s="622" t="s">
        <v>57</v>
      </c>
      <c r="B23" s="623"/>
      <c r="C23" s="624">
        <v>55740</v>
      </c>
      <c r="D23" s="624">
        <v>45220</v>
      </c>
      <c r="E23" s="625">
        <v>0.23264042459088899</v>
      </c>
      <c r="F23" s="624">
        <v>33320</v>
      </c>
      <c r="G23" s="624">
        <v>26861</v>
      </c>
      <c r="H23" s="625">
        <v>0.24046014668106178</v>
      </c>
      <c r="I23" s="624">
        <v>22420</v>
      </c>
      <c r="J23" s="624">
        <v>18359</v>
      </c>
      <c r="K23" s="625">
        <v>0.22119941173266519</v>
      </c>
      <c r="L23" s="630"/>
      <c r="M23" s="626">
        <v>0.67616642917260406</v>
      </c>
      <c r="N23" s="626">
        <v>0.73311052232324458</v>
      </c>
      <c r="O23" s="627">
        <v>-5.7</v>
      </c>
      <c r="P23" s="624">
        <v>81142</v>
      </c>
      <c r="Q23" s="624">
        <v>66683</v>
      </c>
      <c r="R23" s="625">
        <v>0.21683187619033337</v>
      </c>
      <c r="S23" s="624">
        <v>120003</v>
      </c>
      <c r="T23" s="624">
        <v>90959</v>
      </c>
      <c r="U23" s="625">
        <v>0.31930869952396135</v>
      </c>
      <c r="V23" s="624">
        <v>172901</v>
      </c>
      <c r="W23" s="624">
        <v>141985</v>
      </c>
      <c r="X23" s="625">
        <v>0.21774131070183469</v>
      </c>
      <c r="Y23" s="628">
        <v>3.1019196268388947</v>
      </c>
      <c r="Z23" s="629">
        <v>3.1398717381689516</v>
      </c>
    </row>
    <row r="24" spans="1:26" s="550" customFormat="1" ht="4.5" customHeight="1" thickBot="1">
      <c r="A24" s="547"/>
      <c r="B24" s="547"/>
      <c r="C24" s="559"/>
      <c r="D24" s="559"/>
      <c r="E24" s="511" t="e">
        <v>#DIV/0!</v>
      </c>
      <c r="F24" s="559"/>
      <c r="G24" s="559"/>
      <c r="H24" s="511" t="e">
        <v>#DIV/0!</v>
      </c>
      <c r="I24" s="559"/>
      <c r="J24" s="559"/>
      <c r="K24" s="511" t="e">
        <v>#DIV/0!</v>
      </c>
      <c r="L24" s="631"/>
      <c r="M24" s="561"/>
      <c r="N24" s="561"/>
      <c r="O24" s="549">
        <v>0</v>
      </c>
      <c r="P24" s="559"/>
      <c r="Q24" s="559"/>
      <c r="R24" s="511" t="e">
        <v>#DIV/0!</v>
      </c>
      <c r="S24" s="559"/>
      <c r="T24" s="559"/>
      <c r="U24" s="511" t="e">
        <v>#DIV/0!</v>
      </c>
      <c r="V24" s="559"/>
      <c r="W24" s="559"/>
      <c r="X24" s="511" t="e">
        <v>#DIV/0!</v>
      </c>
      <c r="Y24" s="549" t="e">
        <v>#DIV/0!</v>
      </c>
      <c r="Z24" s="549" t="e">
        <v>#DIV/0!</v>
      </c>
    </row>
    <row r="25" spans="1:26" ht="16.2" thickBot="1">
      <c r="A25" s="1045" t="s">
        <v>63</v>
      </c>
      <c r="B25" s="1046"/>
      <c r="C25" s="632">
        <v>1285166</v>
      </c>
      <c r="D25" s="632">
        <v>1240698</v>
      </c>
      <c r="E25" s="633">
        <v>3.584111524319375E-2</v>
      </c>
      <c r="F25" s="632">
        <v>908228</v>
      </c>
      <c r="G25" s="632">
        <v>865171</v>
      </c>
      <c r="H25" s="633">
        <v>4.976704027296338E-2</v>
      </c>
      <c r="I25" s="632">
        <v>376938</v>
      </c>
      <c r="J25" s="632">
        <v>375527</v>
      </c>
      <c r="K25" s="633">
        <v>3.757386286472078E-3</v>
      </c>
      <c r="L25" s="553"/>
      <c r="M25" s="634">
        <v>0.72395751147492726</v>
      </c>
      <c r="N25" s="634">
        <v>0.72391127898965568</v>
      </c>
      <c r="O25" s="635">
        <v>0</v>
      </c>
      <c r="P25" s="632">
        <v>1775521</v>
      </c>
      <c r="Q25" s="632">
        <v>1746310</v>
      </c>
      <c r="R25" s="633">
        <v>1.6727270644959946E-2</v>
      </c>
      <c r="S25" s="632">
        <v>2452521</v>
      </c>
      <c r="T25" s="632">
        <v>2412326</v>
      </c>
      <c r="U25" s="633">
        <v>1.6662341656973393E-2</v>
      </c>
      <c r="V25" s="632">
        <v>3408168</v>
      </c>
      <c r="W25" s="632">
        <v>3288160</v>
      </c>
      <c r="X25" s="633">
        <v>3.649700744489319E-2</v>
      </c>
      <c r="Y25" s="636">
        <v>2.6519282333955303</v>
      </c>
      <c r="Z25" s="637">
        <v>2.6502501011527384</v>
      </c>
    </row>
    <row r="26" spans="1:26" ht="11.25" customHeight="1" thickBot="1">
      <c r="A26" s="594"/>
      <c r="B26" s="594"/>
      <c r="C26" s="638"/>
      <c r="D26" s="638"/>
      <c r="E26" s="639"/>
      <c r="F26" s="638"/>
      <c r="G26" s="638"/>
      <c r="H26" s="639"/>
      <c r="I26" s="638"/>
      <c r="J26" s="638"/>
      <c r="K26" s="639"/>
      <c r="L26" s="595"/>
      <c r="M26" s="639"/>
      <c r="N26" s="639"/>
      <c r="O26" s="640"/>
      <c r="P26" s="638"/>
      <c r="Q26" s="638"/>
      <c r="R26" s="639"/>
      <c r="S26" s="638"/>
      <c r="T26" s="638"/>
      <c r="U26" s="639"/>
      <c r="V26" s="638"/>
      <c r="W26" s="638"/>
      <c r="X26" s="639"/>
      <c r="Y26" s="640"/>
      <c r="Z26" s="640"/>
    </row>
    <row r="27" spans="1:26" ht="16.2" thickBot="1">
      <c r="A27" s="1030" t="s">
        <v>64</v>
      </c>
      <c r="B27" s="1031"/>
      <c r="C27" s="551">
        <v>62793</v>
      </c>
      <c r="D27" s="551">
        <v>65107</v>
      </c>
      <c r="E27" s="552">
        <v>-3.5541493234214447E-2</v>
      </c>
      <c r="F27" s="551">
        <v>16041</v>
      </c>
      <c r="G27" s="551">
        <v>14423</v>
      </c>
      <c r="H27" s="552">
        <v>0.11218193163696873</v>
      </c>
      <c r="I27" s="551">
        <v>46752</v>
      </c>
      <c r="J27" s="551">
        <v>50684</v>
      </c>
      <c r="K27" s="552">
        <v>-7.7578723068423963E-2</v>
      </c>
      <c r="L27" s="553"/>
      <c r="M27" s="554">
        <v>0.42901540329796756</v>
      </c>
      <c r="N27" s="554">
        <v>0.40055355580731666</v>
      </c>
      <c r="O27" s="555">
        <v>2.8000000000000003</v>
      </c>
      <c r="P27" s="551">
        <v>53699</v>
      </c>
      <c r="Q27" s="551">
        <v>55862</v>
      </c>
      <c r="R27" s="552">
        <v>-3.8720418173355767E-2</v>
      </c>
      <c r="S27" s="551">
        <v>125168</v>
      </c>
      <c r="T27" s="551">
        <v>139462</v>
      </c>
      <c r="U27" s="552">
        <v>-0.10249386929772984</v>
      </c>
      <c r="V27" s="551">
        <v>127010</v>
      </c>
      <c r="W27" s="551">
        <v>132827</v>
      </c>
      <c r="X27" s="552">
        <v>-4.3793806982014197E-2</v>
      </c>
      <c r="Y27" s="641">
        <v>2.0226776870033283</v>
      </c>
      <c r="Z27" s="557">
        <v>2.0401339333712198</v>
      </c>
    </row>
    <row r="28" spans="1:26">
      <c r="O28" s="558"/>
    </row>
    <row r="30" spans="1:26" ht="23.4" thickBot="1">
      <c r="A30" s="1043" t="s">
        <v>65</v>
      </c>
      <c r="B30" s="1043"/>
      <c r="C30" s="1043"/>
      <c r="D30" s="1043"/>
      <c r="E30" s="1043"/>
      <c r="F30" s="1043"/>
      <c r="G30" s="1043"/>
      <c r="H30" s="1043"/>
      <c r="I30" s="1043"/>
      <c r="J30" s="1043"/>
      <c r="K30" s="1043"/>
      <c r="L30" s="1043"/>
      <c r="M30" s="1043"/>
      <c r="N30" s="1043"/>
      <c r="O30" s="1043"/>
      <c r="P30" s="1043"/>
      <c r="Q30" s="1043"/>
      <c r="R30" s="1043"/>
      <c r="S30" s="1043"/>
      <c r="T30" s="1043"/>
      <c r="U30" s="1043"/>
      <c r="V30" s="1043"/>
      <c r="W30" s="1043"/>
      <c r="X30" s="1043"/>
      <c r="Y30" s="1043"/>
      <c r="Z30" s="1043"/>
    </row>
    <row r="31" spans="1:26" ht="13.8">
      <c r="A31" s="494"/>
      <c r="B31" s="495"/>
      <c r="C31" s="1026" t="s">
        <v>40</v>
      </c>
      <c r="D31" s="1026"/>
      <c r="E31" s="496" t="s">
        <v>41</v>
      </c>
      <c r="F31" s="1026" t="s">
        <v>42</v>
      </c>
      <c r="G31" s="1026"/>
      <c r="H31" s="496" t="s">
        <v>41</v>
      </c>
      <c r="I31" s="1026" t="s">
        <v>43</v>
      </c>
      <c r="J31" s="1026"/>
      <c r="K31" s="497" t="s">
        <v>41</v>
      </c>
      <c r="L31" s="498"/>
      <c r="M31" s="1027" t="s">
        <v>44</v>
      </c>
      <c r="N31" s="1027"/>
      <c r="O31" s="496" t="s">
        <v>45</v>
      </c>
      <c r="P31" s="1026" t="s">
        <v>46</v>
      </c>
      <c r="Q31" s="1026"/>
      <c r="R31" s="496" t="s">
        <v>41</v>
      </c>
      <c r="S31" s="1026" t="s">
        <v>47</v>
      </c>
      <c r="T31" s="1026"/>
      <c r="U31" s="496" t="s">
        <v>41</v>
      </c>
      <c r="V31" s="1026" t="s">
        <v>48</v>
      </c>
      <c r="W31" s="1026"/>
      <c r="X31" s="496" t="s">
        <v>41</v>
      </c>
      <c r="Y31" s="1026" t="s">
        <v>49</v>
      </c>
      <c r="Z31" s="1029"/>
    </row>
    <row r="32" spans="1:26" ht="28.5" customHeight="1" thickBot="1">
      <c r="A32" s="1032" t="s">
        <v>51</v>
      </c>
      <c r="B32" s="1033"/>
      <c r="C32" s="501">
        <v>2014</v>
      </c>
      <c r="D32" s="501">
        <v>2013</v>
      </c>
      <c r="E32" s="502" t="s">
        <v>52</v>
      </c>
      <c r="F32" s="501">
        <v>2014</v>
      </c>
      <c r="G32" s="501">
        <v>2013</v>
      </c>
      <c r="H32" s="502" t="s">
        <v>52</v>
      </c>
      <c r="I32" s="501">
        <v>2014</v>
      </c>
      <c r="J32" s="501">
        <v>2013</v>
      </c>
      <c r="K32" s="502" t="s">
        <v>52</v>
      </c>
      <c r="L32" s="503"/>
      <c r="M32" s="504">
        <v>2014</v>
      </c>
      <c r="N32" s="620">
        <v>2013</v>
      </c>
      <c r="O32" s="502" t="s">
        <v>52</v>
      </c>
      <c r="P32" s="501">
        <v>2014</v>
      </c>
      <c r="Q32" s="501">
        <v>2013</v>
      </c>
      <c r="R32" s="502" t="s">
        <v>52</v>
      </c>
      <c r="S32" s="501">
        <v>2014</v>
      </c>
      <c r="T32" s="501">
        <v>2013</v>
      </c>
      <c r="U32" s="502" t="s">
        <v>52</v>
      </c>
      <c r="V32" s="501">
        <v>2014</v>
      </c>
      <c r="W32" s="501">
        <v>2013</v>
      </c>
      <c r="X32" s="502" t="s">
        <v>52</v>
      </c>
      <c r="Y32" s="501">
        <v>2014</v>
      </c>
      <c r="Z32" s="506">
        <v>2013</v>
      </c>
    </row>
    <row r="33" spans="1:26" ht="13.8">
      <c r="A33" s="1034" t="s">
        <v>54</v>
      </c>
      <c r="B33" s="1035"/>
      <c r="C33" s="508">
        <f>C7+C11+C14+C18+C21</f>
        <v>205755</v>
      </c>
      <c r="D33" s="508">
        <f>D7+D11+D14+D18+D21</f>
        <v>209320</v>
      </c>
      <c r="E33" s="509">
        <f>(C33-D33)/D33</f>
        <v>-1.7031339575769158E-2</v>
      </c>
      <c r="F33" s="508">
        <f>F7+F11+F14+F18+F21</f>
        <v>95074</v>
      </c>
      <c r="G33" s="508">
        <f>G7+G11+G14+G18+G21</f>
        <v>95291</v>
      </c>
      <c r="H33" s="509">
        <f>(F33-G33)/G33</f>
        <v>-2.2772349959597443E-3</v>
      </c>
      <c r="I33" s="508">
        <f>I7+I11+I14+I18+I21</f>
        <v>110681</v>
      </c>
      <c r="J33" s="508">
        <f>J7+J11+J14+J18+J21</f>
        <v>114029</v>
      </c>
      <c r="K33" s="509">
        <f>(I33-J33)/J33</f>
        <v>-2.9360952038516519E-2</v>
      </c>
      <c r="L33" s="643"/>
      <c r="M33" s="511">
        <f t="shared" ref="M33:N35" si="0">P33/S33</f>
        <v>0.47267071341068945</v>
      </c>
      <c r="N33" s="511">
        <f t="shared" si="0"/>
        <v>0.47278796424784397</v>
      </c>
      <c r="O33" s="512">
        <f>ROUND(+M33-N33,3)*100</f>
        <v>0</v>
      </c>
      <c r="P33" s="508">
        <f>P7+P11+P14+P18+P21</f>
        <v>206040</v>
      </c>
      <c r="Q33" s="508">
        <f>Q7+Q11+Q14+Q18+Q21</f>
        <v>210897</v>
      </c>
      <c r="R33" s="509">
        <f>(P33-Q33)/Q33</f>
        <v>-2.3030199576096387E-2</v>
      </c>
      <c r="S33" s="508">
        <f>S7+S11+S14+S18+S21</f>
        <v>435906</v>
      </c>
      <c r="T33" s="508">
        <f>T7+T11+T14+T18+T21</f>
        <v>446071</v>
      </c>
      <c r="U33" s="509">
        <f>(S33-T33)/T33</f>
        <v>-2.2787852158064524E-2</v>
      </c>
      <c r="V33" s="508">
        <f>V7+V11+V14+V18+V21</f>
        <v>419111</v>
      </c>
      <c r="W33" s="508">
        <f>W7+W11+W14+W18+W21</f>
        <v>432400</v>
      </c>
      <c r="X33" s="509">
        <f>(V33-W33)/W33</f>
        <v>-3.0733117483811287E-2</v>
      </c>
      <c r="Y33" s="644">
        <f t="shared" ref="Y33:Z35" si="1">V33/C33</f>
        <v>2.0369419941192195</v>
      </c>
      <c r="Z33" s="645">
        <f t="shared" si="1"/>
        <v>2.0657366711255496</v>
      </c>
    </row>
    <row r="34" spans="1:26" ht="13.8">
      <c r="A34" s="1036" t="s">
        <v>55</v>
      </c>
      <c r="B34" s="1037"/>
      <c r="C34" s="646">
        <f>C8+C12+C19+C15+C22</f>
        <v>335199</v>
      </c>
      <c r="D34" s="646">
        <f>D8+D12+D19+D15+D22</f>
        <v>289563</v>
      </c>
      <c r="E34" s="565">
        <f>(C34-D34)/D34</f>
        <v>0.15760300867168803</v>
      </c>
      <c r="F34" s="646">
        <f>F8+F12+F19+F15+F22</f>
        <v>205455</v>
      </c>
      <c r="G34" s="646">
        <f>G8+G12+G19+G15+G22</f>
        <v>171905</v>
      </c>
      <c r="H34" s="565">
        <f>(F34-G34)/G34</f>
        <v>0.19516593467322069</v>
      </c>
      <c r="I34" s="646">
        <f>I8+I12+I19+I15+I22</f>
        <v>129744</v>
      </c>
      <c r="J34" s="646">
        <f>J8+J12+J19+J15+J22</f>
        <v>117658</v>
      </c>
      <c r="K34" s="565">
        <f>(I34-J34)/J34</f>
        <v>0.10272144690543779</v>
      </c>
      <c r="L34" s="643"/>
      <c r="M34" s="647">
        <f t="shared" si="0"/>
        <v>0.67529758598188905</v>
      </c>
      <c r="N34" s="648">
        <f t="shared" si="0"/>
        <v>0.66596372467871157</v>
      </c>
      <c r="O34" s="568">
        <f>ROUND(+M34-N34,3)*100</f>
        <v>0.89999999999999991</v>
      </c>
      <c r="P34" s="646">
        <f>P8+P12+P19+P15+P22</f>
        <v>431555</v>
      </c>
      <c r="Q34" s="646">
        <f>Q8+Q12+Q19+Q15+Q22</f>
        <v>378958</v>
      </c>
      <c r="R34" s="565">
        <f>(P34-Q34)/Q34</f>
        <v>0.1387937449532666</v>
      </c>
      <c r="S34" s="646">
        <f>S8+S12+S19+S15+S22</f>
        <v>639059</v>
      </c>
      <c r="T34" s="646">
        <f>T8+T12+T19+T15+T22</f>
        <v>569037</v>
      </c>
      <c r="U34" s="565">
        <f>(S34-T34)/T34</f>
        <v>0.12305350970147812</v>
      </c>
      <c r="V34" s="646">
        <f>V8+V12+V19+V15+V22</f>
        <v>844763</v>
      </c>
      <c r="W34" s="646">
        <f>W8+W12+W19+W15+W22</f>
        <v>725270</v>
      </c>
      <c r="X34" s="565">
        <f>(V34-W34)/W34</f>
        <v>0.1647565734140389</v>
      </c>
      <c r="Y34" s="649">
        <f t="shared" si="1"/>
        <v>2.5201835327671027</v>
      </c>
      <c r="Z34" s="650">
        <f t="shared" si="1"/>
        <v>2.504705366362415</v>
      </c>
    </row>
    <row r="35" spans="1:26" ht="14.4" thickBot="1">
      <c r="A35" s="1038" t="s">
        <v>56</v>
      </c>
      <c r="B35" s="1039"/>
      <c r="C35" s="651">
        <f>C9+C16</f>
        <v>744212</v>
      </c>
      <c r="D35" s="652">
        <f>D9+D16</f>
        <v>741815</v>
      </c>
      <c r="E35" s="653">
        <f>(C35-D35)/D35</f>
        <v>3.2312638595876331E-3</v>
      </c>
      <c r="F35" s="654">
        <f>F9+F16</f>
        <v>607699</v>
      </c>
      <c r="G35" s="652">
        <f>G9+G16</f>
        <v>597975</v>
      </c>
      <c r="H35" s="653">
        <f>(F35-G35)/G35</f>
        <v>1.6261549395877754E-2</v>
      </c>
      <c r="I35" s="654">
        <f>I9+I16</f>
        <v>136513</v>
      </c>
      <c r="J35" s="652">
        <f>J9+J16</f>
        <v>143840</v>
      </c>
      <c r="K35" s="575">
        <f>(I35-J35)/J35</f>
        <v>-5.0938542825361512E-2</v>
      </c>
      <c r="L35" s="655"/>
      <c r="M35" s="656">
        <f t="shared" si="0"/>
        <v>0.82604699917825486</v>
      </c>
      <c r="N35" s="657">
        <f t="shared" si="0"/>
        <v>0.82768401208687548</v>
      </c>
      <c r="O35" s="658">
        <f>ROUND(+M35-N35,3)*100</f>
        <v>-0.2</v>
      </c>
      <c r="P35" s="654">
        <f>P9+P16</f>
        <v>1137926</v>
      </c>
      <c r="Q35" s="652">
        <f>Q9+Q16</f>
        <v>1156455</v>
      </c>
      <c r="R35" s="653">
        <f>(P35-Q35)/Q35</f>
        <v>-1.6022240381164853E-2</v>
      </c>
      <c r="S35" s="654">
        <f>S9+S16</f>
        <v>1377556</v>
      </c>
      <c r="T35" s="652">
        <f>T9+T16</f>
        <v>1397218</v>
      </c>
      <c r="U35" s="653">
        <f>(S35-T35)/T35</f>
        <v>-1.4072249283934218E-2</v>
      </c>
      <c r="V35" s="654">
        <f>V9+V16</f>
        <v>2144294</v>
      </c>
      <c r="W35" s="652">
        <f>W9+W16</f>
        <v>2130490</v>
      </c>
      <c r="X35" s="575">
        <f>(V35-W35)/W35</f>
        <v>6.4792606395711787E-3</v>
      </c>
      <c r="Y35" s="659">
        <f t="shared" si="1"/>
        <v>2.881294577351615</v>
      </c>
      <c r="Z35" s="660">
        <f t="shared" si="1"/>
        <v>2.8719963872394061</v>
      </c>
    </row>
    <row r="36" spans="1:26" s="550" customFormat="1" ht="4.5" customHeight="1" thickBot="1">
      <c r="A36" s="661"/>
      <c r="B36" s="661"/>
      <c r="C36" s="582"/>
      <c r="D36" s="582"/>
      <c r="E36" s="536"/>
      <c r="F36" s="582"/>
      <c r="G36" s="582"/>
      <c r="H36" s="536"/>
      <c r="I36" s="582"/>
      <c r="J36" s="582"/>
      <c r="K36" s="536"/>
      <c r="L36" s="585"/>
      <c r="M36" s="586"/>
      <c r="N36" s="586"/>
      <c r="O36" s="538"/>
      <c r="P36" s="582"/>
      <c r="Q36" s="582"/>
      <c r="R36" s="536"/>
      <c r="S36" s="582"/>
      <c r="T36" s="582"/>
      <c r="U36" s="536"/>
      <c r="V36" s="582"/>
      <c r="W36" s="582"/>
      <c r="X36" s="536"/>
      <c r="Y36" s="662"/>
      <c r="Z36" s="662"/>
    </row>
    <row r="37" spans="1:26" ht="16.2" thickBot="1">
      <c r="A37" s="1045" t="s">
        <v>63</v>
      </c>
      <c r="B37" s="1046"/>
      <c r="C37" s="632">
        <f>SUM(C33:C35)</f>
        <v>1285166</v>
      </c>
      <c r="D37" s="632">
        <f>SUM(D33:D35)</f>
        <v>1240698</v>
      </c>
      <c r="E37" s="633">
        <f>(C37-D37)/D37</f>
        <v>3.584111524319375E-2</v>
      </c>
      <c r="F37" s="632">
        <f>SUM(F33:F35)</f>
        <v>908228</v>
      </c>
      <c r="G37" s="632">
        <f>SUM(G33:G35)</f>
        <v>865171</v>
      </c>
      <c r="H37" s="633">
        <f>(F37-G37)/G37</f>
        <v>4.976704027296338E-2</v>
      </c>
      <c r="I37" s="632">
        <f>SUM(I33:I35)</f>
        <v>376938</v>
      </c>
      <c r="J37" s="632">
        <f>SUM(J33:J35)</f>
        <v>375527</v>
      </c>
      <c r="K37" s="633">
        <f>(I37-J37)/J37</f>
        <v>3.757386286472078E-3</v>
      </c>
      <c r="L37" s="542"/>
      <c r="M37" s="634">
        <f>P37/S37</f>
        <v>0.72395751147492726</v>
      </c>
      <c r="N37" s="634">
        <f>Q37/T37</f>
        <v>0.72391127898965568</v>
      </c>
      <c r="O37" s="635">
        <f>ROUND(+M37-N37,3)*100</f>
        <v>0</v>
      </c>
      <c r="P37" s="632">
        <f>SUM(P33:P35)</f>
        <v>1775521</v>
      </c>
      <c r="Q37" s="632">
        <f>SUM(Q33:Q35)</f>
        <v>1746310</v>
      </c>
      <c r="R37" s="633">
        <f>(P37-Q37)/Q37</f>
        <v>1.6727270644959946E-2</v>
      </c>
      <c r="S37" s="632">
        <f>SUM(S33:S35)</f>
        <v>2452521</v>
      </c>
      <c r="T37" s="632">
        <f>SUM(T33:T35)</f>
        <v>2412326</v>
      </c>
      <c r="U37" s="633">
        <f>(S37-T37)/T37</f>
        <v>1.6662341656973393E-2</v>
      </c>
      <c r="V37" s="632">
        <f>SUM(V33:V35)</f>
        <v>3408168</v>
      </c>
      <c r="W37" s="632">
        <f>SUM(W33:W35)</f>
        <v>3288160</v>
      </c>
      <c r="X37" s="633">
        <f>(V37-W37)/W37</f>
        <v>3.649700744489319E-2</v>
      </c>
      <c r="Y37" s="663">
        <f>V37/C37</f>
        <v>2.6519282333955303</v>
      </c>
      <c r="Z37" s="664">
        <f>W37/D37</f>
        <v>2.6502501011527384</v>
      </c>
    </row>
    <row r="38" spans="1:26" ht="11.25" customHeight="1">
      <c r="A38" s="594"/>
      <c r="B38" s="594"/>
      <c r="C38" s="594"/>
      <c r="D38" s="594"/>
      <c r="E38" s="595"/>
      <c r="F38" s="594"/>
      <c r="G38" s="594"/>
      <c r="H38" s="595"/>
      <c r="I38" s="594"/>
      <c r="J38" s="594"/>
      <c r="K38" s="595"/>
      <c r="L38" s="594"/>
      <c r="M38" s="596"/>
      <c r="N38" s="596"/>
      <c r="O38" s="595"/>
      <c r="P38" s="594"/>
      <c r="Q38" s="594"/>
      <c r="R38" s="595"/>
      <c r="S38" s="594"/>
      <c r="T38" s="594"/>
      <c r="U38" s="595"/>
    </row>
    <row r="39" spans="1:26">
      <c r="C39" s="597"/>
      <c r="D39" s="597"/>
      <c r="E39" s="665"/>
      <c r="F39" s="597"/>
      <c r="G39" s="597"/>
      <c r="H39" s="665"/>
      <c r="I39" s="597"/>
    </row>
    <row r="40" spans="1:26" ht="23.4" thickBot="1">
      <c r="A40" s="1043" t="s">
        <v>66</v>
      </c>
      <c r="B40" s="1043"/>
      <c r="C40" s="1043"/>
      <c r="D40" s="1043"/>
      <c r="E40" s="1043"/>
      <c r="F40" s="1043"/>
      <c r="G40" s="1043"/>
      <c r="H40" s="1043"/>
      <c r="I40" s="1043"/>
      <c r="J40" s="1043"/>
      <c r="K40" s="1043"/>
      <c r="L40" s="1043"/>
      <c r="M40" s="1043"/>
      <c r="N40" s="1043"/>
      <c r="O40" s="1043"/>
      <c r="P40" s="1043"/>
      <c r="Q40" s="1043"/>
      <c r="R40" s="1043"/>
      <c r="S40" s="1043"/>
      <c r="T40" s="1043"/>
      <c r="U40" s="1043"/>
      <c r="V40" s="1043"/>
      <c r="W40" s="1043"/>
      <c r="X40" s="1043"/>
      <c r="Y40" s="1043"/>
      <c r="Z40" s="1043"/>
    </row>
    <row r="41" spans="1:26" ht="13.8">
      <c r="A41" s="494"/>
      <c r="B41" s="495"/>
      <c r="C41" s="1026" t="s">
        <v>40</v>
      </c>
      <c r="D41" s="1026"/>
      <c r="E41" s="496" t="s">
        <v>41</v>
      </c>
      <c r="F41" s="1026" t="s">
        <v>42</v>
      </c>
      <c r="G41" s="1026"/>
      <c r="H41" s="496" t="s">
        <v>41</v>
      </c>
      <c r="I41" s="1026" t="s">
        <v>43</v>
      </c>
      <c r="J41" s="1026"/>
      <c r="K41" s="497" t="s">
        <v>41</v>
      </c>
      <c r="L41" s="498"/>
      <c r="M41" s="1027" t="s">
        <v>44</v>
      </c>
      <c r="N41" s="1027"/>
      <c r="O41" s="496" t="s">
        <v>45</v>
      </c>
      <c r="P41" s="1026" t="s">
        <v>46</v>
      </c>
      <c r="Q41" s="1026"/>
      <c r="R41" s="496" t="s">
        <v>41</v>
      </c>
      <c r="S41" s="1026" t="s">
        <v>47</v>
      </c>
      <c r="T41" s="1026"/>
      <c r="U41" s="496" t="s">
        <v>41</v>
      </c>
      <c r="V41" s="1026" t="s">
        <v>48</v>
      </c>
      <c r="W41" s="1026"/>
      <c r="X41" s="496" t="s">
        <v>41</v>
      </c>
      <c r="Y41" s="1026" t="s">
        <v>49</v>
      </c>
      <c r="Z41" s="1029"/>
    </row>
    <row r="42" spans="1:26" ht="14.4" thickBot="1">
      <c r="A42" s="1017" t="s">
        <v>50</v>
      </c>
      <c r="B42" s="1018"/>
      <c r="C42" s="501">
        <v>2014</v>
      </c>
      <c r="D42" s="501">
        <v>2013</v>
      </c>
      <c r="E42" s="502" t="s">
        <v>52</v>
      </c>
      <c r="F42" s="501">
        <v>2014</v>
      </c>
      <c r="G42" s="501">
        <v>2013</v>
      </c>
      <c r="H42" s="502" t="s">
        <v>52</v>
      </c>
      <c r="I42" s="501">
        <v>2014</v>
      </c>
      <c r="J42" s="501">
        <v>2013</v>
      </c>
      <c r="K42" s="502" t="s">
        <v>52</v>
      </c>
      <c r="L42" s="503"/>
      <c r="M42" s="504">
        <v>2014</v>
      </c>
      <c r="N42" s="620">
        <v>2013</v>
      </c>
      <c r="O42" s="502" t="s">
        <v>52</v>
      </c>
      <c r="P42" s="501">
        <v>2014</v>
      </c>
      <c r="Q42" s="501">
        <v>2013</v>
      </c>
      <c r="R42" s="502" t="s">
        <v>52</v>
      </c>
      <c r="S42" s="501">
        <v>2014</v>
      </c>
      <c r="T42" s="501">
        <v>2013</v>
      </c>
      <c r="U42" s="502" t="s">
        <v>52</v>
      </c>
      <c r="V42" s="501">
        <v>2014</v>
      </c>
      <c r="W42" s="501">
        <v>2013</v>
      </c>
      <c r="X42" s="502" t="s">
        <v>52</v>
      </c>
      <c r="Y42" s="501">
        <v>2014</v>
      </c>
      <c r="Z42" s="506">
        <v>2013</v>
      </c>
    </row>
    <row r="43" spans="1:26" s="601" customFormat="1" ht="13.8">
      <c r="A43" s="1019" t="s">
        <v>53</v>
      </c>
      <c r="B43" s="1020"/>
      <c r="C43" s="534">
        <f>C10</f>
        <v>743355</v>
      </c>
      <c r="D43" s="666">
        <f>D10</f>
        <v>700769</v>
      </c>
      <c r="E43" s="583">
        <f>(C43-D43)/D43</f>
        <v>6.0770382251497994E-2</v>
      </c>
      <c r="F43" s="534">
        <f>F10</f>
        <v>625867</v>
      </c>
      <c r="G43" s="666">
        <f>G10</f>
        <v>587400</v>
      </c>
      <c r="H43" s="583">
        <f>(F43-G43)/G43</f>
        <v>6.5486891385767784E-2</v>
      </c>
      <c r="I43" s="534">
        <f>I10</f>
        <v>117488</v>
      </c>
      <c r="J43" s="666">
        <f>J10</f>
        <v>113369</v>
      </c>
      <c r="K43" s="583">
        <f>(I43-J43)/J43</f>
        <v>3.6332683537827801E-2</v>
      </c>
      <c r="L43" s="643"/>
      <c r="M43" s="536">
        <f t="shared" ref="M43:N47" si="2">P43/S43</f>
        <v>0.81104479608749624</v>
      </c>
      <c r="N43" s="667">
        <f t="shared" si="2"/>
        <v>0.81639324274164238</v>
      </c>
      <c r="O43" s="587">
        <f>ROUND(+M43-N43,3)*100</f>
        <v>-0.5</v>
      </c>
      <c r="P43" s="534">
        <f>P10</f>
        <v>1091204</v>
      </c>
      <c r="Q43" s="666">
        <f>Q10</f>
        <v>1057924</v>
      </c>
      <c r="R43" s="583">
        <f>(P43-Q43)/Q43</f>
        <v>3.1457836290697629E-2</v>
      </c>
      <c r="S43" s="534">
        <f>S10</f>
        <v>1345430</v>
      </c>
      <c r="T43" s="666">
        <f>T10</f>
        <v>1295851</v>
      </c>
      <c r="U43" s="583">
        <f>(S43-T43)/T43</f>
        <v>3.8259799930701908E-2</v>
      </c>
      <c r="V43" s="534">
        <f>V10</f>
        <v>1933455</v>
      </c>
      <c r="W43" s="666">
        <f>W10</f>
        <v>1825884</v>
      </c>
      <c r="X43" s="583">
        <f>(V43-W43)/W43</f>
        <v>5.8914476494673268E-2</v>
      </c>
      <c r="Y43" s="662">
        <f t="shared" ref="Y43:Z47" si="3">V43/C43</f>
        <v>2.600984724660492</v>
      </c>
      <c r="Z43" s="668">
        <f t="shared" si="3"/>
        <v>2.6055433388177844</v>
      </c>
    </row>
    <row r="44" spans="1:26" s="601" customFormat="1" ht="13.8">
      <c r="A44" s="1021" t="s">
        <v>58</v>
      </c>
      <c r="B44" s="1022"/>
      <c r="C44" s="669">
        <f>C13</f>
        <v>173743</v>
      </c>
      <c r="D44" s="670">
        <f>D13</f>
        <v>171459</v>
      </c>
      <c r="E44" s="604">
        <f>(C44-D44)/D44</f>
        <v>1.3320968861360442E-2</v>
      </c>
      <c r="F44" s="669">
        <f>F13</f>
        <v>50995</v>
      </c>
      <c r="G44" s="670">
        <f>G13</f>
        <v>43518</v>
      </c>
      <c r="H44" s="604">
        <f>(F44-G44)/G44</f>
        <v>0.17181396203869664</v>
      </c>
      <c r="I44" s="669">
        <f>I13</f>
        <v>122748</v>
      </c>
      <c r="J44" s="670">
        <f>J13</f>
        <v>127941</v>
      </c>
      <c r="K44" s="604">
        <f>(I44-J44)/J44</f>
        <v>-4.0589021502098623E-2</v>
      </c>
      <c r="L44" s="643"/>
      <c r="M44" s="671">
        <f t="shared" si="2"/>
        <v>0.49621636853568474</v>
      </c>
      <c r="N44" s="672">
        <f t="shared" si="2"/>
        <v>0.46188762863578936</v>
      </c>
      <c r="O44" s="607">
        <f>ROUND(+M44-N44,3)*100</f>
        <v>3.4000000000000004</v>
      </c>
      <c r="P44" s="669">
        <f>P13</f>
        <v>169050</v>
      </c>
      <c r="Q44" s="670">
        <f>Q13</f>
        <v>163420</v>
      </c>
      <c r="R44" s="604">
        <f>(P44-Q44)/Q44</f>
        <v>3.4451107575572147E-2</v>
      </c>
      <c r="S44" s="669">
        <f>S13</f>
        <v>340678</v>
      </c>
      <c r="T44" s="670">
        <f>T13</f>
        <v>353809</v>
      </c>
      <c r="U44" s="604">
        <f>(S44-T44)/T44</f>
        <v>-3.711324471678222E-2</v>
      </c>
      <c r="V44" s="669">
        <f>V13</f>
        <v>378807</v>
      </c>
      <c r="W44" s="670">
        <f>W13</f>
        <v>368526</v>
      </c>
      <c r="X44" s="604">
        <f>(V44-W44)/W44</f>
        <v>2.7897624590937954E-2</v>
      </c>
      <c r="Y44" s="673">
        <f t="shared" si="3"/>
        <v>2.1802720109587148</v>
      </c>
      <c r="Z44" s="674">
        <f t="shared" si="3"/>
        <v>2.1493534897555682</v>
      </c>
    </row>
    <row r="45" spans="1:26" s="601" customFormat="1" ht="13.8">
      <c r="A45" s="1021" t="s">
        <v>59</v>
      </c>
      <c r="B45" s="1022"/>
      <c r="C45" s="669">
        <f>C17</f>
        <v>240939</v>
      </c>
      <c r="D45" s="670">
        <f>D17</f>
        <v>251242</v>
      </c>
      <c r="E45" s="604">
        <f>(C45-D45)/D45</f>
        <v>-4.1008270910118529E-2</v>
      </c>
      <c r="F45" s="669">
        <f>F17</f>
        <v>165241</v>
      </c>
      <c r="G45" s="670">
        <f>G17</f>
        <v>173061</v>
      </c>
      <c r="H45" s="604">
        <f>(F45-G45)/G45</f>
        <v>-4.5186379369124181E-2</v>
      </c>
      <c r="I45" s="669">
        <f>I17</f>
        <v>75698</v>
      </c>
      <c r="J45" s="670">
        <f>J17</f>
        <v>78181</v>
      </c>
      <c r="K45" s="604">
        <f>(I45-J45)/J45</f>
        <v>-3.175963469385145E-2</v>
      </c>
      <c r="L45" s="643"/>
      <c r="M45" s="671">
        <f t="shared" si="2"/>
        <v>0.72774979411257734</v>
      </c>
      <c r="N45" s="672">
        <f t="shared" si="2"/>
        <v>0.73415126209089021</v>
      </c>
      <c r="O45" s="607">
        <f>ROUND(+M45-N45,3)*100</f>
        <v>-0.6</v>
      </c>
      <c r="P45" s="669">
        <f>P17</f>
        <v>341982</v>
      </c>
      <c r="Q45" s="670">
        <f>Q17</f>
        <v>357713</v>
      </c>
      <c r="R45" s="604">
        <f>(P45-Q45)/Q45</f>
        <v>-4.3976595762524703E-2</v>
      </c>
      <c r="S45" s="669">
        <f>S17</f>
        <v>469917</v>
      </c>
      <c r="T45" s="670">
        <f>T17</f>
        <v>487247</v>
      </c>
      <c r="U45" s="604">
        <f>(S45-T45)/T45</f>
        <v>-3.5567176401291339E-2</v>
      </c>
      <c r="V45" s="669">
        <f>V17</f>
        <v>757597</v>
      </c>
      <c r="W45" s="670">
        <f>W17</f>
        <v>775251</v>
      </c>
      <c r="X45" s="604">
        <f>(V45-W45)/W45</f>
        <v>-2.2771979655621211E-2</v>
      </c>
      <c r="Y45" s="673">
        <f t="shared" si="3"/>
        <v>3.1443518898974427</v>
      </c>
      <c r="Z45" s="674">
        <f t="shared" si="3"/>
        <v>3.0856743697311755</v>
      </c>
    </row>
    <row r="46" spans="1:26" s="601" customFormat="1" ht="13.8">
      <c r="A46" s="1021" t="s">
        <v>60</v>
      </c>
      <c r="B46" s="1022"/>
      <c r="C46" s="669">
        <f>C20</f>
        <v>71389</v>
      </c>
      <c r="D46" s="670">
        <f>D20</f>
        <v>72008</v>
      </c>
      <c r="E46" s="604">
        <f>(C46-D46)/D46</f>
        <v>-8.5962670814353961E-3</v>
      </c>
      <c r="F46" s="669">
        <f>F20</f>
        <v>32805</v>
      </c>
      <c r="G46" s="670">
        <f>G20</f>
        <v>34331</v>
      </c>
      <c r="H46" s="604">
        <f>(F46-G46)/G46</f>
        <v>-4.4449622789898342E-2</v>
      </c>
      <c r="I46" s="669">
        <f>I20</f>
        <v>38584</v>
      </c>
      <c r="J46" s="670">
        <f>J20</f>
        <v>37677</v>
      </c>
      <c r="K46" s="604">
        <f>(I46-J46)/J46</f>
        <v>2.4073041908856861E-2</v>
      </c>
      <c r="L46" s="643"/>
      <c r="M46" s="671">
        <f t="shared" si="2"/>
        <v>0.52207736284158579</v>
      </c>
      <c r="N46" s="672">
        <f t="shared" si="2"/>
        <v>0.54521305432071998</v>
      </c>
      <c r="O46" s="607">
        <f>ROUND(+M46-N46,3)*100</f>
        <v>-2.2999999999999998</v>
      </c>
      <c r="P46" s="669">
        <f>P20</f>
        <v>92143</v>
      </c>
      <c r="Q46" s="670">
        <f>Q20</f>
        <v>100570</v>
      </c>
      <c r="R46" s="604">
        <f>(P46-Q46)/Q46</f>
        <v>-8.3792383414537139E-2</v>
      </c>
      <c r="S46" s="669">
        <f>S20</f>
        <v>176493</v>
      </c>
      <c r="T46" s="670">
        <f>T20</f>
        <v>184460</v>
      </c>
      <c r="U46" s="604">
        <f>(S46-T46)/T46</f>
        <v>-4.3190935704217719E-2</v>
      </c>
      <c r="V46" s="669">
        <f>V20</f>
        <v>165408</v>
      </c>
      <c r="W46" s="670">
        <f>W20</f>
        <v>176514</v>
      </c>
      <c r="X46" s="604">
        <f>(V46-W46)/W46</f>
        <v>-6.2918522043577285E-2</v>
      </c>
      <c r="Y46" s="673">
        <f t="shared" si="3"/>
        <v>2.3169956155710265</v>
      </c>
      <c r="Z46" s="674">
        <f t="shared" si="3"/>
        <v>2.4513109654482834</v>
      </c>
    </row>
    <row r="47" spans="1:26" s="601" customFormat="1" ht="14.4" thickBot="1">
      <c r="A47" s="1023" t="s">
        <v>62</v>
      </c>
      <c r="B47" s="1024"/>
      <c r="C47" s="675">
        <f>C23</f>
        <v>55740</v>
      </c>
      <c r="D47" s="676">
        <f>D23</f>
        <v>45220</v>
      </c>
      <c r="E47" s="612">
        <f>(C47-D47)/D47</f>
        <v>0.23264042459088899</v>
      </c>
      <c r="F47" s="675">
        <f>F23</f>
        <v>33320</v>
      </c>
      <c r="G47" s="676">
        <f>G23</f>
        <v>26861</v>
      </c>
      <c r="H47" s="612">
        <f>(F47-G47)/G47</f>
        <v>0.24046014668106178</v>
      </c>
      <c r="I47" s="675">
        <f>I23</f>
        <v>22420</v>
      </c>
      <c r="J47" s="676">
        <f>J23</f>
        <v>18359</v>
      </c>
      <c r="K47" s="612">
        <f>(I47-J47)/J47</f>
        <v>0.22119941173266519</v>
      </c>
      <c r="L47" s="655"/>
      <c r="M47" s="677">
        <f t="shared" si="2"/>
        <v>0.67616642917260406</v>
      </c>
      <c r="N47" s="678">
        <f t="shared" si="2"/>
        <v>0.73311052232324458</v>
      </c>
      <c r="O47" s="615">
        <f>ROUND(+M47-N47,3)*100</f>
        <v>-5.7</v>
      </c>
      <c r="P47" s="675">
        <f>P23</f>
        <v>81142</v>
      </c>
      <c r="Q47" s="676">
        <f>Q23</f>
        <v>66683</v>
      </c>
      <c r="R47" s="612">
        <f>(P47-Q47)/Q47</f>
        <v>0.21683187619033337</v>
      </c>
      <c r="S47" s="675">
        <f>S23</f>
        <v>120003</v>
      </c>
      <c r="T47" s="676">
        <f>T23</f>
        <v>90959</v>
      </c>
      <c r="U47" s="612">
        <f>(S47-T47)/T47</f>
        <v>0.31930869952396135</v>
      </c>
      <c r="V47" s="675">
        <f>V23</f>
        <v>172901</v>
      </c>
      <c r="W47" s="676">
        <f>W23</f>
        <v>141985</v>
      </c>
      <c r="X47" s="612">
        <f>(V47-W47)/W47</f>
        <v>0.21774131070183469</v>
      </c>
      <c r="Y47" s="679">
        <f t="shared" si="3"/>
        <v>3.1019196268388947</v>
      </c>
      <c r="Z47" s="680">
        <f t="shared" si="3"/>
        <v>3.1398717381689516</v>
      </c>
    </row>
    <row r="48" spans="1:26" s="550" customFormat="1" ht="4.5" customHeight="1" thickBot="1">
      <c r="A48" s="661"/>
      <c r="B48" s="661"/>
      <c r="C48" s="582"/>
      <c r="D48" s="582"/>
      <c r="E48" s="536"/>
      <c r="F48" s="582"/>
      <c r="G48" s="582"/>
      <c r="H48" s="536"/>
      <c r="I48" s="582"/>
      <c r="J48" s="582"/>
      <c r="K48" s="536"/>
      <c r="L48" s="613"/>
      <c r="M48" s="586"/>
      <c r="N48" s="586"/>
      <c r="O48" s="538"/>
      <c r="P48" s="582"/>
      <c r="Q48" s="582"/>
      <c r="R48" s="536"/>
      <c r="S48" s="582"/>
      <c r="T48" s="582"/>
      <c r="U48" s="536"/>
      <c r="V48" s="582"/>
      <c r="W48" s="582"/>
      <c r="X48" s="536"/>
      <c r="Y48" s="662"/>
      <c r="Z48" s="662"/>
    </row>
    <row r="49" spans="1:26" ht="16.2" thickBot="1">
      <c r="A49" s="1045" t="s">
        <v>63</v>
      </c>
      <c r="B49" s="1046"/>
      <c r="C49" s="632">
        <f>SUM(C43:C47)</f>
        <v>1285166</v>
      </c>
      <c r="D49" s="632">
        <f>SUM(D43:D47)</f>
        <v>1240698</v>
      </c>
      <c r="E49" s="633">
        <f>(C49-D49)/D49</f>
        <v>3.584111524319375E-2</v>
      </c>
      <c r="F49" s="632">
        <f>SUM(F43:F47)</f>
        <v>908228</v>
      </c>
      <c r="G49" s="632">
        <f>SUM(G43:G47)</f>
        <v>865171</v>
      </c>
      <c r="H49" s="633">
        <f>(F49-G49)/G49</f>
        <v>4.976704027296338E-2</v>
      </c>
      <c r="I49" s="632">
        <f>SUM(I43:I47)</f>
        <v>376938</v>
      </c>
      <c r="J49" s="632">
        <f>SUM(J43:J47)</f>
        <v>375527</v>
      </c>
      <c r="K49" s="633">
        <f>(I49-J49)/J49</f>
        <v>3.757386286472078E-3</v>
      </c>
      <c r="L49" s="553"/>
      <c r="M49" s="634">
        <f>P49/S49</f>
        <v>0.72395751147492726</v>
      </c>
      <c r="N49" s="634">
        <f>Q49/T49</f>
        <v>0.72391127898965568</v>
      </c>
      <c r="O49" s="635">
        <f>ROUND(+M49-N49,3)*100</f>
        <v>0</v>
      </c>
      <c r="P49" s="632">
        <f>SUM(P43:P47)</f>
        <v>1775521</v>
      </c>
      <c r="Q49" s="632">
        <f>SUM(Q43:Q47)</f>
        <v>1746310</v>
      </c>
      <c r="R49" s="633">
        <f>(P49-Q49)/Q49</f>
        <v>1.6727270644959946E-2</v>
      </c>
      <c r="S49" s="632">
        <f>SUM(S43:S47)</f>
        <v>2452521</v>
      </c>
      <c r="T49" s="632">
        <f>SUM(T43:T47)</f>
        <v>2412326</v>
      </c>
      <c r="U49" s="633">
        <f>(S49-T49)/T49</f>
        <v>1.6662341656973393E-2</v>
      </c>
      <c r="V49" s="632">
        <f>SUM(V43:V47)</f>
        <v>3408168</v>
      </c>
      <c r="W49" s="632">
        <f>SUM(W43:W47)</f>
        <v>3288160</v>
      </c>
      <c r="X49" s="633">
        <f>(V49-W49)/W49</f>
        <v>3.649700744489319E-2</v>
      </c>
      <c r="Y49" s="663">
        <f>V49/C49</f>
        <v>2.6519282333955303</v>
      </c>
      <c r="Z49" s="664">
        <f>W49/D49</f>
        <v>2.6502501011527384</v>
      </c>
    </row>
    <row r="50" spans="1:26" ht="11.25" customHeight="1">
      <c r="A50" s="594"/>
      <c r="B50" s="594"/>
      <c r="C50" s="594"/>
      <c r="D50" s="594"/>
      <c r="E50" s="595"/>
      <c r="F50" s="594"/>
      <c r="G50" s="594"/>
      <c r="H50" s="595"/>
      <c r="I50" s="594"/>
      <c r="J50" s="594"/>
      <c r="K50" s="595"/>
      <c r="L50" s="594"/>
      <c r="M50" s="596"/>
      <c r="N50" s="596"/>
      <c r="O50" s="595"/>
      <c r="P50" s="594"/>
      <c r="Q50" s="594"/>
      <c r="R50" s="595"/>
      <c r="S50" s="594"/>
      <c r="T50" s="594"/>
      <c r="U50" s="595"/>
    </row>
    <row r="51" spans="1:26">
      <c r="A51" s="618" t="s">
        <v>67</v>
      </c>
      <c r="C51" s="597"/>
      <c r="D51" s="597"/>
    </row>
    <row r="52" spans="1:26">
      <c r="A52" s="618"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sqref="A1:E1"/>
    </sheetView>
  </sheetViews>
  <sheetFormatPr defaultColWidth="9.109375" defaultRowHeight="13.2"/>
  <cols>
    <col min="1" max="1" width="26.109375" style="488" customWidth="1"/>
    <col min="2" max="2" width="30.33203125" style="488" bestFit="1" customWidth="1"/>
    <col min="3" max="4" width="22.5546875" style="488" bestFit="1" customWidth="1"/>
    <col min="5" max="5" width="15.5546875" style="728" bestFit="1" customWidth="1"/>
    <col min="6" max="16384" width="9.109375" style="488"/>
  </cols>
  <sheetData>
    <row r="1" spans="1:5" ht="20.399999999999999" thickBot="1">
      <c r="A1" s="1063" t="s">
        <v>71</v>
      </c>
      <c r="B1" s="1063"/>
      <c r="C1" s="1063"/>
      <c r="D1" s="1063"/>
      <c r="E1" s="1063"/>
    </row>
    <row r="2" spans="1:5" s="111" customFormat="1" ht="16.2" customHeight="1">
      <c r="A2" s="1064" t="s">
        <v>50</v>
      </c>
      <c r="B2" s="681" t="s">
        <v>72</v>
      </c>
      <c r="C2" s="1060" t="s">
        <v>73</v>
      </c>
      <c r="D2" s="1060"/>
      <c r="E2" s="1066" t="s">
        <v>74</v>
      </c>
    </row>
    <row r="3" spans="1:5" s="685" customFormat="1" ht="16.8" thickBot="1">
      <c r="A3" s="1065"/>
      <c r="B3" s="682" t="s">
        <v>75</v>
      </c>
      <c r="C3" s="683" t="s">
        <v>76</v>
      </c>
      <c r="D3" s="684" t="s">
        <v>77</v>
      </c>
      <c r="E3" s="1067"/>
    </row>
    <row r="4" spans="1:5" ht="13.2" customHeight="1">
      <c r="A4" s="1068" t="s">
        <v>78</v>
      </c>
      <c r="B4" s="686" t="s">
        <v>54</v>
      </c>
      <c r="C4" s="687">
        <v>105.327</v>
      </c>
      <c r="D4" s="688">
        <v>107.27277777777778</v>
      </c>
      <c r="E4" s="689">
        <v>-1.813859786318368E-2</v>
      </c>
    </row>
    <row r="5" spans="1:5" ht="13.2" customHeight="1">
      <c r="A5" s="1048"/>
      <c r="B5" s="690" t="s">
        <v>55</v>
      </c>
      <c r="C5" s="691">
        <v>118.19571428571429</v>
      </c>
      <c r="D5" s="692">
        <v>113.84400000000001</v>
      </c>
      <c r="E5" s="693">
        <v>3.8225240554744036E-2</v>
      </c>
    </row>
    <row r="6" spans="1:5" ht="13.2" customHeight="1">
      <c r="A6" s="1048"/>
      <c r="B6" s="690" t="s">
        <v>56</v>
      </c>
      <c r="C6" s="691">
        <v>169.31666666666663</v>
      </c>
      <c r="D6" s="692">
        <v>165.57733333333331</v>
      </c>
      <c r="E6" s="693">
        <v>2.2583606451768684E-2</v>
      </c>
    </row>
    <row r="7" spans="1:5" s="464" customFormat="1" ht="14.4" thickBot="1">
      <c r="A7" s="1069"/>
      <c r="B7" s="694" t="s">
        <v>57</v>
      </c>
      <c r="C7" s="695">
        <v>130.32523809523809</v>
      </c>
      <c r="D7" s="696">
        <v>131.15236842105261</v>
      </c>
      <c r="E7" s="697">
        <v>-6.3066365920217051E-3</v>
      </c>
    </row>
    <row r="8" spans="1:5" ht="13.2" customHeight="1">
      <c r="A8" s="1047" t="s">
        <v>58</v>
      </c>
      <c r="B8" s="698" t="s">
        <v>54</v>
      </c>
      <c r="C8" s="699">
        <v>113.68565217391304</v>
      </c>
      <c r="D8" s="688">
        <v>119.53461538461539</v>
      </c>
      <c r="E8" s="700">
        <v>-4.8931125029203361E-2</v>
      </c>
    </row>
    <row r="9" spans="1:5" ht="13.2" customHeight="1">
      <c r="A9" s="1048"/>
      <c r="B9" s="690" t="s">
        <v>55</v>
      </c>
      <c r="C9" s="691">
        <v>136.57571428571427</v>
      </c>
      <c r="D9" s="692">
        <v>134.30571428571426</v>
      </c>
      <c r="E9" s="693">
        <v>1.6901738039015544E-2</v>
      </c>
    </row>
    <row r="10" spans="1:5" s="464" customFormat="1" ht="14.4" thickBot="1">
      <c r="A10" s="1049"/>
      <c r="B10" s="701" t="s">
        <v>57</v>
      </c>
      <c r="C10" s="702">
        <v>119.02666666666667</v>
      </c>
      <c r="D10" s="703">
        <v>122.66787878787881</v>
      </c>
      <c r="E10" s="704">
        <v>-2.9683501151174501E-2</v>
      </c>
    </row>
    <row r="11" spans="1:5" ht="13.2" customHeight="1">
      <c r="A11" s="1047" t="s">
        <v>59</v>
      </c>
      <c r="B11" s="698" t="s">
        <v>54</v>
      </c>
      <c r="C11" s="699">
        <v>88.012</v>
      </c>
      <c r="D11" s="688">
        <v>92.262</v>
      </c>
      <c r="E11" s="700">
        <v>-4.6064468578613078E-2</v>
      </c>
    </row>
    <row r="12" spans="1:5" ht="13.2" customHeight="1">
      <c r="A12" s="1048"/>
      <c r="B12" s="690" t="s">
        <v>55</v>
      </c>
      <c r="C12" s="691">
        <v>226.05</v>
      </c>
      <c r="D12" s="692">
        <v>220.37599999999998</v>
      </c>
      <c r="E12" s="693">
        <v>2.5746905289142356E-2</v>
      </c>
    </row>
    <row r="13" spans="1:5" ht="13.2" customHeight="1">
      <c r="A13" s="1048"/>
      <c r="B13" s="690" t="s">
        <v>56</v>
      </c>
      <c r="C13" s="691">
        <v>157.91999999999999</v>
      </c>
      <c r="D13" s="692">
        <v>153.04333333333332</v>
      </c>
      <c r="E13" s="693">
        <v>3.1864613508156725E-2</v>
      </c>
    </row>
    <row r="14" spans="1:5" s="464" customFormat="1" ht="14.4" thickBot="1">
      <c r="A14" s="1049"/>
      <c r="B14" s="701" t="s">
        <v>57</v>
      </c>
      <c r="C14" s="702">
        <v>157.23615384615385</v>
      </c>
      <c r="D14" s="703">
        <v>155.56307692307689</v>
      </c>
      <c r="E14" s="704">
        <v>1.0754974484750443E-2</v>
      </c>
    </row>
    <row r="15" spans="1:5" ht="13.2" customHeight="1">
      <c r="A15" s="1068" t="s">
        <v>60</v>
      </c>
      <c r="B15" s="686" t="s">
        <v>54</v>
      </c>
      <c r="C15" s="687">
        <v>108.53333333333333</v>
      </c>
      <c r="D15" s="705">
        <v>101.97299999999998</v>
      </c>
      <c r="E15" s="689">
        <v>6.4334023058391421E-2</v>
      </c>
    </row>
    <row r="16" spans="1:5" ht="13.2" customHeight="1">
      <c r="A16" s="1048"/>
      <c r="B16" s="690" t="s">
        <v>61</v>
      </c>
      <c r="C16" s="691">
        <v>120.88</v>
      </c>
      <c r="D16" s="692">
        <v>122.19750000000002</v>
      </c>
      <c r="E16" s="693">
        <v>-1.0781726303729812E-2</v>
      </c>
    </row>
    <row r="17" spans="1:5" s="464" customFormat="1" ht="14.4" thickBot="1">
      <c r="A17" s="1069"/>
      <c r="B17" s="694" t="s">
        <v>57</v>
      </c>
      <c r="C17" s="695">
        <v>112.33230769230771</v>
      </c>
      <c r="D17" s="696">
        <v>107.75142857142858</v>
      </c>
      <c r="E17" s="697">
        <v>4.2513395707254688E-2</v>
      </c>
    </row>
    <row r="18" spans="1:5" ht="13.2" customHeight="1">
      <c r="A18" s="1047" t="s">
        <v>62</v>
      </c>
      <c r="B18" s="698" t="s">
        <v>54</v>
      </c>
      <c r="C18" s="699">
        <v>134.11500000000001</v>
      </c>
      <c r="D18" s="688">
        <v>92.49</v>
      </c>
      <c r="E18" s="700">
        <v>0.45004865390853083</v>
      </c>
    </row>
    <row r="19" spans="1:5" ht="13.2" customHeight="1">
      <c r="A19" s="1070"/>
      <c r="B19" s="690" t="s">
        <v>55</v>
      </c>
      <c r="C19" s="706">
        <v>374.63750000000005</v>
      </c>
      <c r="D19" s="707">
        <v>157.08499999999998</v>
      </c>
      <c r="E19" s="708">
        <v>1.3849349078524371</v>
      </c>
    </row>
    <row r="20" spans="1:5" s="464" customFormat="1" ht="14.4" thickBot="1">
      <c r="A20" s="1049"/>
      <c r="B20" s="701" t="s">
        <v>57</v>
      </c>
      <c r="C20" s="702">
        <v>230.32400000000001</v>
      </c>
      <c r="D20" s="703">
        <v>110.94571428571427</v>
      </c>
      <c r="E20" s="704">
        <v>1.0760062836393607</v>
      </c>
    </row>
    <row r="21" spans="1:5" s="111" customFormat="1" ht="16.8" thickBot="1">
      <c r="A21" s="1071" t="s">
        <v>79</v>
      </c>
      <c r="B21" s="1072"/>
      <c r="C21" s="709">
        <v>137.51935185185181</v>
      </c>
      <c r="D21" s="710">
        <v>127.04085714285712</v>
      </c>
      <c r="E21" s="711">
        <v>8.2481297313758264E-2</v>
      </c>
    </row>
    <row r="23" spans="1:5" ht="20.399999999999999" thickBot="1">
      <c r="A23" s="1073" t="s">
        <v>80</v>
      </c>
      <c r="B23" s="1073"/>
      <c r="C23" s="1073"/>
      <c r="D23" s="1073"/>
      <c r="E23" s="1073"/>
    </row>
    <row r="24" spans="1:5" s="111" customFormat="1" ht="15.75" customHeight="1">
      <c r="A24" s="1058" t="s">
        <v>81</v>
      </c>
      <c r="B24" s="712" t="s">
        <v>72</v>
      </c>
      <c r="C24" s="1060" t="s">
        <v>73</v>
      </c>
      <c r="D24" s="1060"/>
      <c r="E24" s="1061" t="s">
        <v>74</v>
      </c>
    </row>
    <row r="25" spans="1:5" s="111" customFormat="1" ht="16.8" thickBot="1">
      <c r="A25" s="1059"/>
      <c r="B25" s="713" t="s">
        <v>75</v>
      </c>
      <c r="C25" s="683" t="s">
        <v>76</v>
      </c>
      <c r="D25" s="684" t="s">
        <v>77</v>
      </c>
      <c r="E25" s="1062"/>
    </row>
    <row r="26" spans="1:5" ht="13.2" customHeight="1">
      <c r="A26" s="1047" t="s">
        <v>82</v>
      </c>
      <c r="B26" s="698" t="s">
        <v>54</v>
      </c>
      <c r="C26" s="699">
        <v>105.327</v>
      </c>
      <c r="D26" s="688">
        <v>107.27277777777778</v>
      </c>
      <c r="E26" s="714">
        <v>-1.813859786318368E-2</v>
      </c>
    </row>
    <row r="27" spans="1:5" ht="13.2" customHeight="1">
      <c r="A27" s="1048"/>
      <c r="B27" s="690" t="s">
        <v>55</v>
      </c>
      <c r="C27" s="691">
        <v>118.46375</v>
      </c>
      <c r="D27" s="692">
        <v>114.96833333333335</v>
      </c>
      <c r="E27" s="715">
        <v>3.0403299459271303E-2</v>
      </c>
    </row>
    <row r="28" spans="1:5" ht="13.2" customHeight="1">
      <c r="A28" s="1048"/>
      <c r="B28" s="690" t="s">
        <v>56</v>
      </c>
      <c r="C28" s="691">
        <v>169.31666666666663</v>
      </c>
      <c r="D28" s="692">
        <v>165.57733333333331</v>
      </c>
      <c r="E28" s="715">
        <v>2.2583606451768684E-2</v>
      </c>
    </row>
    <row r="29" spans="1:5" s="464" customFormat="1" ht="14.4" thickBot="1">
      <c r="A29" s="1049"/>
      <c r="B29" s="701" t="s">
        <v>57</v>
      </c>
      <c r="C29" s="702">
        <v>130.09302325581396</v>
      </c>
      <c r="D29" s="703">
        <v>130.88153846153844</v>
      </c>
      <c r="E29" s="716">
        <v>-6.0246480519190789E-3</v>
      </c>
    </row>
    <row r="30" spans="1:5" ht="13.2" customHeight="1">
      <c r="A30" s="1047" t="s">
        <v>83</v>
      </c>
      <c r="B30" s="698" t="s">
        <v>54</v>
      </c>
      <c r="C30" s="699">
        <v>112.4725581395349</v>
      </c>
      <c r="D30" s="688">
        <v>109.81282608695651</v>
      </c>
      <c r="E30" s="714">
        <v>2.4220595602122589E-2</v>
      </c>
    </row>
    <row r="31" spans="1:5" ht="13.2" customHeight="1">
      <c r="A31" s="1048"/>
      <c r="B31" s="690" t="s">
        <v>55</v>
      </c>
      <c r="C31" s="691">
        <v>210.32166666666672</v>
      </c>
      <c r="D31" s="692">
        <v>159.38624999999996</v>
      </c>
      <c r="E31" s="715">
        <v>0.31957221320325163</v>
      </c>
    </row>
    <row r="32" spans="1:5" ht="13.2" customHeight="1">
      <c r="A32" s="1048"/>
      <c r="B32" s="690" t="s">
        <v>56</v>
      </c>
      <c r="C32" s="691">
        <v>158.995</v>
      </c>
      <c r="D32" s="692">
        <v>158.33500000000001</v>
      </c>
      <c r="E32" s="715">
        <v>4.1683771749770841E-3</v>
      </c>
    </row>
    <row r="33" spans="1:5" s="464" customFormat="1" ht="14.4" thickBot="1">
      <c r="A33" s="1049"/>
      <c r="B33" s="701" t="s">
        <v>57</v>
      </c>
      <c r="C33" s="702">
        <v>142.43215384615388</v>
      </c>
      <c r="D33" s="703">
        <v>124.77136363636363</v>
      </c>
      <c r="E33" s="716">
        <v>0.14154522075482992</v>
      </c>
    </row>
    <row r="34" spans="1:5" s="111" customFormat="1" ht="16.8" thickBot="1">
      <c r="A34" s="1050" t="s">
        <v>79</v>
      </c>
      <c r="B34" s="1051"/>
      <c r="C34" s="717">
        <v>137.51935185185181</v>
      </c>
      <c r="D34" s="710">
        <v>127.04085714285712</v>
      </c>
      <c r="E34" s="718">
        <v>8.2481297313758264E-2</v>
      </c>
    </row>
    <row r="36" spans="1:5" ht="20.399999999999999" thickBot="1">
      <c r="A36" s="1052" t="s">
        <v>84</v>
      </c>
      <c r="B36" s="1052"/>
      <c r="C36" s="1052"/>
      <c r="D36" s="1052"/>
      <c r="E36" s="1052"/>
    </row>
    <row r="37" spans="1:5" ht="16.2">
      <c r="A37" s="1053"/>
      <c r="B37" s="719"/>
      <c r="C37" s="1055" t="s">
        <v>73</v>
      </c>
      <c r="D37" s="1055"/>
      <c r="E37" s="1056" t="s">
        <v>74</v>
      </c>
    </row>
    <row r="38" spans="1:5" ht="16.8" thickBot="1">
      <c r="A38" s="1054"/>
      <c r="B38" s="720"/>
      <c r="C38" s="721" t="s">
        <v>76</v>
      </c>
      <c r="D38" s="722" t="s">
        <v>77</v>
      </c>
      <c r="E38" s="1057"/>
    </row>
    <row r="39" spans="1:5" ht="14.4" thickBot="1">
      <c r="A39" s="723" t="s">
        <v>83</v>
      </c>
      <c r="B39" s="724" t="s">
        <v>57</v>
      </c>
      <c r="C39" s="725">
        <v>103.66666666666666</v>
      </c>
      <c r="D39" s="726">
        <v>94.693888888888878</v>
      </c>
      <c r="E39" s="727">
        <v>9.4755616049375491E-2</v>
      </c>
    </row>
    <row r="41" spans="1:5">
      <c r="C41" s="947"/>
    </row>
  </sheetData>
  <mergeCells count="21">
    <mergeCell ref="A24:A25"/>
    <mergeCell ref="C24:D24"/>
    <mergeCell ref="E24:E25"/>
    <mergeCell ref="A1:E1"/>
    <mergeCell ref="A2:A3"/>
    <mergeCell ref="C2:D2"/>
    <mergeCell ref="E2:E3"/>
    <mergeCell ref="A4:A7"/>
    <mergeCell ref="A8:A10"/>
    <mergeCell ref="A11:A14"/>
    <mergeCell ref="A15:A17"/>
    <mergeCell ref="A18:A20"/>
    <mergeCell ref="A21:B21"/>
    <mergeCell ref="A23:E23"/>
    <mergeCell ref="A26:A29"/>
    <mergeCell ref="A30:A33"/>
    <mergeCell ref="A34:B34"/>
    <mergeCell ref="A36:E36"/>
    <mergeCell ref="A37:A38"/>
    <mergeCell ref="C37:D37"/>
    <mergeCell ref="E37:E38"/>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workbookViewId="0">
      <selection sqref="A1:O1"/>
    </sheetView>
  </sheetViews>
  <sheetFormatPr defaultColWidth="13" defaultRowHeight="13.2"/>
  <cols>
    <col min="1" max="1" width="21.109375" style="729" bestFit="1" customWidth="1"/>
    <col min="2" max="2" width="30.33203125" style="729" bestFit="1" customWidth="1"/>
    <col min="3" max="14" width="12.88671875" style="729" bestFit="1" customWidth="1"/>
    <col min="15" max="15" width="16.5546875" style="747" customWidth="1"/>
    <col min="16" max="16384" width="13" style="729"/>
  </cols>
  <sheetData>
    <row r="1" spans="1:15" ht="24.9" customHeight="1" thickBot="1">
      <c r="A1" s="1078" t="s">
        <v>85</v>
      </c>
      <c r="B1" s="1079"/>
      <c r="C1" s="1079"/>
      <c r="D1" s="1079"/>
      <c r="E1" s="1079"/>
      <c r="F1" s="1079"/>
      <c r="G1" s="1079"/>
      <c r="H1" s="1079"/>
      <c r="I1" s="1079"/>
      <c r="J1" s="1079"/>
      <c r="K1" s="1079"/>
      <c r="L1" s="1079"/>
      <c r="M1" s="1079"/>
      <c r="N1" s="1079"/>
      <c r="O1" s="1080"/>
    </row>
    <row r="2" spans="1:15">
      <c r="A2" s="1088" t="s">
        <v>50</v>
      </c>
      <c r="B2" s="1090" t="s">
        <v>86</v>
      </c>
      <c r="C2" s="730" t="s">
        <v>87</v>
      </c>
      <c r="D2" s="730" t="s">
        <v>88</v>
      </c>
      <c r="E2" s="730" t="s">
        <v>89</v>
      </c>
      <c r="F2" s="730" t="s">
        <v>90</v>
      </c>
      <c r="G2" s="730" t="s">
        <v>91</v>
      </c>
      <c r="H2" s="730" t="s">
        <v>92</v>
      </c>
      <c r="I2" s="730" t="s">
        <v>93</v>
      </c>
      <c r="J2" s="730" t="s">
        <v>94</v>
      </c>
      <c r="K2" s="730" t="s">
        <v>95</v>
      </c>
      <c r="L2" s="730" t="s">
        <v>96</v>
      </c>
      <c r="M2" s="730" t="s">
        <v>97</v>
      </c>
      <c r="N2" s="730" t="s">
        <v>98</v>
      </c>
      <c r="O2" s="731" t="s">
        <v>16</v>
      </c>
    </row>
    <row r="3" spans="1:15" ht="13.8" thickBot="1">
      <c r="A3" s="1089"/>
      <c r="B3" s="1091"/>
      <c r="C3" s="732" t="s">
        <v>99</v>
      </c>
      <c r="D3" s="732" t="s">
        <v>99</v>
      </c>
      <c r="E3" s="732" t="s">
        <v>99</v>
      </c>
      <c r="F3" s="732" t="s">
        <v>99</v>
      </c>
      <c r="G3" s="732" t="s">
        <v>99</v>
      </c>
      <c r="H3" s="732" t="s">
        <v>99</v>
      </c>
      <c r="I3" s="732" t="s">
        <v>99</v>
      </c>
      <c r="J3" s="732" t="s">
        <v>99</v>
      </c>
      <c r="K3" s="732" t="s">
        <v>99</v>
      </c>
      <c r="L3" s="732" t="s">
        <v>99</v>
      </c>
      <c r="M3" s="732" t="s">
        <v>99</v>
      </c>
      <c r="N3" s="732" t="s">
        <v>99</v>
      </c>
      <c r="O3" s="733" t="s">
        <v>99</v>
      </c>
    </row>
    <row r="4" spans="1:15" ht="13.8" thickBot="1">
      <c r="A4" s="1092" t="s">
        <v>78</v>
      </c>
      <c r="B4" s="734" t="s">
        <v>54</v>
      </c>
      <c r="C4" s="735">
        <v>103.82999999999998</v>
      </c>
      <c r="D4" s="735">
        <v>95.407368421052638</v>
      </c>
      <c r="E4" s="735">
        <v>99.245789473684198</v>
      </c>
      <c r="F4" s="735">
        <v>101.33736842105263</v>
      </c>
      <c r="G4" s="735">
        <v>110.11105263157893</v>
      </c>
      <c r="H4" s="735">
        <v>123.6457894736842</v>
      </c>
      <c r="I4" s="735">
        <v>142.22315789473686</v>
      </c>
      <c r="J4" s="735">
        <v>138.29105263157899</v>
      </c>
      <c r="K4" s="735">
        <v>132.45999999999998</v>
      </c>
      <c r="L4" s="735">
        <v>122.90899999999996</v>
      </c>
      <c r="M4" s="735">
        <v>106.11499999999998</v>
      </c>
      <c r="N4" s="735">
        <v>105.327</v>
      </c>
      <c r="O4" s="736">
        <v>113.93</v>
      </c>
    </row>
    <row r="5" spans="1:15" ht="13.8" thickBot="1">
      <c r="A5" s="1087"/>
      <c r="B5" s="737" t="s">
        <v>55</v>
      </c>
      <c r="C5" s="738">
        <v>113.85599999999999</v>
      </c>
      <c r="D5" s="738">
        <v>114.88600000000001</v>
      </c>
      <c r="E5" s="738">
        <v>110.404</v>
      </c>
      <c r="F5" s="738">
        <v>110.57599999999999</v>
      </c>
      <c r="G5" s="738">
        <v>116.62</v>
      </c>
      <c r="H5" s="738">
        <v>134.82333333333335</v>
      </c>
      <c r="I5" s="738">
        <v>148.685</v>
      </c>
      <c r="J5" s="738">
        <v>152.1114285714286</v>
      </c>
      <c r="K5" s="738">
        <v>152.14857142857142</v>
      </c>
      <c r="L5" s="738">
        <v>138.66428571428571</v>
      </c>
      <c r="M5" s="738">
        <v>119.98714285714286</v>
      </c>
      <c r="N5" s="738">
        <v>118.19571428571429</v>
      </c>
      <c r="O5" s="739">
        <v>130.44</v>
      </c>
    </row>
    <row r="6" spans="1:15" ht="13.8" thickBot="1">
      <c r="A6" s="1087"/>
      <c r="B6" s="737" t="s">
        <v>56</v>
      </c>
      <c r="C6" s="738">
        <v>160.82133333333334</v>
      </c>
      <c r="D6" s="738">
        <v>157.74533333333335</v>
      </c>
      <c r="E6" s="738">
        <v>149.196</v>
      </c>
      <c r="F6" s="738">
        <v>155.42933333333332</v>
      </c>
      <c r="G6" s="738">
        <v>168.72466666666668</v>
      </c>
      <c r="H6" s="738">
        <v>218.28933333333336</v>
      </c>
      <c r="I6" s="738">
        <v>224.87266666666667</v>
      </c>
      <c r="J6" s="738">
        <v>240.51400000000001</v>
      </c>
      <c r="K6" s="738">
        <v>230.84199999999998</v>
      </c>
      <c r="L6" s="738">
        <v>204.93600000000001</v>
      </c>
      <c r="M6" s="738">
        <v>175.60066666666668</v>
      </c>
      <c r="N6" s="738">
        <v>169.31666666666663</v>
      </c>
      <c r="O6" s="739">
        <v>188.02</v>
      </c>
    </row>
    <row r="7" spans="1:15" s="743" customFormat="1" ht="14.4" thickBot="1">
      <c r="A7" s="1087"/>
      <c r="B7" s="740" t="s">
        <v>57</v>
      </c>
      <c r="C7" s="741">
        <v>127.64578947368416</v>
      </c>
      <c r="D7" s="741">
        <v>121.88076923076922</v>
      </c>
      <c r="E7" s="741">
        <v>119.88794871794872</v>
      </c>
      <c r="F7" s="741">
        <v>123.32641025641024</v>
      </c>
      <c r="G7" s="741">
        <v>133.48923076923074</v>
      </c>
      <c r="H7" s="741">
        <v>160.81375</v>
      </c>
      <c r="I7" s="741">
        <v>174.18599999999998</v>
      </c>
      <c r="J7" s="741">
        <v>178.04926829268291</v>
      </c>
      <c r="K7" s="741">
        <v>170.87785714285715</v>
      </c>
      <c r="L7" s="741">
        <v>154.83023809523809</v>
      </c>
      <c r="M7" s="741">
        <v>133.24333333333328</v>
      </c>
      <c r="N7" s="741">
        <v>130.32523809523809</v>
      </c>
      <c r="O7" s="742">
        <v>143.13999999999999</v>
      </c>
    </row>
    <row r="8" spans="1:15" ht="13.8" thickBot="1">
      <c r="A8" s="1087" t="s">
        <v>58</v>
      </c>
      <c r="B8" s="737" t="s">
        <v>54</v>
      </c>
      <c r="C8" s="738">
        <v>118.09600000000002</v>
      </c>
      <c r="D8" s="738">
        <v>105.65560000000001</v>
      </c>
      <c r="E8" s="738">
        <v>105.75200000000002</v>
      </c>
      <c r="F8" s="738">
        <v>105.22375</v>
      </c>
      <c r="G8" s="738">
        <v>117.02583333333332</v>
      </c>
      <c r="H8" s="738">
        <v>134.62458333333333</v>
      </c>
      <c r="I8" s="738">
        <v>123.73958333333331</v>
      </c>
      <c r="J8" s="738">
        <v>125.17759999999997</v>
      </c>
      <c r="K8" s="738">
        <v>119.79079999999996</v>
      </c>
      <c r="L8" s="738">
        <v>129.62500000000003</v>
      </c>
      <c r="M8" s="738">
        <v>102.21800000000003</v>
      </c>
      <c r="N8" s="738">
        <v>113.68565217391304</v>
      </c>
      <c r="O8" s="739">
        <v>116.73</v>
      </c>
    </row>
    <row r="9" spans="1:15" ht="13.8" thickBot="1">
      <c r="A9" s="1087"/>
      <c r="B9" s="737" t="s">
        <v>55</v>
      </c>
      <c r="C9" s="738">
        <v>150.08285714285716</v>
      </c>
      <c r="D9" s="738">
        <v>125.86285714285714</v>
      </c>
      <c r="E9" s="738">
        <v>119.78142857142856</v>
      </c>
      <c r="F9" s="738">
        <v>118.63428571428571</v>
      </c>
      <c r="G9" s="738">
        <v>116.62714285714286</v>
      </c>
      <c r="H9" s="738">
        <v>131.84857142857143</v>
      </c>
      <c r="I9" s="738">
        <v>136.51428571428571</v>
      </c>
      <c r="J9" s="738">
        <v>140.29142857142861</v>
      </c>
      <c r="K9" s="738">
        <v>135.89428571428573</v>
      </c>
      <c r="L9" s="738">
        <v>139.38857142857142</v>
      </c>
      <c r="M9" s="738">
        <v>132.91000000000003</v>
      </c>
      <c r="N9" s="738">
        <v>136.57571428571427</v>
      </c>
      <c r="O9" s="739">
        <v>132.03</v>
      </c>
    </row>
    <row r="10" spans="1:15" s="743" customFormat="1" ht="14.4" thickBot="1">
      <c r="A10" s="1087"/>
      <c r="B10" s="740" t="s">
        <v>57</v>
      </c>
      <c r="C10" s="741">
        <v>125.09312500000001</v>
      </c>
      <c r="D10" s="741">
        <v>110.07593750000001</v>
      </c>
      <c r="E10" s="741">
        <v>108.82093750000003</v>
      </c>
      <c r="F10" s="741">
        <v>108.25193548387095</v>
      </c>
      <c r="G10" s="741">
        <v>116.93580645161288</v>
      </c>
      <c r="H10" s="741">
        <v>133.99774193548384</v>
      </c>
      <c r="I10" s="741">
        <v>126.62419354838711</v>
      </c>
      <c r="J10" s="741">
        <v>128.48374999999999</v>
      </c>
      <c r="K10" s="741">
        <v>123.31343750000001</v>
      </c>
      <c r="L10" s="741">
        <v>131.6960606060606</v>
      </c>
      <c r="M10" s="741">
        <v>108.93187500000003</v>
      </c>
      <c r="N10" s="741">
        <v>119.02666666666667</v>
      </c>
      <c r="O10" s="742">
        <v>119.88</v>
      </c>
    </row>
    <row r="11" spans="1:15" ht="13.8" thickBot="1">
      <c r="A11" s="1087" t="s">
        <v>59</v>
      </c>
      <c r="B11" s="737" t="s">
        <v>54</v>
      </c>
      <c r="C11" s="738">
        <v>82.477499999999992</v>
      </c>
      <c r="D11" s="738">
        <v>78.672499999999999</v>
      </c>
      <c r="E11" s="738">
        <v>72.137500000000003</v>
      </c>
      <c r="F11" s="738">
        <v>78.064999999999998</v>
      </c>
      <c r="G11" s="738">
        <v>78.814999999999998</v>
      </c>
      <c r="H11" s="738">
        <v>77.582499999999996</v>
      </c>
      <c r="I11" s="738">
        <v>79.573999999999998</v>
      </c>
      <c r="J11" s="738">
        <v>85.587999999999994</v>
      </c>
      <c r="K11" s="738">
        <v>90.822000000000003</v>
      </c>
      <c r="L11" s="738">
        <v>83.6</v>
      </c>
      <c r="M11" s="738">
        <v>84.897999999999996</v>
      </c>
      <c r="N11" s="738">
        <v>88.012</v>
      </c>
      <c r="O11" s="739">
        <v>83.75</v>
      </c>
    </row>
    <row r="12" spans="1:15" ht="13.8" thickBot="1">
      <c r="A12" s="1087"/>
      <c r="B12" s="737" t="s">
        <v>55</v>
      </c>
      <c r="C12" s="738">
        <v>215.13200000000001</v>
      </c>
      <c r="D12" s="738">
        <v>207.28399999999996</v>
      </c>
      <c r="E12" s="738">
        <v>217.36999999999998</v>
      </c>
      <c r="F12" s="738">
        <v>214.46199999999999</v>
      </c>
      <c r="G12" s="738">
        <v>232.14400000000001</v>
      </c>
      <c r="H12" s="738">
        <v>396.28400000000005</v>
      </c>
      <c r="I12" s="738">
        <v>304.98599999999999</v>
      </c>
      <c r="J12" s="738">
        <v>312.37</v>
      </c>
      <c r="K12" s="738">
        <v>318.334</v>
      </c>
      <c r="L12" s="738">
        <v>286.69400000000002</v>
      </c>
      <c r="M12" s="738">
        <v>245.898</v>
      </c>
      <c r="N12" s="738">
        <v>226.05</v>
      </c>
      <c r="O12" s="739">
        <v>264.75</v>
      </c>
    </row>
    <row r="13" spans="1:15" ht="13.8" thickBot="1">
      <c r="A13" s="1087"/>
      <c r="B13" s="737" t="s">
        <v>56</v>
      </c>
      <c r="C13" s="738">
        <v>150.79</v>
      </c>
      <c r="D13" s="738">
        <v>153.39000000000001</v>
      </c>
      <c r="E13" s="738">
        <v>149.39666666666668</v>
      </c>
      <c r="F13" s="738">
        <v>146.23333333333332</v>
      </c>
      <c r="G13" s="738">
        <v>161.22333333333333</v>
      </c>
      <c r="H13" s="738">
        <v>238.74666666666667</v>
      </c>
      <c r="I13" s="738">
        <v>209.23000000000002</v>
      </c>
      <c r="J13" s="738">
        <v>226.22000000000003</v>
      </c>
      <c r="K13" s="738">
        <v>228.35000000000002</v>
      </c>
      <c r="L13" s="738">
        <v>219.67999999999998</v>
      </c>
      <c r="M13" s="738">
        <v>163.01</v>
      </c>
      <c r="N13" s="738">
        <v>157.91999999999999</v>
      </c>
      <c r="O13" s="739">
        <v>183.68</v>
      </c>
    </row>
    <row r="14" spans="1:15" s="743" customFormat="1" ht="14.4" thickBot="1">
      <c r="A14" s="1087"/>
      <c r="B14" s="740" t="s">
        <v>57</v>
      </c>
      <c r="C14" s="741">
        <v>154.82833333333335</v>
      </c>
      <c r="D14" s="741">
        <v>150.94000000000003</v>
      </c>
      <c r="E14" s="741">
        <v>151.96583333333336</v>
      </c>
      <c r="F14" s="741">
        <v>151.93916666666667</v>
      </c>
      <c r="G14" s="741">
        <v>163.30416666666665</v>
      </c>
      <c r="H14" s="741">
        <v>250.66583333333335</v>
      </c>
      <c r="I14" s="741">
        <v>196.19153846153844</v>
      </c>
      <c r="J14" s="741">
        <v>205.26538461538459</v>
      </c>
      <c r="K14" s="741">
        <v>210.0638461538461</v>
      </c>
      <c r="L14" s="741">
        <v>193.11615384615385</v>
      </c>
      <c r="M14" s="741">
        <v>164.84692307692305</v>
      </c>
      <c r="N14" s="741">
        <v>157.23615384615385</v>
      </c>
      <c r="O14" s="742">
        <v>176.43</v>
      </c>
    </row>
    <row r="15" spans="1:15" ht="13.8" thickBot="1">
      <c r="A15" s="1087" t="s">
        <v>60</v>
      </c>
      <c r="B15" s="737" t="s">
        <v>54</v>
      </c>
      <c r="C15" s="738">
        <v>97.070999999999998</v>
      </c>
      <c r="D15" s="738">
        <v>99.352000000000004</v>
      </c>
      <c r="E15" s="738">
        <v>91.023999999999987</v>
      </c>
      <c r="F15" s="738">
        <v>83.423999999999992</v>
      </c>
      <c r="G15" s="738">
        <v>88.378000000000014</v>
      </c>
      <c r="H15" s="738">
        <v>94.938999999999993</v>
      </c>
      <c r="I15" s="738">
        <v>90.419999999999987</v>
      </c>
      <c r="J15" s="738">
        <v>104.16222222222223</v>
      </c>
      <c r="K15" s="738">
        <v>99.826666666666654</v>
      </c>
      <c r="L15" s="738">
        <v>103.87999999999998</v>
      </c>
      <c r="M15" s="738">
        <v>95.388888888888886</v>
      </c>
      <c r="N15" s="738">
        <v>108.53333333333333</v>
      </c>
      <c r="O15" s="739">
        <v>94.33</v>
      </c>
    </row>
    <row r="16" spans="1:15" ht="13.8" thickBot="1">
      <c r="A16" s="1087"/>
      <c r="B16" s="737" t="s">
        <v>61</v>
      </c>
      <c r="C16" s="738">
        <v>121.80000000000001</v>
      </c>
      <c r="D16" s="738">
        <v>122.47499999999999</v>
      </c>
      <c r="E16" s="738">
        <v>122.91</v>
      </c>
      <c r="F16" s="738">
        <v>111.66250000000001</v>
      </c>
      <c r="G16" s="738">
        <v>109.77</v>
      </c>
      <c r="H16" s="738">
        <v>117.70750000000001</v>
      </c>
      <c r="I16" s="738">
        <v>119.92749999999999</v>
      </c>
      <c r="J16" s="738">
        <v>120.645</v>
      </c>
      <c r="K16" s="738">
        <v>121.32249999999999</v>
      </c>
      <c r="L16" s="738">
        <v>129.685</v>
      </c>
      <c r="M16" s="738">
        <v>119.08500000000001</v>
      </c>
      <c r="N16" s="738">
        <v>120.88</v>
      </c>
      <c r="O16" s="739">
        <v>119.82</v>
      </c>
    </row>
    <row r="17" spans="1:15" s="743" customFormat="1" ht="14.4" thickBot="1">
      <c r="A17" s="1087"/>
      <c r="B17" s="740" t="s">
        <v>57</v>
      </c>
      <c r="C17" s="741">
        <v>104.13642857142858</v>
      </c>
      <c r="D17" s="741">
        <v>105.95857142857143</v>
      </c>
      <c r="E17" s="741">
        <v>100.13428571428574</v>
      </c>
      <c r="F17" s="741">
        <v>91.492142857142866</v>
      </c>
      <c r="G17" s="741">
        <v>94.49</v>
      </c>
      <c r="H17" s="741">
        <v>101.44428571428571</v>
      </c>
      <c r="I17" s="741">
        <v>98.850714285714275</v>
      </c>
      <c r="J17" s="741">
        <v>109.23384615384614</v>
      </c>
      <c r="K17" s="741">
        <v>106.44076923076922</v>
      </c>
      <c r="L17" s="741">
        <v>111.82000000000001</v>
      </c>
      <c r="M17" s="741">
        <v>102.67999999999999</v>
      </c>
      <c r="N17" s="741">
        <v>112.33230769230771</v>
      </c>
      <c r="O17" s="742">
        <v>101.61</v>
      </c>
    </row>
    <row r="18" spans="1:15" ht="13.8" thickBot="1">
      <c r="A18" s="1087" t="s">
        <v>62</v>
      </c>
      <c r="B18" s="737" t="s">
        <v>54</v>
      </c>
      <c r="C18" s="738">
        <v>101.40200000000002</v>
      </c>
      <c r="D18" s="738">
        <v>94.162000000000006</v>
      </c>
      <c r="E18" s="738">
        <v>91.375999999999991</v>
      </c>
      <c r="F18" s="738">
        <v>94.76400000000001</v>
      </c>
      <c r="G18" s="738">
        <v>94.896000000000001</v>
      </c>
      <c r="H18" s="738">
        <v>101.63600000000001</v>
      </c>
      <c r="I18" s="738">
        <v>102.19800000000001</v>
      </c>
      <c r="J18" s="738">
        <v>98.123999999999995</v>
      </c>
      <c r="K18" s="738">
        <v>210.09333333333333</v>
      </c>
      <c r="L18" s="738">
        <v>185.13666666666666</v>
      </c>
      <c r="M18" s="738">
        <v>146.83000000000001</v>
      </c>
      <c r="N18" s="738">
        <v>134.11500000000001</v>
      </c>
      <c r="O18" s="739">
        <v>167.8</v>
      </c>
    </row>
    <row r="19" spans="1:15" ht="13.8" thickBot="1">
      <c r="A19" s="1087"/>
      <c r="B19" s="737" t="s">
        <v>55</v>
      </c>
      <c r="C19" s="738">
        <v>163.23500000000001</v>
      </c>
      <c r="D19" s="738">
        <v>142.38</v>
      </c>
      <c r="E19" s="738">
        <v>135.47499999999999</v>
      </c>
      <c r="F19" s="738">
        <v>332.32333333333332</v>
      </c>
      <c r="G19" s="738">
        <v>440.46666666666664</v>
      </c>
      <c r="H19" s="738">
        <v>913.79666666666662</v>
      </c>
      <c r="I19" s="738">
        <v>791.24</v>
      </c>
      <c r="J19" s="738">
        <v>794.44666666666672</v>
      </c>
      <c r="K19" s="738">
        <v>906.15333333333319</v>
      </c>
      <c r="L19" s="738">
        <v>637.46333333333325</v>
      </c>
      <c r="M19" s="738">
        <v>320.38499999999999</v>
      </c>
      <c r="N19" s="738">
        <v>374.63750000000005</v>
      </c>
      <c r="O19" s="739">
        <v>501.86</v>
      </c>
    </row>
    <row r="20" spans="1:15" s="743" customFormat="1" ht="14.4" thickBot="1">
      <c r="A20" s="1087"/>
      <c r="B20" s="740" t="s">
        <v>57</v>
      </c>
      <c r="C20" s="741">
        <v>119.06857142857143</v>
      </c>
      <c r="D20" s="741">
        <v>107.93857142857144</v>
      </c>
      <c r="E20" s="741">
        <v>103.97571428571428</v>
      </c>
      <c r="F20" s="741">
        <v>183.84875</v>
      </c>
      <c r="G20" s="741">
        <v>224.48499999999999</v>
      </c>
      <c r="H20" s="741">
        <v>406.19625000000002</v>
      </c>
      <c r="I20" s="741">
        <v>360.59</v>
      </c>
      <c r="J20" s="741">
        <v>359.24500000000006</v>
      </c>
      <c r="K20" s="741">
        <v>442.11333333333323</v>
      </c>
      <c r="L20" s="741">
        <v>335.91222222222223</v>
      </c>
      <c r="M20" s="741">
        <v>216.25199999999995</v>
      </c>
      <c r="N20" s="741">
        <v>230.32400000000001</v>
      </c>
      <c r="O20" s="742">
        <v>301.42</v>
      </c>
    </row>
    <row r="21" spans="1:15" s="746" customFormat="1" ht="16.8" thickBot="1">
      <c r="A21" s="1085" t="s">
        <v>79</v>
      </c>
      <c r="B21" s="1086"/>
      <c r="C21" s="744">
        <v>126.24126213592233</v>
      </c>
      <c r="D21" s="744">
        <v>118.51971153846156</v>
      </c>
      <c r="E21" s="744">
        <v>116.45384615384611</v>
      </c>
      <c r="F21" s="744">
        <v>122.50471153846155</v>
      </c>
      <c r="G21" s="744">
        <v>133.74499999999998</v>
      </c>
      <c r="H21" s="744">
        <v>173.94533333333339</v>
      </c>
      <c r="I21" s="744">
        <v>167.09</v>
      </c>
      <c r="J21" s="744">
        <v>171.7191588785046</v>
      </c>
      <c r="K21" s="744">
        <v>176.29798165137615</v>
      </c>
      <c r="L21" s="744">
        <v>162.14745454545448</v>
      </c>
      <c r="M21" s="744">
        <v>133.84009090909089</v>
      </c>
      <c r="N21" s="744">
        <v>137.51935185185181</v>
      </c>
      <c r="O21" s="745">
        <v>148.83000000000001</v>
      </c>
    </row>
    <row r="22" spans="1:15" ht="15" customHeight="1" thickBot="1"/>
    <row r="23" spans="1:15" ht="15.75" customHeight="1" thickBot="1">
      <c r="A23" s="748" t="s">
        <v>64</v>
      </c>
      <c r="B23" s="749" t="s">
        <v>57</v>
      </c>
      <c r="C23" s="750">
        <v>98.822941176470607</v>
      </c>
      <c r="D23" s="750">
        <v>85.0535294117647</v>
      </c>
      <c r="E23" s="750">
        <v>85.41</v>
      </c>
      <c r="F23" s="750">
        <v>79.459999999999994</v>
      </c>
      <c r="G23" s="750">
        <v>82.09</v>
      </c>
      <c r="H23" s="750">
        <v>86.26</v>
      </c>
      <c r="I23" s="750">
        <v>87.55</v>
      </c>
      <c r="J23" s="750">
        <v>88.06</v>
      </c>
      <c r="K23" s="750">
        <v>89.464705882352945</v>
      </c>
      <c r="L23" s="750">
        <v>96.41</v>
      </c>
      <c r="M23" s="750">
        <v>89.52</v>
      </c>
      <c r="N23" s="750">
        <v>103.67</v>
      </c>
      <c r="O23" s="751">
        <v>88.55</v>
      </c>
    </row>
    <row r="24" spans="1:15" ht="22.5" customHeight="1" thickBot="1"/>
    <row r="25" spans="1:15" ht="24.9" customHeight="1" thickBot="1">
      <c r="A25" s="1078" t="s">
        <v>100</v>
      </c>
      <c r="B25" s="1079"/>
      <c r="C25" s="1079"/>
      <c r="D25" s="1079"/>
      <c r="E25" s="1079"/>
      <c r="F25" s="1079"/>
      <c r="G25" s="1079"/>
      <c r="H25" s="1079"/>
      <c r="I25" s="1079"/>
      <c r="J25" s="1079"/>
      <c r="K25" s="1079"/>
      <c r="L25" s="1079"/>
      <c r="M25" s="1079"/>
      <c r="N25" s="1079"/>
      <c r="O25" s="1080"/>
    </row>
    <row r="26" spans="1:15" ht="12.75" customHeight="1">
      <c r="A26" s="1088" t="s">
        <v>50</v>
      </c>
      <c r="B26" s="1090" t="s">
        <v>86</v>
      </c>
      <c r="C26" s="730" t="s">
        <v>101</v>
      </c>
      <c r="D26" s="730" t="s">
        <v>102</v>
      </c>
      <c r="E26" s="730" t="s">
        <v>103</v>
      </c>
      <c r="F26" s="730" t="s">
        <v>104</v>
      </c>
      <c r="G26" s="730" t="s">
        <v>105</v>
      </c>
      <c r="H26" s="730" t="s">
        <v>106</v>
      </c>
      <c r="I26" s="730" t="s">
        <v>107</v>
      </c>
      <c r="J26" s="730" t="s">
        <v>108</v>
      </c>
      <c r="K26" s="730" t="s">
        <v>109</v>
      </c>
      <c r="L26" s="730" t="s">
        <v>110</v>
      </c>
      <c r="M26" s="730" t="s">
        <v>111</v>
      </c>
      <c r="N26" s="730" t="s">
        <v>112</v>
      </c>
      <c r="O26" s="731" t="s">
        <v>16</v>
      </c>
    </row>
    <row r="27" spans="1:15" ht="13.8" thickBot="1">
      <c r="A27" s="1089"/>
      <c r="B27" s="1091"/>
      <c r="C27" s="732" t="s">
        <v>99</v>
      </c>
      <c r="D27" s="732" t="s">
        <v>99</v>
      </c>
      <c r="E27" s="732" t="s">
        <v>99</v>
      </c>
      <c r="F27" s="732" t="s">
        <v>99</v>
      </c>
      <c r="G27" s="732" t="s">
        <v>99</v>
      </c>
      <c r="H27" s="732" t="s">
        <v>99</v>
      </c>
      <c r="I27" s="732" t="s">
        <v>99</v>
      </c>
      <c r="J27" s="732" t="s">
        <v>99</v>
      </c>
      <c r="K27" s="732" t="s">
        <v>99</v>
      </c>
      <c r="L27" s="732" t="s">
        <v>99</v>
      </c>
      <c r="M27" s="732" t="s">
        <v>99</v>
      </c>
      <c r="N27" s="732" t="s">
        <v>99</v>
      </c>
      <c r="O27" s="733" t="s">
        <v>99</v>
      </c>
    </row>
    <row r="28" spans="1:15" ht="12.75" customHeight="1" thickBot="1">
      <c r="A28" s="1092" t="s">
        <v>78</v>
      </c>
      <c r="B28" s="734" t="s">
        <v>54</v>
      </c>
      <c r="C28" s="735">
        <v>100.05749999999999</v>
      </c>
      <c r="D28" s="735">
        <v>100.28764705882354</v>
      </c>
      <c r="E28" s="735">
        <v>98.481764705882355</v>
      </c>
      <c r="F28" s="735">
        <v>100.32823529411765</v>
      </c>
      <c r="G28" s="735">
        <v>104.6670588235294</v>
      </c>
      <c r="H28" s="735">
        <v>132.27611111111111</v>
      </c>
      <c r="I28" s="735">
        <v>140.91333333333333</v>
      </c>
      <c r="J28" s="735">
        <v>137.23000000000002</v>
      </c>
      <c r="K28" s="735">
        <v>138.84</v>
      </c>
      <c r="L28" s="735">
        <v>124.28166666666665</v>
      </c>
      <c r="M28" s="735">
        <v>111.77055555555555</v>
      </c>
      <c r="N28" s="735">
        <v>107.27277777777778</v>
      </c>
      <c r="O28" s="736">
        <v>119.76</v>
      </c>
    </row>
    <row r="29" spans="1:15" ht="13.8" thickBot="1">
      <c r="A29" s="1087"/>
      <c r="B29" s="737" t="s">
        <v>55</v>
      </c>
      <c r="C29" s="738">
        <v>118.602</v>
      </c>
      <c r="D29" s="738">
        <v>115.58799999999999</v>
      </c>
      <c r="E29" s="738">
        <v>110.306</v>
      </c>
      <c r="F29" s="738">
        <v>111.71600000000001</v>
      </c>
      <c r="G29" s="738">
        <v>115.15</v>
      </c>
      <c r="H29" s="738">
        <v>127.556</v>
      </c>
      <c r="I29" s="738">
        <v>143.602</v>
      </c>
      <c r="J29" s="738">
        <v>141.84399999999999</v>
      </c>
      <c r="K29" s="738">
        <v>141.67400000000001</v>
      </c>
      <c r="L29" s="738">
        <v>128.72</v>
      </c>
      <c r="M29" s="738">
        <v>117.63200000000002</v>
      </c>
      <c r="N29" s="738">
        <v>113.84400000000001</v>
      </c>
      <c r="O29" s="739">
        <v>123.85</v>
      </c>
    </row>
    <row r="30" spans="1:15" ht="13.8" thickBot="1">
      <c r="A30" s="1087"/>
      <c r="B30" s="737" t="s">
        <v>56</v>
      </c>
      <c r="C30" s="738">
        <v>158.44933333333333</v>
      </c>
      <c r="D30" s="738">
        <v>152.55800000000002</v>
      </c>
      <c r="E30" s="738">
        <v>147.5213333333333</v>
      </c>
      <c r="F30" s="738">
        <v>157.92933333333337</v>
      </c>
      <c r="G30" s="738">
        <v>168.05266666666668</v>
      </c>
      <c r="H30" s="738">
        <v>209.4026666666667</v>
      </c>
      <c r="I30" s="738">
        <v>224.52866666666665</v>
      </c>
      <c r="J30" s="738">
        <v>228.59866666666665</v>
      </c>
      <c r="K30" s="738">
        <v>224.49800000000002</v>
      </c>
      <c r="L30" s="738">
        <v>187.73599999999999</v>
      </c>
      <c r="M30" s="738">
        <v>170.67999999999995</v>
      </c>
      <c r="N30" s="738">
        <v>165.57733333333331</v>
      </c>
      <c r="O30" s="739">
        <v>182.96</v>
      </c>
    </row>
    <row r="31" spans="1:15" ht="14.4" thickBot="1">
      <c r="A31" s="1087"/>
      <c r="B31" s="740" t="s">
        <v>57</v>
      </c>
      <c r="C31" s="741">
        <v>126.96305555555556</v>
      </c>
      <c r="D31" s="741">
        <v>123.54594594594595</v>
      </c>
      <c r="E31" s="741">
        <v>119.96054054054053</v>
      </c>
      <c r="F31" s="741">
        <v>125.21891891891893</v>
      </c>
      <c r="G31" s="741">
        <v>131.78054054054053</v>
      </c>
      <c r="H31" s="741">
        <v>162.09973684210527</v>
      </c>
      <c r="I31" s="741">
        <v>174.27315789473681</v>
      </c>
      <c r="J31" s="741">
        <v>173.90368421052631</v>
      </c>
      <c r="K31" s="741">
        <v>173.0252631578947</v>
      </c>
      <c r="L31" s="741">
        <v>149.91342105263155</v>
      </c>
      <c r="M31" s="741">
        <v>135.79552631578946</v>
      </c>
      <c r="N31" s="741">
        <v>131.15236842105261</v>
      </c>
      <c r="O31" s="742">
        <v>145.25</v>
      </c>
    </row>
    <row r="32" spans="1:15" ht="13.8" thickBot="1">
      <c r="A32" s="1087" t="s">
        <v>58</v>
      </c>
      <c r="B32" s="737" t="s">
        <v>54</v>
      </c>
      <c r="C32" s="738">
        <v>111.07461538461538</v>
      </c>
      <c r="D32" s="738">
        <v>93.466923076923067</v>
      </c>
      <c r="E32" s="738">
        <v>101.01481481481484</v>
      </c>
      <c r="F32" s="738">
        <v>98.03</v>
      </c>
      <c r="G32" s="738">
        <v>102.74346153846152</v>
      </c>
      <c r="H32" s="738">
        <v>126.37153846153845</v>
      </c>
      <c r="I32" s="738">
        <v>126.29461538461538</v>
      </c>
      <c r="J32" s="738">
        <v>125.51769230769234</v>
      </c>
      <c r="K32" s="738">
        <v>126.0230769230769</v>
      </c>
      <c r="L32" s="738">
        <v>112.55307692307693</v>
      </c>
      <c r="M32" s="738">
        <v>110.7976923076923</v>
      </c>
      <c r="N32" s="738">
        <v>119.53461538461539</v>
      </c>
      <c r="O32" s="739">
        <v>114.98</v>
      </c>
    </row>
    <row r="33" spans="1:15" ht="13.8" thickBot="1">
      <c r="A33" s="1087"/>
      <c r="B33" s="737" t="s">
        <v>55</v>
      </c>
      <c r="C33" s="738">
        <v>144.38333333333335</v>
      </c>
      <c r="D33" s="738">
        <v>125.63999999999999</v>
      </c>
      <c r="E33" s="738">
        <v>118.15285714285713</v>
      </c>
      <c r="F33" s="738">
        <v>123.21285714285715</v>
      </c>
      <c r="G33" s="738">
        <v>120.33285714285714</v>
      </c>
      <c r="H33" s="738">
        <v>138.42285714285714</v>
      </c>
      <c r="I33" s="738">
        <v>134.29571428571427</v>
      </c>
      <c r="J33" s="738">
        <v>135.59285714285713</v>
      </c>
      <c r="K33" s="738">
        <v>140.12571428571428</v>
      </c>
      <c r="L33" s="738">
        <v>130.76142857142858</v>
      </c>
      <c r="M33" s="738">
        <v>128.69571428571427</v>
      </c>
      <c r="N33" s="738">
        <v>134.30571428571426</v>
      </c>
      <c r="O33" s="739">
        <v>130.93</v>
      </c>
    </row>
    <row r="34" spans="1:15" ht="14.4" thickBot="1">
      <c r="A34" s="1087"/>
      <c r="B34" s="740" t="s">
        <v>57</v>
      </c>
      <c r="C34" s="741">
        <v>117.32</v>
      </c>
      <c r="D34" s="741">
        <v>100.29151515151516</v>
      </c>
      <c r="E34" s="741">
        <v>104.54323529411765</v>
      </c>
      <c r="F34" s="741">
        <v>103.3718181818182</v>
      </c>
      <c r="G34" s="741">
        <v>106.47454545454546</v>
      </c>
      <c r="H34" s="741">
        <v>128.9278787878788</v>
      </c>
      <c r="I34" s="741">
        <v>127.99181818181818</v>
      </c>
      <c r="J34" s="741">
        <v>127.65484848484853</v>
      </c>
      <c r="K34" s="741">
        <v>129.01454545454541</v>
      </c>
      <c r="L34" s="741">
        <v>116.41545454545458</v>
      </c>
      <c r="M34" s="741">
        <v>114.59424242424244</v>
      </c>
      <c r="N34" s="741">
        <v>122.66787878787881</v>
      </c>
      <c r="O34" s="742">
        <v>117.18</v>
      </c>
    </row>
    <row r="35" spans="1:15" ht="13.8" thickBot="1">
      <c r="A35" s="1087" t="s">
        <v>59</v>
      </c>
      <c r="B35" s="737" t="s">
        <v>54</v>
      </c>
      <c r="C35" s="738">
        <v>91.716000000000008</v>
      </c>
      <c r="D35" s="738">
        <v>86.575999999999993</v>
      </c>
      <c r="E35" s="738">
        <v>87.115999999999985</v>
      </c>
      <c r="F35" s="738">
        <v>79.982500000000002</v>
      </c>
      <c r="G35" s="738">
        <v>84.813999999999993</v>
      </c>
      <c r="H35" s="738">
        <v>89.831999999999994</v>
      </c>
      <c r="I35" s="738">
        <v>89.212000000000003</v>
      </c>
      <c r="J35" s="738">
        <v>84.323999999999984</v>
      </c>
      <c r="K35" s="738">
        <v>90.207999999999998</v>
      </c>
      <c r="L35" s="738">
        <v>89.001999999999995</v>
      </c>
      <c r="M35" s="738">
        <v>88.578000000000003</v>
      </c>
      <c r="N35" s="738">
        <v>92.262</v>
      </c>
      <c r="O35" s="739">
        <v>88.55</v>
      </c>
    </row>
    <row r="36" spans="1:15" ht="13.8" thickBot="1">
      <c r="A36" s="1087"/>
      <c r="B36" s="737" t="s">
        <v>55</v>
      </c>
      <c r="C36" s="738">
        <v>209.35999999999999</v>
      </c>
      <c r="D36" s="738">
        <v>202.43199999999996</v>
      </c>
      <c r="E36" s="738">
        <v>208.14600000000002</v>
      </c>
      <c r="F36" s="738">
        <v>202.024</v>
      </c>
      <c r="G36" s="738">
        <v>222.202</v>
      </c>
      <c r="H36" s="738">
        <v>363.738</v>
      </c>
      <c r="I36" s="738">
        <v>285.678</v>
      </c>
      <c r="J36" s="738">
        <v>297.32599999999996</v>
      </c>
      <c r="K36" s="738">
        <v>310.214</v>
      </c>
      <c r="L36" s="738">
        <v>242.85599999999999</v>
      </c>
      <c r="M36" s="738">
        <v>215.70999999999998</v>
      </c>
      <c r="N36" s="738">
        <v>220.37599999999998</v>
      </c>
      <c r="O36" s="739">
        <v>248.34</v>
      </c>
    </row>
    <row r="37" spans="1:15" ht="13.8" thickBot="1">
      <c r="A37" s="1087"/>
      <c r="B37" s="737" t="s">
        <v>56</v>
      </c>
      <c r="C37" s="738">
        <v>154.68333333333331</v>
      </c>
      <c r="D37" s="738">
        <v>144.49666666666667</v>
      </c>
      <c r="E37" s="738">
        <v>135.34666666666669</v>
      </c>
      <c r="F37" s="738">
        <v>146.76333333333332</v>
      </c>
      <c r="G37" s="738">
        <v>141.77666666666667</v>
      </c>
      <c r="H37" s="738">
        <v>215.28666666666666</v>
      </c>
      <c r="I37" s="738">
        <v>213.09</v>
      </c>
      <c r="J37" s="738">
        <v>220.61666666666667</v>
      </c>
      <c r="K37" s="738">
        <v>227.5</v>
      </c>
      <c r="L37" s="738">
        <v>190.20000000000002</v>
      </c>
      <c r="M37" s="738">
        <v>158.66666666666666</v>
      </c>
      <c r="N37" s="738">
        <v>153.04333333333332</v>
      </c>
      <c r="O37" s="739">
        <v>175.12</v>
      </c>
    </row>
    <row r="38" spans="1:15" ht="14.4" thickBot="1">
      <c r="A38" s="1087"/>
      <c r="B38" s="740" t="s">
        <v>57</v>
      </c>
      <c r="C38" s="741">
        <v>151.4946153846154</v>
      </c>
      <c r="D38" s="741">
        <v>144.50230769230768</v>
      </c>
      <c r="E38" s="741">
        <v>144.79615384615386</v>
      </c>
      <c r="F38" s="741">
        <v>147.52833333333331</v>
      </c>
      <c r="G38" s="741">
        <v>150.80076923076925</v>
      </c>
      <c r="H38" s="741">
        <v>224.13153846153847</v>
      </c>
      <c r="I38" s="741">
        <v>193.3630769230769</v>
      </c>
      <c r="J38" s="741">
        <v>197.7</v>
      </c>
      <c r="K38" s="741">
        <v>206.50846153846155</v>
      </c>
      <c r="L38" s="741">
        <v>171.53</v>
      </c>
      <c r="M38" s="741">
        <v>153.64923076923077</v>
      </c>
      <c r="N38" s="741">
        <v>155.56307692307689</v>
      </c>
      <c r="O38" s="742">
        <v>169.98</v>
      </c>
    </row>
    <row r="39" spans="1:15" ht="13.8" thickBot="1">
      <c r="A39" s="1087" t="s">
        <v>60</v>
      </c>
      <c r="B39" s="737" t="s">
        <v>54</v>
      </c>
      <c r="C39" s="738">
        <v>96.47</v>
      </c>
      <c r="D39" s="738">
        <v>88.046999999999997</v>
      </c>
      <c r="E39" s="738">
        <v>89.737999999999985</v>
      </c>
      <c r="F39" s="738">
        <v>91.211999999999989</v>
      </c>
      <c r="G39" s="738">
        <v>89.816000000000003</v>
      </c>
      <c r="H39" s="738">
        <v>92.470000000000013</v>
      </c>
      <c r="I39" s="738">
        <v>90.585000000000008</v>
      </c>
      <c r="J39" s="738">
        <v>88.095999999999975</v>
      </c>
      <c r="K39" s="738">
        <v>90.59099999999998</v>
      </c>
      <c r="L39" s="738">
        <v>95.296999999999997</v>
      </c>
      <c r="M39" s="738">
        <v>90.838000000000008</v>
      </c>
      <c r="N39" s="738">
        <v>101.97299999999998</v>
      </c>
      <c r="O39" s="739">
        <v>92.09</v>
      </c>
    </row>
    <row r="40" spans="1:15" ht="13.8" thickBot="1">
      <c r="A40" s="1087"/>
      <c r="B40" s="737" t="s">
        <v>61</v>
      </c>
      <c r="C40" s="738">
        <v>116.44999999999999</v>
      </c>
      <c r="D40" s="738">
        <v>111.02000000000001</v>
      </c>
      <c r="E40" s="738">
        <v>116.3075</v>
      </c>
      <c r="F40" s="738">
        <v>111.565</v>
      </c>
      <c r="G40" s="738">
        <v>110.30250000000001</v>
      </c>
      <c r="H40" s="738">
        <v>116.83000000000001</v>
      </c>
      <c r="I40" s="738">
        <v>116.42749999999999</v>
      </c>
      <c r="J40" s="738">
        <v>119.7775</v>
      </c>
      <c r="K40" s="738">
        <v>118.58499999999999</v>
      </c>
      <c r="L40" s="738">
        <v>128.2525</v>
      </c>
      <c r="M40" s="738">
        <v>119.97500000000001</v>
      </c>
      <c r="N40" s="738">
        <v>122.19750000000002</v>
      </c>
      <c r="O40" s="739">
        <v>117.31</v>
      </c>
    </row>
    <row r="41" spans="1:15" ht="14.4" thickBot="1">
      <c r="A41" s="1087"/>
      <c r="B41" s="740" t="s">
        <v>57</v>
      </c>
      <c r="C41" s="741">
        <v>102.17857142857143</v>
      </c>
      <c r="D41" s="741">
        <v>94.61071428571428</v>
      </c>
      <c r="E41" s="741">
        <v>97.329285714285717</v>
      </c>
      <c r="F41" s="741">
        <v>97.027142857142863</v>
      </c>
      <c r="G41" s="741">
        <v>95.669285714285706</v>
      </c>
      <c r="H41" s="741">
        <v>99.429999999999978</v>
      </c>
      <c r="I41" s="741">
        <v>97.968571428571423</v>
      </c>
      <c r="J41" s="741">
        <v>97.147857142857134</v>
      </c>
      <c r="K41" s="741">
        <v>98.589285714285737</v>
      </c>
      <c r="L41" s="741">
        <v>104.71285714285715</v>
      </c>
      <c r="M41" s="741">
        <v>99.162857142857163</v>
      </c>
      <c r="N41" s="741">
        <v>107.75142857142858</v>
      </c>
      <c r="O41" s="742">
        <v>99.3</v>
      </c>
    </row>
    <row r="42" spans="1:15" ht="13.8" thickBot="1">
      <c r="A42" s="1087" t="s">
        <v>62</v>
      </c>
      <c r="B42" s="737" t="s">
        <v>54</v>
      </c>
      <c r="C42" s="738">
        <v>101.70599999999999</v>
      </c>
      <c r="D42" s="738">
        <v>95.133999999999986</v>
      </c>
      <c r="E42" s="738">
        <v>93.597999999999999</v>
      </c>
      <c r="F42" s="738">
        <v>90.623999999999995</v>
      </c>
      <c r="G42" s="738">
        <v>95.488000000000014</v>
      </c>
      <c r="H42" s="738">
        <v>98.158000000000001</v>
      </c>
      <c r="I42" s="738">
        <v>103.75</v>
      </c>
      <c r="J42" s="738">
        <v>102.24199999999999</v>
      </c>
      <c r="K42" s="738">
        <v>100.67200000000001</v>
      </c>
      <c r="L42" s="738">
        <v>96.405999999999992</v>
      </c>
      <c r="M42" s="738">
        <v>96.23</v>
      </c>
      <c r="N42" s="738">
        <v>92.49</v>
      </c>
      <c r="O42" s="739">
        <v>97.21</v>
      </c>
    </row>
    <row r="43" spans="1:15" ht="13.8" thickBot="1">
      <c r="A43" s="1087"/>
      <c r="B43" s="737" t="s">
        <v>55</v>
      </c>
      <c r="C43" s="738">
        <v>151.17500000000001</v>
      </c>
      <c r="D43" s="738">
        <v>133.01499999999999</v>
      </c>
      <c r="E43" s="738">
        <v>130.36000000000001</v>
      </c>
      <c r="F43" s="738">
        <v>132.18</v>
      </c>
      <c r="G43" s="738">
        <v>136.07499999999999</v>
      </c>
      <c r="H43" s="738">
        <v>158.24</v>
      </c>
      <c r="I43" s="738">
        <v>167.97499999999999</v>
      </c>
      <c r="J43" s="738">
        <v>181.18</v>
      </c>
      <c r="K43" s="738">
        <v>181.26999999999998</v>
      </c>
      <c r="L43" s="738">
        <v>177.215</v>
      </c>
      <c r="M43" s="738">
        <v>168.41</v>
      </c>
      <c r="N43" s="738">
        <v>157.08499999999998</v>
      </c>
      <c r="O43" s="739">
        <v>156.18</v>
      </c>
    </row>
    <row r="44" spans="1:15" ht="14.4" thickBot="1">
      <c r="A44" s="1087"/>
      <c r="B44" s="740" t="s">
        <v>57</v>
      </c>
      <c r="C44" s="741">
        <v>115.84</v>
      </c>
      <c r="D44" s="741">
        <v>105.95714285714284</v>
      </c>
      <c r="E44" s="741">
        <v>104.10142857142857</v>
      </c>
      <c r="F44" s="741">
        <v>102.49714285714286</v>
      </c>
      <c r="G44" s="741">
        <v>107.08428571428571</v>
      </c>
      <c r="H44" s="741">
        <v>115.32428571428572</v>
      </c>
      <c r="I44" s="741">
        <v>122.1</v>
      </c>
      <c r="J44" s="741">
        <v>124.79571428571428</v>
      </c>
      <c r="K44" s="741">
        <v>123.7</v>
      </c>
      <c r="L44" s="741">
        <v>119.49428571428571</v>
      </c>
      <c r="M44" s="741">
        <v>116.85285714285715</v>
      </c>
      <c r="N44" s="741">
        <v>110.94571428571427</v>
      </c>
      <c r="O44" s="742">
        <v>114.06</v>
      </c>
    </row>
    <row r="45" spans="1:15" ht="16.8" thickBot="1">
      <c r="A45" s="1085" t="s">
        <v>79</v>
      </c>
      <c r="B45" s="1086"/>
      <c r="C45" s="744">
        <v>122.8992156862745</v>
      </c>
      <c r="D45" s="744">
        <v>113.70769230769231</v>
      </c>
      <c r="E45" s="744">
        <v>113.9683809523809</v>
      </c>
      <c r="F45" s="744">
        <v>115.44242718446601</v>
      </c>
      <c r="G45" s="744">
        <v>119.6049038461538</v>
      </c>
      <c r="H45" s="744">
        <v>147.88009523809518</v>
      </c>
      <c r="I45" s="744">
        <v>148.43895238095243</v>
      </c>
      <c r="J45" s="744">
        <v>148.8065714285714</v>
      </c>
      <c r="K45" s="744">
        <v>150.12571428571428</v>
      </c>
      <c r="L45" s="744">
        <v>134.00714285714287</v>
      </c>
      <c r="M45" s="744">
        <v>125.19552380952379</v>
      </c>
      <c r="N45" s="744">
        <v>127.04085714285712</v>
      </c>
      <c r="O45" s="745">
        <v>131.15</v>
      </c>
    </row>
    <row r="46" spans="1:15" ht="15" customHeight="1" thickBot="1"/>
    <row r="47" spans="1:15" ht="15.75" customHeight="1" thickBot="1">
      <c r="A47" s="748" t="s">
        <v>64</v>
      </c>
      <c r="B47" s="749" t="s">
        <v>57</v>
      </c>
      <c r="C47" s="750">
        <v>98.246111111111119</v>
      </c>
      <c r="D47" s="750">
        <v>84.826666666666654</v>
      </c>
      <c r="E47" s="750">
        <v>82.96</v>
      </c>
      <c r="F47" s="750">
        <v>84.06</v>
      </c>
      <c r="G47" s="750">
        <v>77.790000000000006</v>
      </c>
      <c r="H47" s="750">
        <v>80.930000000000007</v>
      </c>
      <c r="I47" s="750">
        <v>86.1</v>
      </c>
      <c r="J47" s="750">
        <v>84.46</v>
      </c>
      <c r="K47" s="750">
        <v>87.832777777777778</v>
      </c>
      <c r="L47" s="750">
        <v>85.03</v>
      </c>
      <c r="M47" s="750">
        <v>83.38</v>
      </c>
      <c r="N47" s="750">
        <v>94.69</v>
      </c>
      <c r="O47" s="751">
        <v>85.86</v>
      </c>
    </row>
    <row r="48" spans="1:15" ht="22.5" customHeight="1" thickBot="1"/>
    <row r="49" spans="1:15" ht="24.9" customHeight="1" thickBot="1">
      <c r="A49" s="1078" t="s">
        <v>113</v>
      </c>
      <c r="B49" s="1079"/>
      <c r="C49" s="1079"/>
      <c r="D49" s="1079"/>
      <c r="E49" s="1079"/>
      <c r="F49" s="1079"/>
      <c r="G49" s="1079"/>
      <c r="H49" s="1079"/>
      <c r="I49" s="1079"/>
      <c r="J49" s="1079"/>
      <c r="K49" s="1079"/>
      <c r="L49" s="1079"/>
      <c r="M49" s="1079"/>
      <c r="N49" s="1079"/>
      <c r="O49" s="1080"/>
    </row>
    <row r="50" spans="1:15" ht="12.75" customHeight="1">
      <c r="A50" s="1081" t="s">
        <v>50</v>
      </c>
      <c r="B50" s="1083" t="s">
        <v>86</v>
      </c>
      <c r="C50" s="1083" t="s">
        <v>114</v>
      </c>
      <c r="D50" s="1083" t="s">
        <v>115</v>
      </c>
      <c r="E50" s="1083" t="s">
        <v>116</v>
      </c>
      <c r="F50" s="1083" t="s">
        <v>117</v>
      </c>
      <c r="G50" s="1083" t="s">
        <v>118</v>
      </c>
      <c r="H50" s="1083" t="s">
        <v>119</v>
      </c>
      <c r="I50" s="1083" t="s">
        <v>120</v>
      </c>
      <c r="J50" s="1083" t="s">
        <v>121</v>
      </c>
      <c r="K50" s="1083" t="s">
        <v>122</v>
      </c>
      <c r="L50" s="1083" t="s">
        <v>123</v>
      </c>
      <c r="M50" s="1083" t="s">
        <v>124</v>
      </c>
      <c r="N50" s="1083" t="s">
        <v>125</v>
      </c>
      <c r="O50" s="752" t="s">
        <v>16</v>
      </c>
    </row>
    <row r="51" spans="1:15" ht="13.8" thickBot="1">
      <c r="A51" s="1082"/>
      <c r="B51" s="1084"/>
      <c r="C51" s="1084"/>
      <c r="D51" s="1084"/>
      <c r="E51" s="1084"/>
      <c r="F51" s="1084"/>
      <c r="G51" s="1084"/>
      <c r="H51" s="1084"/>
      <c r="I51" s="1084"/>
      <c r="J51" s="1084"/>
      <c r="K51" s="1084"/>
      <c r="L51" s="1084"/>
      <c r="M51" s="1084"/>
      <c r="N51" s="1084"/>
      <c r="O51" s="753" t="s">
        <v>99</v>
      </c>
    </row>
    <row r="52" spans="1:15" ht="13.8" thickBot="1">
      <c r="A52" s="1077" t="s">
        <v>78</v>
      </c>
      <c r="B52" s="754" t="s">
        <v>54</v>
      </c>
      <c r="C52" s="755">
        <v>3.7703320590660311E-2</v>
      </c>
      <c r="D52" s="755">
        <v>-4.8662809238194424E-2</v>
      </c>
      <c r="E52" s="755">
        <v>7.7580328711982054E-3</v>
      </c>
      <c r="F52" s="755">
        <v>1.0058316325176611E-2</v>
      </c>
      <c r="G52" s="755">
        <v>5.2012484818439397E-2</v>
      </c>
      <c r="H52" s="755">
        <v>-6.5244748767806504E-2</v>
      </c>
      <c r="I52" s="755">
        <v>9.2952492884765866E-3</v>
      </c>
      <c r="J52" s="755">
        <v>7.7319291086422352E-3</v>
      </c>
      <c r="K52" s="755">
        <v>-4.5952175165658485E-2</v>
      </c>
      <c r="L52" s="755">
        <v>-1.1044804141131211E-2</v>
      </c>
      <c r="M52" s="755">
        <v>-5.0599690834894996E-2</v>
      </c>
      <c r="N52" s="755">
        <v>-1.813859786318368E-2</v>
      </c>
      <c r="O52" s="756">
        <v>-4.8680694722778875E-2</v>
      </c>
    </row>
    <row r="53" spans="1:15" ht="13.8" thickBot="1">
      <c r="A53" s="1074"/>
      <c r="B53" s="757" t="s">
        <v>55</v>
      </c>
      <c r="C53" s="758">
        <v>-4.0016188597156957E-2</v>
      </c>
      <c r="D53" s="758">
        <v>-6.0732948056890336E-3</v>
      </c>
      <c r="E53" s="758">
        <v>8.8843761898717191E-4</v>
      </c>
      <c r="F53" s="758">
        <v>-1.0204446990583396E-2</v>
      </c>
      <c r="G53" s="758">
        <v>1.27659574468085E-2</v>
      </c>
      <c r="H53" s="758">
        <v>5.6973669081292568E-2</v>
      </c>
      <c r="I53" s="758">
        <v>3.5396442946477057E-2</v>
      </c>
      <c r="J53" s="758">
        <v>7.2385356951500307E-2</v>
      </c>
      <c r="K53" s="758">
        <v>7.3934324071963861E-2</v>
      </c>
      <c r="L53" s="758">
        <v>7.7255171801473843E-2</v>
      </c>
      <c r="M53" s="758">
        <v>2.0021277009171289E-2</v>
      </c>
      <c r="N53" s="758">
        <v>3.8225240554744036E-2</v>
      </c>
      <c r="O53" s="759">
        <v>5.3209527654420698E-2</v>
      </c>
    </row>
    <row r="54" spans="1:15" ht="13.8" thickBot="1">
      <c r="A54" s="1074"/>
      <c r="B54" s="757" t="s">
        <v>56</v>
      </c>
      <c r="C54" s="760">
        <v>1.4970085074513919E-2</v>
      </c>
      <c r="D54" s="758">
        <v>3.4002368498101225E-2</v>
      </c>
      <c r="E54" s="758">
        <v>1.1352030440795201E-2</v>
      </c>
      <c r="F54" s="758">
        <v>-1.5829864834061159E-2</v>
      </c>
      <c r="G54" s="758">
        <v>3.9987464247319112E-3</v>
      </c>
      <c r="H54" s="758">
        <v>4.2438173343860575E-2</v>
      </c>
      <c r="I54" s="758">
        <v>1.532098351212863E-3</v>
      </c>
      <c r="J54" s="758">
        <v>5.2123371964841E-2</v>
      </c>
      <c r="K54" s="758">
        <v>2.8258603640121359E-2</v>
      </c>
      <c r="L54" s="758">
        <v>9.1618016789534337E-2</v>
      </c>
      <c r="M54" s="758">
        <v>2.8829778923521999E-2</v>
      </c>
      <c r="N54" s="758">
        <v>2.2583606451768684E-2</v>
      </c>
      <c r="O54" s="759">
        <v>2.7656318320944479E-2</v>
      </c>
    </row>
    <row r="55" spans="1:15" ht="14.4" thickBot="1">
      <c r="A55" s="1074"/>
      <c r="B55" s="761" t="s">
        <v>57</v>
      </c>
      <c r="C55" s="762">
        <v>5.3774219212128155E-3</v>
      </c>
      <c r="D55" s="762">
        <v>-1.3478197948359055E-2</v>
      </c>
      <c r="E55" s="762">
        <v>-6.0513083939702254E-4</v>
      </c>
      <c r="F55" s="762">
        <v>-1.5113600076152358E-2</v>
      </c>
      <c r="G55" s="762">
        <v>1.2966180148309227E-2</v>
      </c>
      <c r="H55" s="762">
        <v>-7.9333061679051405E-3</v>
      </c>
      <c r="I55" s="762">
        <v>-5.001223125220346E-4</v>
      </c>
      <c r="J55" s="762">
        <v>2.383839135425098E-2</v>
      </c>
      <c r="K55" s="762">
        <v>-1.2410939164865914E-2</v>
      </c>
      <c r="L55" s="762">
        <v>3.2797710892611437E-2</v>
      </c>
      <c r="M55" s="762">
        <v>-1.879438190416604E-2</v>
      </c>
      <c r="N55" s="762">
        <v>-6.3066365920217051E-3</v>
      </c>
      <c r="O55" s="763">
        <v>-1.4526678141136066E-2</v>
      </c>
    </row>
    <row r="56" spans="1:15" ht="13.8" thickBot="1">
      <c r="A56" s="1074" t="s">
        <v>58</v>
      </c>
      <c r="B56" s="757" t="s">
        <v>54</v>
      </c>
      <c r="C56" s="758">
        <v>6.3213224651481839E-2</v>
      </c>
      <c r="D56" s="758">
        <v>0.13040631403952055</v>
      </c>
      <c r="E56" s="758">
        <v>4.6895944855906688E-2</v>
      </c>
      <c r="F56" s="758">
        <v>7.3383148015913433E-2</v>
      </c>
      <c r="G56" s="758">
        <v>0.13901003120792529</v>
      </c>
      <c r="H56" s="758">
        <v>6.5307781896686512E-2</v>
      </c>
      <c r="I56" s="758">
        <v>-2.0230728313325314E-2</v>
      </c>
      <c r="J56" s="758">
        <v>-2.7095168931139651E-3</v>
      </c>
      <c r="K56" s="758">
        <v>-4.9453457852652268E-2</v>
      </c>
      <c r="L56" s="758">
        <v>0.15167886603927055</v>
      </c>
      <c r="M56" s="758">
        <v>-7.7435658893200712E-2</v>
      </c>
      <c r="N56" s="758">
        <v>-4.8931125029203361E-2</v>
      </c>
      <c r="O56" s="759">
        <v>1.5220038267524787E-2</v>
      </c>
    </row>
    <row r="57" spans="1:15" ht="13.8" thickBot="1">
      <c r="A57" s="1074"/>
      <c r="B57" s="757" t="s">
        <v>55</v>
      </c>
      <c r="C57" s="758">
        <v>3.9474942695536024E-2</v>
      </c>
      <c r="D57" s="758">
        <v>1.7737754127439616E-3</v>
      </c>
      <c r="E57" s="758">
        <v>1.378359751895249E-2</v>
      </c>
      <c r="F57" s="758">
        <v>-3.7159851128708801E-2</v>
      </c>
      <c r="G57" s="758">
        <v>-3.0795531442546219E-2</v>
      </c>
      <c r="H57" s="758">
        <v>-4.7494220607661779E-2</v>
      </c>
      <c r="I57" s="758">
        <v>1.6520046379524991E-2</v>
      </c>
      <c r="J57" s="758">
        <v>3.4652057103724793E-2</v>
      </c>
      <c r="K57" s="758">
        <v>-3.0197373786803549E-2</v>
      </c>
      <c r="L57" s="758">
        <v>6.5976205303005367E-2</v>
      </c>
      <c r="M57" s="758">
        <v>3.2746123192025772E-2</v>
      </c>
      <c r="N57" s="758">
        <v>1.6901738039015544E-2</v>
      </c>
      <c r="O57" s="759">
        <v>8.4014358817688407E-3</v>
      </c>
    </row>
    <row r="58" spans="1:15" ht="14.4" thickBot="1">
      <c r="A58" s="1074"/>
      <c r="B58" s="761" t="s">
        <v>57</v>
      </c>
      <c r="C58" s="762">
        <v>6.6255753494715491E-2</v>
      </c>
      <c r="D58" s="762">
        <v>9.7559821822444909E-2</v>
      </c>
      <c r="E58" s="762">
        <v>4.0918020126770191E-2</v>
      </c>
      <c r="F58" s="762">
        <v>4.7209359261430731E-2</v>
      </c>
      <c r="G58" s="762">
        <v>9.8251285811155484E-2</v>
      </c>
      <c r="H58" s="762">
        <v>3.9323249519573208E-2</v>
      </c>
      <c r="I58" s="762">
        <v>-1.0685250454746182E-2</v>
      </c>
      <c r="J58" s="762">
        <v>6.4933022520475645E-3</v>
      </c>
      <c r="K58" s="762">
        <v>-4.4189652681867787E-2</v>
      </c>
      <c r="L58" s="762">
        <v>0.13125925694547441</v>
      </c>
      <c r="M58" s="762">
        <v>-4.941232041379183E-2</v>
      </c>
      <c r="N58" s="762">
        <v>-2.9683501151174501E-2</v>
      </c>
      <c r="O58" s="763">
        <v>2.304147465437778E-2</v>
      </c>
    </row>
    <row r="59" spans="1:15" ht="13.8" thickBot="1">
      <c r="A59" s="1074" t="s">
        <v>59</v>
      </c>
      <c r="B59" s="757" t="s">
        <v>54</v>
      </c>
      <c r="C59" s="758">
        <v>-0.10072942561821291</v>
      </c>
      <c r="D59" s="758">
        <v>-9.1289733875438858E-2</v>
      </c>
      <c r="E59" s="758">
        <v>-0.17193741677762966</v>
      </c>
      <c r="F59" s="758">
        <v>-2.3973994311255638E-2</v>
      </c>
      <c r="G59" s="758">
        <v>-7.073124719975471E-2</v>
      </c>
      <c r="H59" s="758">
        <v>-0.13636009439843261</v>
      </c>
      <c r="I59" s="758">
        <v>-0.10803479352553473</v>
      </c>
      <c r="J59" s="758">
        <v>1.4989801242825415E-2</v>
      </c>
      <c r="K59" s="758">
        <v>6.8064916637105835E-3</v>
      </c>
      <c r="L59" s="758">
        <v>-6.0695265274937654E-2</v>
      </c>
      <c r="M59" s="758">
        <v>-4.1545304703199518E-2</v>
      </c>
      <c r="N59" s="758">
        <v>-4.6064468578613078E-2</v>
      </c>
      <c r="O59" s="759">
        <v>-5.4206662902315045E-2</v>
      </c>
    </row>
    <row r="60" spans="1:15" ht="13.8" thickBot="1">
      <c r="A60" s="1074"/>
      <c r="B60" s="757" t="s">
        <v>55</v>
      </c>
      <c r="C60" s="758">
        <v>2.7569736339319927E-2</v>
      </c>
      <c r="D60" s="758">
        <v>2.3968542522921302E-2</v>
      </c>
      <c r="E60" s="758">
        <v>4.4315048091243453E-2</v>
      </c>
      <c r="F60" s="758">
        <v>6.1566942541480159E-2</v>
      </c>
      <c r="G60" s="758">
        <v>4.4743071619517412E-2</v>
      </c>
      <c r="H60" s="758">
        <v>8.9476491320676005E-2</v>
      </c>
      <c r="I60" s="758">
        <v>6.7586583496103983E-2</v>
      </c>
      <c r="J60" s="758">
        <v>5.0597660480415578E-2</v>
      </c>
      <c r="K60" s="758">
        <v>2.6175478862978475E-2</v>
      </c>
      <c r="L60" s="758">
        <v>0.1805102612247588</v>
      </c>
      <c r="M60" s="758">
        <v>0.13994715126790608</v>
      </c>
      <c r="N60" s="758">
        <v>2.5746905289142356E-2</v>
      </c>
      <c r="O60" s="759">
        <v>6.6078762986228542E-2</v>
      </c>
    </row>
    <row r="61" spans="1:15" ht="13.8" thickBot="1">
      <c r="A61" s="1074"/>
      <c r="B61" s="757" t="s">
        <v>56</v>
      </c>
      <c r="C61" s="758">
        <v>-2.516970154078214E-2</v>
      </c>
      <c r="D61" s="758">
        <v>6.1546979169069725E-2</v>
      </c>
      <c r="E61" s="758">
        <v>0.10380750664959103</v>
      </c>
      <c r="F61" s="758">
        <v>-3.6112562174930242E-3</v>
      </c>
      <c r="G61" s="758">
        <v>0.13716408435802782</v>
      </c>
      <c r="H61" s="758">
        <v>0.10897098442386899</v>
      </c>
      <c r="I61" s="758">
        <v>-1.8114411750903305E-2</v>
      </c>
      <c r="J61" s="758">
        <v>2.5398504192793016E-2</v>
      </c>
      <c r="K61" s="758">
        <v>3.736263736263836E-3</v>
      </c>
      <c r="L61" s="758">
        <v>0.15499474237644562</v>
      </c>
      <c r="M61" s="758">
        <v>2.7373949579831938E-2</v>
      </c>
      <c r="N61" s="758">
        <v>3.1864613508156725E-2</v>
      </c>
      <c r="O61" s="759">
        <v>4.8880767473732309E-2</v>
      </c>
    </row>
    <row r="62" spans="1:15" ht="14.4" thickBot="1">
      <c r="A62" s="1074"/>
      <c r="B62" s="761" t="s">
        <v>57</v>
      </c>
      <c r="C62" s="762">
        <v>2.200552105600773E-2</v>
      </c>
      <c r="D62" s="762">
        <v>4.4550792374889132E-2</v>
      </c>
      <c r="E62" s="762">
        <v>4.9515676326577732E-2</v>
      </c>
      <c r="F62" s="762">
        <v>2.9898211642961407E-2</v>
      </c>
      <c r="G62" s="762">
        <v>8.2913353159117811E-2</v>
      </c>
      <c r="H62" s="762">
        <v>0.11838715360599836</v>
      </c>
      <c r="I62" s="762">
        <v>1.4627723055869395E-2</v>
      </c>
      <c r="J62" s="762">
        <v>3.8266993502198289E-2</v>
      </c>
      <c r="K62" s="762">
        <v>1.7216653443144145E-2</v>
      </c>
      <c r="L62" s="762">
        <v>0.12584477261210195</v>
      </c>
      <c r="M62" s="762">
        <v>7.2878284203780647E-2</v>
      </c>
      <c r="N62" s="762">
        <v>1.0754974484750443E-2</v>
      </c>
      <c r="O62" s="763">
        <v>3.7945640663607588E-2</v>
      </c>
    </row>
    <row r="63" spans="1:15" ht="13.8" thickBot="1">
      <c r="A63" s="1074" t="s">
        <v>60</v>
      </c>
      <c r="B63" s="757" t="s">
        <v>54</v>
      </c>
      <c r="C63" s="758">
        <v>6.2299160360733815E-3</v>
      </c>
      <c r="D63" s="758">
        <v>0.12839733324247285</v>
      </c>
      <c r="E63" s="758">
        <v>1.4330606877799835E-2</v>
      </c>
      <c r="F63" s="758">
        <v>-8.5383502170766984E-2</v>
      </c>
      <c r="G63" s="758">
        <v>-1.6010510376770155E-2</v>
      </c>
      <c r="H63" s="758">
        <v>2.6700551530225797E-2</v>
      </c>
      <c r="I63" s="758">
        <v>-1.821493624772539E-3</v>
      </c>
      <c r="J63" s="758">
        <v>0.18237175606409209</v>
      </c>
      <c r="K63" s="758">
        <v>0.10194905307002546</v>
      </c>
      <c r="L63" s="758">
        <v>9.0065794306221442E-2</v>
      </c>
      <c r="M63" s="758">
        <v>5.0098955160713325E-2</v>
      </c>
      <c r="N63" s="758">
        <v>6.4334023058391421E-2</v>
      </c>
      <c r="O63" s="759">
        <v>2.4324030839396188E-2</v>
      </c>
    </row>
    <row r="64" spans="1:15" ht="13.8" thickBot="1">
      <c r="A64" s="1074"/>
      <c r="B64" s="757" t="s">
        <v>61</v>
      </c>
      <c r="C64" s="758">
        <v>4.5942464577071906E-2</v>
      </c>
      <c r="D64" s="758">
        <v>0.10317960727796778</v>
      </c>
      <c r="E64" s="758">
        <v>5.6767620316832461E-2</v>
      </c>
      <c r="F64" s="758">
        <v>8.7392999596657371E-4</v>
      </c>
      <c r="G64" s="758">
        <v>-4.8276330998845273E-3</v>
      </c>
      <c r="H64" s="758">
        <v>7.5109132928186054E-3</v>
      </c>
      <c r="I64" s="758">
        <v>3.0061626333984671E-2</v>
      </c>
      <c r="J64" s="758">
        <v>7.2425956460937368E-3</v>
      </c>
      <c r="K64" s="758">
        <v>2.3084707172070645E-2</v>
      </c>
      <c r="L64" s="758">
        <v>1.1169372916707313E-2</v>
      </c>
      <c r="M64" s="758">
        <v>-7.4182121275265722E-3</v>
      </c>
      <c r="N64" s="758">
        <v>-1.0781726303729812E-2</v>
      </c>
      <c r="O64" s="759">
        <v>2.1396300400647779E-2</v>
      </c>
    </row>
    <row r="65" spans="1:15" ht="14.4" thickBot="1">
      <c r="A65" s="1074"/>
      <c r="B65" s="761" t="s">
        <v>57</v>
      </c>
      <c r="C65" s="762">
        <v>1.9161132471164005E-2</v>
      </c>
      <c r="D65" s="762">
        <v>0.1199426220225738</v>
      </c>
      <c r="E65" s="762">
        <v>2.8819691621227127E-2</v>
      </c>
      <c r="F65" s="762">
        <v>-5.7045892901838917E-2</v>
      </c>
      <c r="G65" s="762">
        <v>-1.2326690906918897E-2</v>
      </c>
      <c r="H65" s="762">
        <v>2.0258329621701036E-2</v>
      </c>
      <c r="I65" s="762">
        <v>9.004345416897503E-3</v>
      </c>
      <c r="J65" s="762">
        <v>0.12440818939749142</v>
      </c>
      <c r="K65" s="762">
        <v>7.9638304097640819E-2</v>
      </c>
      <c r="L65" s="762">
        <v>6.7872685848374498E-2</v>
      </c>
      <c r="M65" s="762">
        <v>3.5468349324343507E-2</v>
      </c>
      <c r="N65" s="762">
        <v>4.2513395707254688E-2</v>
      </c>
      <c r="O65" s="763">
        <v>2.3262839879154101E-2</v>
      </c>
    </row>
    <row r="66" spans="1:15" ht="13.8" thickBot="1">
      <c r="A66" s="1074" t="s">
        <v>62</v>
      </c>
      <c r="B66" s="757" t="s">
        <v>54</v>
      </c>
      <c r="C66" s="764">
        <v>-2.9890075315121395E-3</v>
      </c>
      <c r="D66" s="764">
        <v>-1.0217167363928565E-2</v>
      </c>
      <c r="E66" s="764">
        <v>-2.3739823500502237E-2</v>
      </c>
      <c r="F66" s="764">
        <v>4.568326271186457E-2</v>
      </c>
      <c r="G66" s="764">
        <v>-6.1997319034853898E-3</v>
      </c>
      <c r="H66" s="764">
        <v>3.5432669777297914E-2</v>
      </c>
      <c r="I66" s="764">
        <v>-1.495903614457824E-2</v>
      </c>
      <c r="J66" s="764">
        <v>-4.0276989886739258E-2</v>
      </c>
      <c r="K66" s="764">
        <v>1.0869093028183936</v>
      </c>
      <c r="L66" s="764">
        <v>0.92038531488358266</v>
      </c>
      <c r="M66" s="764">
        <v>0.52582354775018192</v>
      </c>
      <c r="N66" s="764">
        <v>0.45004865390853083</v>
      </c>
      <c r="O66" s="765">
        <v>0.72615986009669808</v>
      </c>
    </row>
    <row r="67" spans="1:15" ht="13.8" thickBot="1">
      <c r="A67" s="1074"/>
      <c r="B67" s="757" t="s">
        <v>55</v>
      </c>
      <c r="C67" s="764">
        <v>7.9775095088473635E-2</v>
      </c>
      <c r="D67" s="764">
        <v>7.0405593354133073E-2</v>
      </c>
      <c r="E67" s="764">
        <v>3.9237496164467478E-2</v>
      </c>
      <c r="F67" s="764">
        <v>1.5141725929288341</v>
      </c>
      <c r="G67" s="764">
        <v>2.2369404127625696</v>
      </c>
      <c r="H67" s="764">
        <v>4.7747514324233222</v>
      </c>
      <c r="I67" s="764">
        <v>3.7104628664979908</v>
      </c>
      <c r="J67" s="764">
        <v>3.3848474813261213</v>
      </c>
      <c r="K67" s="764">
        <v>3.9989150622460046</v>
      </c>
      <c r="L67" s="764">
        <v>2.5971183778649278</v>
      </c>
      <c r="M67" s="764">
        <v>0.902410783207648</v>
      </c>
      <c r="N67" s="764">
        <v>1.3849349078524371</v>
      </c>
      <c r="O67" s="765">
        <v>2.2133435779229096</v>
      </c>
    </row>
    <row r="68" spans="1:15" ht="14.4" thickBot="1">
      <c r="A68" s="1074"/>
      <c r="B68" s="761" t="s">
        <v>57</v>
      </c>
      <c r="C68" s="766">
        <v>2.7870955011838981E-2</v>
      </c>
      <c r="D68" s="766">
        <v>1.870028313334254E-2</v>
      </c>
      <c r="E68" s="766">
        <v>-1.2076134539117983E-3</v>
      </c>
      <c r="F68" s="766">
        <v>0.79369633996766453</v>
      </c>
      <c r="G68" s="766">
        <v>1.096339332168252</v>
      </c>
      <c r="H68" s="766">
        <v>2.5222091121929466</v>
      </c>
      <c r="I68" s="766">
        <v>1.9532350532350531</v>
      </c>
      <c r="J68" s="766">
        <v>1.8786645603672294</v>
      </c>
      <c r="K68" s="766">
        <v>2.574077068175693</v>
      </c>
      <c r="L68" s="766">
        <v>1.8111153618290843</v>
      </c>
      <c r="M68" s="766">
        <v>0.85063510886707294</v>
      </c>
      <c r="N68" s="766">
        <v>1.0760062836393607</v>
      </c>
      <c r="O68" s="767">
        <v>1.6426442223391198</v>
      </c>
    </row>
    <row r="69" spans="1:15" ht="16.8" thickBot="1">
      <c r="A69" s="1075" t="s">
        <v>79</v>
      </c>
      <c r="B69" s="1076"/>
      <c r="C69" s="768">
        <v>2.7193391194448992E-2</v>
      </c>
      <c r="D69" s="768">
        <v>4.2319205790826868E-2</v>
      </c>
      <c r="E69" s="768">
        <v>2.1808375101017824E-2</v>
      </c>
      <c r="F69" s="768">
        <v>6.1175813141131193E-2</v>
      </c>
      <c r="G69" s="768">
        <v>0.11822338130913421</v>
      </c>
      <c r="H69" s="768">
        <v>0.17625927311766829</v>
      </c>
      <c r="I69" s="768">
        <v>0.12564793350994347</v>
      </c>
      <c r="J69" s="768">
        <v>0.15397564254029911</v>
      </c>
      <c r="K69" s="768">
        <v>0.17433567254075924</v>
      </c>
      <c r="L69" s="768">
        <v>0.20999113247500803</v>
      </c>
      <c r="M69" s="768">
        <v>6.9048531740792909E-2</v>
      </c>
      <c r="N69" s="768">
        <v>8.2481297313758264E-2</v>
      </c>
      <c r="O69" s="769">
        <v>0.13480747235989329</v>
      </c>
    </row>
    <row r="70" spans="1:15" ht="15" customHeight="1" thickBot="1"/>
    <row r="71" spans="1:15" ht="16.8" thickBot="1">
      <c r="A71" s="748" t="s">
        <v>64</v>
      </c>
      <c r="B71" s="749" t="s">
        <v>57</v>
      </c>
      <c r="C71" s="770">
        <v>5.8712763165467557E-3</v>
      </c>
      <c r="D71" s="770">
        <v>2.6744272056512821E-3</v>
      </c>
      <c r="E71" s="770">
        <v>2.9532304725168792E-2</v>
      </c>
      <c r="F71" s="770">
        <v>-5.4722817035450969E-2</v>
      </c>
      <c r="G71" s="770">
        <v>5.5277027895616365E-2</v>
      </c>
      <c r="H71" s="770">
        <v>6.5859384653404143E-2</v>
      </c>
      <c r="I71" s="770">
        <v>1.6840882694541266E-2</v>
      </c>
      <c r="J71" s="770">
        <v>4.2623727208145973E-2</v>
      </c>
      <c r="K71" s="770">
        <v>1.8579944137757352E-2</v>
      </c>
      <c r="L71" s="770">
        <v>0.13383511701752318</v>
      </c>
      <c r="M71" s="770">
        <v>7.3638762293115861E-2</v>
      </c>
      <c r="N71" s="770">
        <v>9.4835779913401669E-2</v>
      </c>
      <c r="O71" s="771">
        <v>3.1330072210575328E-2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0" header="0.5" footer="0.75"/>
  <pageSetup scale="60" fitToWidth="3" fitToHeight="3" orientation="landscape" r:id="rId1"/>
  <headerFooter alignWithMargins="0">
    <oddHeader>&amp;L&amp;G&amp;C&amp;"Batang,Bold"&amp;20AVERAGE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JUNE 2014</vt:lpstr>
      <vt:lpstr>REG+OCC BY CLASS FY 2013-2014</vt:lpstr>
      <vt:lpstr>REG+OCC BY CLASS CY 2014</vt:lpstr>
      <vt:lpstr>REG+OCC BY REGION JUNE 2014</vt:lpstr>
      <vt:lpstr>REG+OCC BY REGION FY 2013-2014</vt:lpstr>
      <vt:lpstr>REG+OCC BY REGION CY 2014</vt:lpstr>
      <vt:lpstr>ARR$ JUNE 2014</vt:lpstr>
      <vt:lpstr>ARR$ BY REGION FY 13-14</vt:lpstr>
      <vt:lpstr>ARR$ BY AREA FY 13-14</vt:lpstr>
      <vt:lpstr>ARR$ BY REGION CY 2014</vt:lpstr>
      <vt:lpstr>ARR$ BY AREA CY 2014</vt:lpstr>
      <vt:lpstr>CONTACTO</vt:lpstr>
      <vt:lpstr>GLOSSARY</vt:lpstr>
      <vt:lpstr>'ARR$ BY AREA CY 2014'!Print_Area</vt:lpstr>
      <vt:lpstr>'ARR$ BY AREA FY 13-14'!Print_Area</vt:lpstr>
      <vt:lpstr>'ARR$ BY REGION CY 2014'!Print_Area</vt:lpstr>
      <vt:lpstr>'ARR$ BY REGION FY 13-14'!Print_Area</vt:lpstr>
      <vt:lpstr>'REG+OCC BY CLASS JUNE 2014'!Print_Area</vt:lpstr>
      <vt:lpstr>'SUMMARY DASHBOARD'!Print_Area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cp:lastPrinted>2014-09-17T16:15:58Z</cp:lastPrinted>
  <dcterms:created xsi:type="dcterms:W3CDTF">2014-09-17T15:57:26Z</dcterms:created>
  <dcterms:modified xsi:type="dcterms:W3CDTF">2014-09-23T11:43:29Z</dcterms:modified>
</cp:coreProperties>
</file>