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0" yWindow="-15" windowWidth="10845" windowHeight="9135"/>
  </bookViews>
  <sheets>
    <sheet name="PROMEDIO" sheetId="1" r:id="rId1"/>
    <sheet name="TABLA PROMEDIO" sheetId="4" r:id="rId2"/>
    <sheet name="FUGAS" sheetId="6" r:id="rId3"/>
    <sheet name="MUERTES" sheetId="5" r:id="rId4"/>
    <sheet name="NIVELES DE CUSTODIA" sheetId="2" r:id="rId5"/>
    <sheet name="TABLA DE NIVELES DE CST." sheetId="3" r:id="rId6"/>
  </sheets>
  <externalReferences>
    <externalReference r:id="rId7"/>
    <externalReference r:id="rId8"/>
  </externalReferences>
  <definedNames>
    <definedName name="_xlnm.Print_Area" localSheetId="3">MUERTES!#REF!</definedName>
    <definedName name="_xlnm.Print_Area" localSheetId="5">'TABLA DE NIVELES DE CST.'!#REF!</definedName>
    <definedName name="_xlnm.Print_Area" localSheetId="1">'TABLA PROMEDIO'!#REF!</definedName>
  </definedNames>
  <calcPr calcId="125725" iterate="1" iterateCount="50"/>
</workbook>
</file>

<file path=xl/calcChain.xml><?xml version="1.0" encoding="utf-8"?>
<calcChain xmlns="http://schemas.openxmlformats.org/spreadsheetml/2006/main">
  <c r="M31" i="3"/>
  <c r="M30"/>
  <c r="M29"/>
  <c r="M28"/>
  <c r="M27"/>
  <c r="M26"/>
  <c r="M25"/>
  <c r="M32"/>
  <c r="M21"/>
  <c r="M20"/>
  <c r="M19"/>
  <c r="M18"/>
  <c r="M17"/>
  <c r="M16"/>
  <c r="M15"/>
  <c r="M11"/>
  <c r="M10"/>
  <c r="M9"/>
  <c r="M8"/>
  <c r="M7"/>
  <c r="M6"/>
  <c r="M5"/>
  <c r="M12"/>
  <c r="S48" i="2"/>
  <c r="T48"/>
  <c r="Q48"/>
  <c r="R48"/>
  <c r="O48"/>
  <c r="P48"/>
  <c r="M48"/>
  <c r="N48"/>
  <c r="K48"/>
  <c r="L48"/>
  <c r="I48"/>
  <c r="J48"/>
  <c r="G48"/>
  <c r="H48"/>
  <c r="F48"/>
  <c r="E48"/>
  <c r="D48"/>
  <c r="C48"/>
  <c r="B48"/>
  <c r="T47"/>
  <c r="S47"/>
  <c r="R47"/>
  <c r="Q47"/>
  <c r="P47"/>
  <c r="O47"/>
  <c r="N47"/>
  <c r="M47"/>
  <c r="L47"/>
  <c r="K47"/>
  <c r="J47"/>
  <c r="G47"/>
  <c r="H47"/>
  <c r="F47"/>
  <c r="E47"/>
  <c r="D47"/>
  <c r="C47"/>
  <c r="B47"/>
  <c r="S46"/>
  <c r="Q46"/>
  <c r="O46"/>
  <c r="M46"/>
  <c r="K46"/>
  <c r="I46"/>
  <c r="G46"/>
  <c r="F46"/>
  <c r="T46"/>
  <c r="E46"/>
  <c r="D46"/>
  <c r="C46"/>
  <c r="B46"/>
  <c r="S45"/>
  <c r="Q45"/>
  <c r="O45"/>
  <c r="M45"/>
  <c r="K45"/>
  <c r="I45"/>
  <c r="G45"/>
  <c r="F45"/>
  <c r="E45"/>
  <c r="D45"/>
  <c r="C45"/>
  <c r="B45"/>
  <c r="S44"/>
  <c r="T44"/>
  <c r="Q44"/>
  <c r="R44"/>
  <c r="O44"/>
  <c r="P44"/>
  <c r="M44"/>
  <c r="N44"/>
  <c r="K44"/>
  <c r="L44"/>
  <c r="I44"/>
  <c r="J44"/>
  <c r="G44"/>
  <c r="H44"/>
  <c r="F44"/>
  <c r="E44"/>
  <c r="D44"/>
  <c r="C44"/>
  <c r="B44"/>
  <c r="S43"/>
  <c r="Q43"/>
  <c r="O43"/>
  <c r="M43"/>
  <c r="K43"/>
  <c r="I43"/>
  <c r="G43"/>
  <c r="F43"/>
  <c r="T43"/>
  <c r="E43"/>
  <c r="D43"/>
  <c r="C43"/>
  <c r="B43"/>
  <c r="S42"/>
  <c r="T42"/>
  <c r="Q42"/>
  <c r="R42"/>
  <c r="O42"/>
  <c r="P42"/>
  <c r="M42"/>
  <c r="N42"/>
  <c r="K42"/>
  <c r="L42"/>
  <c r="I42"/>
  <c r="J42"/>
  <c r="G42"/>
  <c r="H42"/>
  <c r="F42"/>
  <c r="E42"/>
  <c r="D42"/>
  <c r="C42"/>
  <c r="B42"/>
  <c r="S41"/>
  <c r="Q41"/>
  <c r="O41"/>
  <c r="M41"/>
  <c r="K41"/>
  <c r="I41"/>
  <c r="G41"/>
  <c r="F41"/>
  <c r="T41"/>
  <c r="E41"/>
  <c r="D41"/>
  <c r="C41"/>
  <c r="B41"/>
  <c r="S40"/>
  <c r="T40"/>
  <c r="Q40"/>
  <c r="R40"/>
  <c r="O40"/>
  <c r="P40"/>
  <c r="M40"/>
  <c r="N40"/>
  <c r="K40"/>
  <c r="L40"/>
  <c r="I40"/>
  <c r="J40"/>
  <c r="G40"/>
  <c r="H40"/>
  <c r="F40"/>
  <c r="E40"/>
  <c r="D40"/>
  <c r="C40"/>
  <c r="S39"/>
  <c r="T39"/>
  <c r="Q39"/>
  <c r="R39"/>
  <c r="O39"/>
  <c r="P39"/>
  <c r="M39"/>
  <c r="N39"/>
  <c r="K39"/>
  <c r="L39"/>
  <c r="I39"/>
  <c r="J39"/>
  <c r="G39"/>
  <c r="H39"/>
  <c r="F39"/>
  <c r="E39"/>
  <c r="D39"/>
  <c r="C39"/>
  <c r="R38"/>
  <c r="O38"/>
  <c r="P38"/>
  <c r="M38"/>
  <c r="N38"/>
  <c r="K38"/>
  <c r="L38"/>
  <c r="I38"/>
  <c r="J38"/>
  <c r="G38"/>
  <c r="H38"/>
  <c r="F38"/>
  <c r="T38"/>
  <c r="E38"/>
  <c r="D38"/>
  <c r="C38"/>
  <c r="B38"/>
  <c r="T37"/>
  <c r="S37"/>
  <c r="R37"/>
  <c r="Q37"/>
  <c r="P37"/>
  <c r="O37"/>
  <c r="N37"/>
  <c r="K37"/>
  <c r="L37"/>
  <c r="I37"/>
  <c r="J37"/>
  <c r="G37"/>
  <c r="H37"/>
  <c r="F37"/>
  <c r="E37"/>
  <c r="D37"/>
  <c r="C37"/>
  <c r="B37"/>
  <c r="S36"/>
  <c r="Q36"/>
  <c r="O36"/>
  <c r="M36"/>
  <c r="K36"/>
  <c r="I36"/>
  <c r="G36"/>
  <c r="F36"/>
  <c r="T36"/>
  <c r="E36"/>
  <c r="D36"/>
  <c r="C36"/>
  <c r="B36"/>
  <c r="S35"/>
  <c r="T35"/>
  <c r="Q35"/>
  <c r="R35"/>
  <c r="O35"/>
  <c r="P35"/>
  <c r="M35"/>
  <c r="N35"/>
  <c r="K35"/>
  <c r="L35"/>
  <c r="I35"/>
  <c r="J35"/>
  <c r="G35"/>
  <c r="H35"/>
  <c r="F35"/>
  <c r="E35"/>
  <c r="D35"/>
  <c r="C35"/>
  <c r="B35"/>
  <c r="T34"/>
  <c r="Q34"/>
  <c r="R34"/>
  <c r="O34"/>
  <c r="P34"/>
  <c r="M34"/>
  <c r="N34"/>
  <c r="K34"/>
  <c r="L34"/>
  <c r="I34"/>
  <c r="J34"/>
  <c r="G34"/>
  <c r="H34"/>
  <c r="F34"/>
  <c r="E34"/>
  <c r="D34"/>
  <c r="C34"/>
  <c r="B34"/>
  <c r="S33"/>
  <c r="Q33"/>
  <c r="O33"/>
  <c r="M33"/>
  <c r="K33"/>
  <c r="I33"/>
  <c r="G33"/>
  <c r="F33"/>
  <c r="T33"/>
  <c r="E33"/>
  <c r="D33"/>
  <c r="C33"/>
  <c r="B33"/>
  <c r="S32"/>
  <c r="T32"/>
  <c r="Q32"/>
  <c r="R32"/>
  <c r="O32"/>
  <c r="P32"/>
  <c r="M32"/>
  <c r="N32"/>
  <c r="K32"/>
  <c r="L32"/>
  <c r="I32"/>
  <c r="J32"/>
  <c r="G32"/>
  <c r="H32"/>
  <c r="F32"/>
  <c r="E32"/>
  <c r="D32"/>
  <c r="C32"/>
  <c r="B32"/>
  <c r="S31"/>
  <c r="Q31"/>
  <c r="O31"/>
  <c r="M31"/>
  <c r="K31"/>
  <c r="I31"/>
  <c r="G31"/>
  <c r="F31"/>
  <c r="T31"/>
  <c r="E31"/>
  <c r="D31"/>
  <c r="C31"/>
  <c r="B31"/>
  <c r="S30"/>
  <c r="T30"/>
  <c r="Q30"/>
  <c r="R30"/>
  <c r="O30"/>
  <c r="P30"/>
  <c r="M30"/>
  <c r="N30"/>
  <c r="I30"/>
  <c r="G30"/>
  <c r="F30"/>
  <c r="J30"/>
  <c r="E30"/>
  <c r="D30"/>
  <c r="C30"/>
  <c r="B30"/>
  <c r="S29"/>
  <c r="T29"/>
  <c r="Q29"/>
  <c r="R29"/>
  <c r="O29"/>
  <c r="P29"/>
  <c r="M29"/>
  <c r="N29"/>
  <c r="I29"/>
  <c r="G29"/>
  <c r="F29"/>
  <c r="J29"/>
  <c r="E29"/>
  <c r="D29"/>
  <c r="D28"/>
  <c r="C29"/>
  <c r="B29"/>
  <c r="B28"/>
  <c r="S28"/>
  <c r="Q28"/>
  <c r="O28"/>
  <c r="M28"/>
  <c r="K28"/>
  <c r="I28"/>
  <c r="G28"/>
  <c r="E28"/>
  <c r="C28"/>
  <c r="T27"/>
  <c r="S27"/>
  <c r="R27"/>
  <c r="Q27"/>
  <c r="P27"/>
  <c r="M27"/>
  <c r="N27"/>
  <c r="K27"/>
  <c r="L27"/>
  <c r="I27"/>
  <c r="J27"/>
  <c r="G27"/>
  <c r="H27"/>
  <c r="F27"/>
  <c r="E27"/>
  <c r="D27"/>
  <c r="C27"/>
  <c r="B27"/>
  <c r="T26"/>
  <c r="S26"/>
  <c r="R26"/>
  <c r="Q26"/>
  <c r="P26"/>
  <c r="M26"/>
  <c r="N26"/>
  <c r="K26"/>
  <c r="L26"/>
  <c r="I26"/>
  <c r="J26"/>
  <c r="G26"/>
  <c r="H26"/>
  <c r="F26"/>
  <c r="E26"/>
  <c r="D26"/>
  <c r="C26"/>
  <c r="B26"/>
  <c r="S25"/>
  <c r="Q25"/>
  <c r="O25"/>
  <c r="M25"/>
  <c r="K25"/>
  <c r="I25"/>
  <c r="G25"/>
  <c r="F25"/>
  <c r="T25"/>
  <c r="E25"/>
  <c r="D25"/>
  <c r="C25"/>
  <c r="B25"/>
  <c r="S24"/>
  <c r="T24"/>
  <c r="Q24"/>
  <c r="R24"/>
  <c r="O24"/>
  <c r="P24"/>
  <c r="M24"/>
  <c r="N24"/>
  <c r="K24"/>
  <c r="L24"/>
  <c r="I24"/>
  <c r="J24"/>
  <c r="G24"/>
  <c r="H24"/>
  <c r="F24"/>
  <c r="E24"/>
  <c r="D24"/>
  <c r="C24"/>
  <c r="B24"/>
  <c r="S23"/>
  <c r="Q23"/>
  <c r="O23"/>
  <c r="M23"/>
  <c r="K23"/>
  <c r="I23"/>
  <c r="G23"/>
  <c r="F23"/>
  <c r="T23"/>
  <c r="E23"/>
  <c r="D23"/>
  <c r="C23"/>
  <c r="B23"/>
  <c r="S22"/>
  <c r="T22"/>
  <c r="Q22"/>
  <c r="R22"/>
  <c r="O22"/>
  <c r="P22"/>
  <c r="M22"/>
  <c r="N22"/>
  <c r="K22"/>
  <c r="L22"/>
  <c r="I22"/>
  <c r="J22"/>
  <c r="G22"/>
  <c r="H22"/>
  <c r="F22"/>
  <c r="E22"/>
  <c r="D22"/>
  <c r="C22"/>
  <c r="B22"/>
  <c r="S21"/>
  <c r="Q21"/>
  <c r="O21"/>
  <c r="M21"/>
  <c r="K21"/>
  <c r="I21"/>
  <c r="G21"/>
  <c r="F21"/>
  <c r="T21"/>
  <c r="E21"/>
  <c r="D21"/>
  <c r="C21"/>
  <c r="B21"/>
  <c r="S20"/>
  <c r="T20"/>
  <c r="Q20"/>
  <c r="R20"/>
  <c r="O20"/>
  <c r="P20"/>
  <c r="M20"/>
  <c r="N20"/>
  <c r="K20"/>
  <c r="L20"/>
  <c r="I20"/>
  <c r="J20"/>
  <c r="G20"/>
  <c r="H20"/>
  <c r="F20"/>
  <c r="E20"/>
  <c r="D20"/>
  <c r="C20"/>
  <c r="B20"/>
  <c r="T19"/>
  <c r="S19"/>
  <c r="R19"/>
  <c r="Q19"/>
  <c r="P19"/>
  <c r="O19"/>
  <c r="N19"/>
  <c r="M19"/>
  <c r="L19"/>
  <c r="K19"/>
  <c r="J19"/>
  <c r="G19"/>
  <c r="H19"/>
  <c r="F19"/>
  <c r="E19"/>
  <c r="D19"/>
  <c r="C19"/>
  <c r="B19"/>
  <c r="T18"/>
  <c r="S18"/>
  <c r="R18"/>
  <c r="Q18"/>
  <c r="P18"/>
  <c r="M18"/>
  <c r="N18"/>
  <c r="K18"/>
  <c r="L18"/>
  <c r="I18"/>
  <c r="J18"/>
  <c r="G18"/>
  <c r="H18"/>
  <c r="F18"/>
  <c r="E18"/>
  <c r="D18"/>
  <c r="C18"/>
  <c r="B18"/>
  <c r="S17"/>
  <c r="Q17"/>
  <c r="O17"/>
  <c r="M17"/>
  <c r="K17"/>
  <c r="I17"/>
  <c r="G17"/>
  <c r="F17"/>
  <c r="T17"/>
  <c r="E17"/>
  <c r="D17"/>
  <c r="C17"/>
  <c r="B17"/>
  <c r="S16"/>
  <c r="T16"/>
  <c r="Q16"/>
  <c r="R16"/>
  <c r="O16"/>
  <c r="P16"/>
  <c r="M16"/>
  <c r="N16"/>
  <c r="K16"/>
  <c r="L16"/>
  <c r="I16"/>
  <c r="J16"/>
  <c r="G16"/>
  <c r="H16"/>
  <c r="F16"/>
  <c r="E16"/>
  <c r="D16"/>
  <c r="C16"/>
  <c r="B16"/>
  <c r="S15"/>
  <c r="Q15"/>
  <c r="O15"/>
  <c r="M15"/>
  <c r="K15"/>
  <c r="I15"/>
  <c r="G15"/>
  <c r="F15"/>
  <c r="T15"/>
  <c r="E15"/>
  <c r="D15"/>
  <c r="C15"/>
  <c r="B15"/>
  <c r="S14"/>
  <c r="T14"/>
  <c r="Q14"/>
  <c r="R14"/>
  <c r="O14"/>
  <c r="P14"/>
  <c r="M14"/>
  <c r="N14"/>
  <c r="K14"/>
  <c r="L14"/>
  <c r="I14"/>
  <c r="J14"/>
  <c r="G14"/>
  <c r="H14"/>
  <c r="F14"/>
  <c r="E14"/>
  <c r="D14"/>
  <c r="C14"/>
  <c r="B14"/>
  <c r="S13"/>
  <c r="Q13"/>
  <c r="O13"/>
  <c r="M13"/>
  <c r="K13"/>
  <c r="I13"/>
  <c r="G13"/>
  <c r="F13"/>
  <c r="T13"/>
  <c r="E13"/>
  <c r="D13"/>
  <c r="C13"/>
  <c r="B13"/>
  <c r="S12"/>
  <c r="T12"/>
  <c r="Q12"/>
  <c r="R12"/>
  <c r="O12"/>
  <c r="P12"/>
  <c r="M12"/>
  <c r="N12"/>
  <c r="K12"/>
  <c r="L12"/>
  <c r="I12"/>
  <c r="J12"/>
  <c r="G12"/>
  <c r="H12"/>
  <c r="F12"/>
  <c r="E12"/>
  <c r="D12"/>
  <c r="D10"/>
  <c r="D9"/>
  <c r="C12"/>
  <c r="C10"/>
  <c r="C9"/>
  <c r="B12"/>
  <c r="S11"/>
  <c r="Q11"/>
  <c r="O11"/>
  <c r="M11"/>
  <c r="K11"/>
  <c r="I11"/>
  <c r="G11"/>
  <c r="F11"/>
  <c r="T11"/>
  <c r="E11"/>
  <c r="D11"/>
  <c r="C11"/>
  <c r="B11"/>
  <c r="F10"/>
  <c r="B10"/>
  <c r="B9"/>
  <c r="B44" i="5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Z25"/>
  <c r="Y25"/>
  <c r="X25"/>
  <c r="W25"/>
  <c r="V25"/>
  <c r="U25"/>
  <c r="T25"/>
  <c r="S25"/>
  <c r="Q25"/>
  <c r="P25"/>
  <c r="O25"/>
  <c r="N25"/>
  <c r="M25"/>
  <c r="L25"/>
  <c r="K25"/>
  <c r="J25"/>
  <c r="I25"/>
  <c r="H25"/>
  <c r="G25"/>
  <c r="F25"/>
  <c r="E25"/>
  <c r="D25"/>
  <c r="AA25"/>
  <c r="C25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8"/>
  <c r="Y7"/>
  <c r="W7"/>
  <c r="U7"/>
  <c r="S7"/>
  <c r="Q7"/>
  <c r="O7"/>
  <c r="M7"/>
  <c r="K7"/>
  <c r="I7"/>
  <c r="G7"/>
  <c r="E7"/>
  <c r="C7"/>
  <c r="W6"/>
  <c r="S6"/>
  <c r="Q6"/>
  <c r="O6"/>
  <c r="M6"/>
  <c r="K6"/>
  <c r="I6"/>
  <c r="G6"/>
  <c r="E6"/>
  <c r="C6"/>
  <c r="B41" i="6"/>
  <c r="B40"/>
  <c r="B39"/>
  <c r="B38"/>
  <c r="B37"/>
  <c r="B36"/>
  <c r="B35"/>
  <c r="B34"/>
  <c r="B33"/>
  <c r="B32"/>
  <c r="B31"/>
  <c r="B30"/>
  <c r="B29"/>
  <c r="B28"/>
  <c r="B27"/>
  <c r="B26"/>
  <c r="B25"/>
  <c r="B24"/>
  <c r="N23"/>
  <c r="M23"/>
  <c r="L23"/>
  <c r="K23"/>
  <c r="J23"/>
  <c r="I23"/>
  <c r="H23"/>
  <c r="G23"/>
  <c r="F23"/>
  <c r="E23"/>
  <c r="D23"/>
  <c r="C23"/>
  <c r="O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N5"/>
  <c r="M5"/>
  <c r="L5"/>
  <c r="K5"/>
  <c r="J5"/>
  <c r="I5"/>
  <c r="H5"/>
  <c r="G5"/>
  <c r="F5"/>
  <c r="E5"/>
  <c r="D5"/>
  <c r="C5"/>
  <c r="O5"/>
  <c r="B5"/>
  <c r="N4"/>
  <c r="Q17"/>
  <c r="M4"/>
  <c r="Q16"/>
  <c r="L4"/>
  <c r="Q15"/>
  <c r="K4"/>
  <c r="Q14"/>
  <c r="J4"/>
  <c r="Q13"/>
  <c r="I4"/>
  <c r="Q12"/>
  <c r="H4"/>
  <c r="Q11"/>
  <c r="G4"/>
  <c r="Q10"/>
  <c r="F4"/>
  <c r="Q9"/>
  <c r="E4"/>
  <c r="Q8"/>
  <c r="D4"/>
  <c r="Q7"/>
  <c r="C4"/>
  <c r="Q6"/>
  <c r="Q18"/>
  <c r="B4"/>
  <c r="Q29" i="4"/>
  <c r="P29"/>
  <c r="Q25"/>
  <c r="P25"/>
  <c r="Q21"/>
  <c r="P21"/>
  <c r="Q17"/>
  <c r="P17"/>
  <c r="Q13"/>
  <c r="P13"/>
  <c r="Q9"/>
  <c r="P9"/>
  <c r="J46" i="1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J43"/>
  <c r="I43"/>
  <c r="H43"/>
  <c r="G43"/>
  <c r="F43"/>
  <c r="E43"/>
  <c r="D43"/>
  <c r="C43"/>
  <c r="J42"/>
  <c r="I42"/>
  <c r="H42"/>
  <c r="G42"/>
  <c r="F42"/>
  <c r="E42"/>
  <c r="D42"/>
  <c r="C42"/>
  <c r="J41"/>
  <c r="I41"/>
  <c r="H41"/>
  <c r="G41"/>
  <c r="F41"/>
  <c r="E41"/>
  <c r="D41"/>
  <c r="C41"/>
  <c r="J40"/>
  <c r="I40"/>
  <c r="H40"/>
  <c r="G40"/>
  <c r="F40"/>
  <c r="E40"/>
  <c r="D40"/>
  <c r="C40"/>
  <c r="J39"/>
  <c r="I39"/>
  <c r="H39"/>
  <c r="G39"/>
  <c r="F39"/>
  <c r="E39"/>
  <c r="D39"/>
  <c r="C39"/>
  <c r="J38"/>
  <c r="I38"/>
  <c r="H38"/>
  <c r="G38"/>
  <c r="F38"/>
  <c r="E38"/>
  <c r="D38"/>
  <c r="C38"/>
  <c r="J37"/>
  <c r="I37"/>
  <c r="H37"/>
  <c r="G37"/>
  <c r="F37"/>
  <c r="E37"/>
  <c r="D37"/>
  <c r="C37"/>
  <c r="J36"/>
  <c r="I36"/>
  <c r="H36"/>
  <c r="G36"/>
  <c r="F36"/>
  <c r="E36"/>
  <c r="D36"/>
  <c r="C36"/>
  <c r="J35"/>
  <c r="I35"/>
  <c r="H35"/>
  <c r="G35"/>
  <c r="F35"/>
  <c r="E35"/>
  <c r="D35"/>
  <c r="C35"/>
  <c r="J34"/>
  <c r="I34"/>
  <c r="H34"/>
  <c r="G34"/>
  <c r="F34"/>
  <c r="E34"/>
  <c r="D34"/>
  <c r="C34"/>
  <c r="J33"/>
  <c r="I33"/>
  <c r="H33"/>
  <c r="G33"/>
  <c r="F33"/>
  <c r="E33"/>
  <c r="D33"/>
  <c r="C33"/>
  <c r="J32"/>
  <c r="I32"/>
  <c r="H32"/>
  <c r="G32"/>
  <c r="F32"/>
  <c r="E32"/>
  <c r="D32"/>
  <c r="C32"/>
  <c r="J31"/>
  <c r="I31"/>
  <c r="H31"/>
  <c r="G31"/>
  <c r="F31"/>
  <c r="E31"/>
  <c r="D31"/>
  <c r="C31"/>
  <c r="J30"/>
  <c r="I30"/>
  <c r="H30"/>
  <c r="G30"/>
  <c r="F30"/>
  <c r="E30"/>
  <c r="D30"/>
  <c r="C30"/>
  <c r="J29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G26"/>
  <c r="F27"/>
  <c r="E27"/>
  <c r="D27"/>
  <c r="C27"/>
  <c r="L26"/>
  <c r="K26"/>
  <c r="J26"/>
  <c r="I26"/>
  <c r="H26"/>
  <c r="F26"/>
  <c r="E26"/>
  <c r="D26"/>
  <c r="C26"/>
  <c r="B26"/>
  <c r="L25"/>
  <c r="K25"/>
  <c r="J25"/>
  <c r="I25"/>
  <c r="H25"/>
  <c r="G25"/>
  <c r="F25"/>
  <c r="E25"/>
  <c r="D25"/>
  <c r="C25"/>
  <c r="L24"/>
  <c r="K24"/>
  <c r="J24"/>
  <c r="I24"/>
  <c r="H24"/>
  <c r="G24"/>
  <c r="F24"/>
  <c r="E24"/>
  <c r="D24"/>
  <c r="C24"/>
  <c r="J23"/>
  <c r="I23"/>
  <c r="H23"/>
  <c r="G23"/>
  <c r="F23"/>
  <c r="E23"/>
  <c r="D23"/>
  <c r="C23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J13"/>
  <c r="I13"/>
  <c r="H13"/>
  <c r="G13"/>
  <c r="F13"/>
  <c r="E13"/>
  <c r="D13"/>
  <c r="C13"/>
  <c r="L12"/>
  <c r="K12"/>
  <c r="J12"/>
  <c r="J8"/>
  <c r="J7"/>
  <c r="I12"/>
  <c r="H12"/>
  <c r="G12"/>
  <c r="F12"/>
  <c r="E12"/>
  <c r="D12"/>
  <c r="C12"/>
  <c r="J11"/>
  <c r="I11"/>
  <c r="H11"/>
  <c r="G11"/>
  <c r="F11"/>
  <c r="E11"/>
  <c r="D11"/>
  <c r="C11"/>
  <c r="J10"/>
  <c r="I10"/>
  <c r="H10"/>
  <c r="G10"/>
  <c r="F10"/>
  <c r="E10"/>
  <c r="D10"/>
  <c r="C10"/>
  <c r="J9"/>
  <c r="I9"/>
  <c r="H9"/>
  <c r="G9"/>
  <c r="F9"/>
  <c r="E9"/>
  <c r="D9"/>
  <c r="D8"/>
  <c r="D7"/>
  <c r="C9"/>
  <c r="L8"/>
  <c r="K8"/>
  <c r="K7"/>
  <c r="I8"/>
  <c r="I7"/>
  <c r="H8"/>
  <c r="G8"/>
  <c r="G7"/>
  <c r="F8"/>
  <c r="E8"/>
  <c r="E7"/>
  <c r="C8"/>
  <c r="C7"/>
  <c r="B8"/>
  <c r="L7"/>
  <c r="H7"/>
  <c r="F7"/>
  <c r="B7"/>
  <c r="R9" i="4"/>
  <c r="R13"/>
  <c r="R17"/>
  <c r="U6" i="5"/>
  <c r="Y6"/>
  <c r="AA6"/>
  <c r="AA7"/>
  <c r="N6" i="3"/>
  <c r="N8"/>
  <c r="N10"/>
  <c r="M22"/>
  <c r="N20"/>
  <c r="N26"/>
  <c r="N28"/>
  <c r="N7"/>
  <c r="N9"/>
  <c r="N11"/>
  <c r="N27"/>
  <c r="N29"/>
  <c r="N31"/>
  <c r="N19"/>
  <c r="N17"/>
  <c r="N15"/>
  <c r="N21"/>
  <c r="N30"/>
  <c r="N5"/>
  <c r="N25"/>
  <c r="E10" i="2"/>
  <c r="E9"/>
  <c r="G10"/>
  <c r="I10"/>
  <c r="K10"/>
  <c r="M10"/>
  <c r="O10"/>
  <c r="Q10"/>
  <c r="S10"/>
  <c r="F28"/>
  <c r="N28"/>
  <c r="L29"/>
  <c r="L30"/>
  <c r="H11"/>
  <c r="J11"/>
  <c r="L11"/>
  <c r="N11"/>
  <c r="P11"/>
  <c r="R11"/>
  <c r="H13"/>
  <c r="J13"/>
  <c r="L13"/>
  <c r="N13"/>
  <c r="P13"/>
  <c r="R13"/>
  <c r="H15"/>
  <c r="J15"/>
  <c r="L15"/>
  <c r="N15"/>
  <c r="P15"/>
  <c r="R15"/>
  <c r="H17"/>
  <c r="J17"/>
  <c r="L17"/>
  <c r="N17"/>
  <c r="P17"/>
  <c r="R17"/>
  <c r="H21"/>
  <c r="J21"/>
  <c r="L21"/>
  <c r="N21"/>
  <c r="P21"/>
  <c r="R21"/>
  <c r="H23"/>
  <c r="J23"/>
  <c r="L23"/>
  <c r="N23"/>
  <c r="P23"/>
  <c r="R23"/>
  <c r="H25"/>
  <c r="J25"/>
  <c r="L25"/>
  <c r="N25"/>
  <c r="P25"/>
  <c r="R25"/>
  <c r="H29"/>
  <c r="H30"/>
  <c r="H31"/>
  <c r="J31"/>
  <c r="L31"/>
  <c r="N31"/>
  <c r="P31"/>
  <c r="R31"/>
  <c r="H33"/>
  <c r="J33"/>
  <c r="L33"/>
  <c r="N33"/>
  <c r="P33"/>
  <c r="R33"/>
  <c r="H36"/>
  <c r="J36"/>
  <c r="L36"/>
  <c r="N36"/>
  <c r="P36"/>
  <c r="R36"/>
  <c r="H41"/>
  <c r="J41"/>
  <c r="L41"/>
  <c r="N41"/>
  <c r="P41"/>
  <c r="R41"/>
  <c r="H43"/>
  <c r="J43"/>
  <c r="L43"/>
  <c r="N43"/>
  <c r="P43"/>
  <c r="R43"/>
  <c r="H46"/>
  <c r="J46"/>
  <c r="L46"/>
  <c r="N46"/>
  <c r="P46"/>
  <c r="R46"/>
  <c r="O4" i="6"/>
  <c r="M34" i="3"/>
  <c r="N16"/>
  <c r="N18"/>
  <c r="R10" i="2"/>
  <c r="Q9"/>
  <c r="N10"/>
  <c r="M9"/>
  <c r="J10"/>
  <c r="I9"/>
  <c r="J9"/>
  <c r="P28"/>
  <c r="H28"/>
  <c r="R28"/>
  <c r="J28"/>
  <c r="T10"/>
  <c r="V10"/>
  <c r="S9"/>
  <c r="T9"/>
  <c r="P10"/>
  <c r="O9"/>
  <c r="P9"/>
  <c r="L10"/>
  <c r="K9"/>
  <c r="L9"/>
  <c r="H10"/>
  <c r="G9"/>
  <c r="H9"/>
  <c r="T28"/>
  <c r="L28"/>
  <c r="F9"/>
  <c r="N9"/>
  <c r="R9"/>
</calcChain>
</file>

<file path=xl/sharedStrings.xml><?xml version="1.0" encoding="utf-8"?>
<sst xmlns="http://schemas.openxmlformats.org/spreadsheetml/2006/main" count="432" uniqueCount="281">
  <si>
    <t>INFORME DIARIO DE LA POBLACIÓN CORRECCIONAL</t>
  </si>
  <si>
    <t>PROMEDIO DEL MES*</t>
  </si>
  <si>
    <t>INSTITUCION POR REGION</t>
  </si>
  <si>
    <t>CAP.</t>
  </si>
  <si>
    <t>ESP. NO HAB.</t>
  </si>
  <si>
    <t>POB.</t>
  </si>
  <si>
    <t>SUM.</t>
  </si>
  <si>
    <t>SENT.</t>
  </si>
  <si>
    <t>JOVENES</t>
  </si>
  <si>
    <t>MUJERES</t>
  </si>
  <si>
    <t>TOTAL</t>
  </si>
  <si>
    <t>GRAN TOTAL</t>
  </si>
  <si>
    <t xml:space="preserve">REGION ESTE                                              </t>
  </si>
  <si>
    <t xml:space="preserve">Campamento Zarzal                                 </t>
  </si>
  <si>
    <t xml:space="preserve">Institución Bayamón (501)                         </t>
  </si>
  <si>
    <t xml:space="preserve">Centro Det. Regional Guayama (945)                </t>
  </si>
  <si>
    <t xml:space="preserve">Anexo 296 Guayama                                 </t>
  </si>
  <si>
    <t xml:space="preserve">Anexo Guayama (500)                               </t>
  </si>
  <si>
    <t xml:space="preserve">REGION OESTE                                             </t>
  </si>
  <si>
    <t xml:space="preserve">Institución Correccional Ponce                    </t>
  </si>
  <si>
    <t xml:space="preserve">Centro de Ingresos del Sur (676)                  </t>
  </si>
  <si>
    <t xml:space="preserve">Centro Clasificación Fase III Ponce               </t>
  </si>
  <si>
    <t xml:space="preserve">Modular Detention Unit                            </t>
  </si>
  <si>
    <t xml:space="preserve">Inst. Jóvenes Adultos Ponce (304)                 </t>
  </si>
  <si>
    <t xml:space="preserve">Vivienda Alterna Anexo 246 Ponce                  </t>
  </si>
  <si>
    <t xml:space="preserve">Centro con Libertad para Trabajar                 </t>
  </si>
  <si>
    <t xml:space="preserve">Campamento La Pica                                </t>
  </si>
  <si>
    <t xml:space="preserve">Campamento Limón                                  </t>
  </si>
  <si>
    <t xml:space="preserve">Inst. Correccional Sabana Hoyos                   </t>
  </si>
  <si>
    <t xml:space="preserve">Campamento Sabana Hoyos                           </t>
  </si>
  <si>
    <t xml:space="preserve">Anexo Sabana Hoyos 384                            </t>
  </si>
  <si>
    <t>CAP= Capacidad; SUM= Sumariado; Sent= Sentenciado</t>
  </si>
  <si>
    <t>SIN CLASIFICAR</t>
  </si>
  <si>
    <t>Sin Sentencia</t>
  </si>
  <si>
    <t>Pendiente Liquidación</t>
  </si>
  <si>
    <t>Con Liquidación</t>
  </si>
  <si>
    <t>Pensión Alimentaria</t>
  </si>
  <si>
    <t>MIN</t>
  </si>
  <si>
    <t>%</t>
  </si>
  <si>
    <t>MED</t>
  </si>
  <si>
    <t>MAX</t>
  </si>
  <si>
    <t>Min = Mínima</t>
  </si>
  <si>
    <t>Med = Mediana</t>
  </si>
  <si>
    <t>Máx. = Máxima</t>
  </si>
  <si>
    <t>DEPARTAMENTO DE CORRECCIÓN Y REHABILITACIÓN</t>
  </si>
  <si>
    <t>POBLACIÓN CORRECCIONAL PROMEDIO SENTENCIADA</t>
  </si>
  <si>
    <t>POR NIVELES DE CUSTODIA</t>
  </si>
  <si>
    <t>POBLACIÓN TOTAL</t>
  </si>
  <si>
    <t>PENDIENTE LIQUIDACIÓN</t>
  </si>
  <si>
    <t>CON LIQUIDACIÓN</t>
  </si>
  <si>
    <t>SIN SENTENCIA</t>
  </si>
  <si>
    <t>PENSIÓN ALIMENTARIA</t>
  </si>
  <si>
    <t>MAXIMA</t>
  </si>
  <si>
    <t>MINIMA</t>
  </si>
  <si>
    <t>MEDIANA</t>
  </si>
  <si>
    <t>total</t>
  </si>
  <si>
    <t>REGIÓN ESTE</t>
  </si>
  <si>
    <t>Total</t>
  </si>
  <si>
    <t>REGION OESTE</t>
  </si>
  <si>
    <t>SUM</t>
  </si>
  <si>
    <t>SENT</t>
  </si>
  <si>
    <t>REGION</t>
  </si>
  <si>
    <t>ESTE</t>
  </si>
  <si>
    <t>OESTE</t>
  </si>
  <si>
    <t>% OCUPADA</t>
  </si>
  <si>
    <t>OCUPADA</t>
  </si>
  <si>
    <t>NO OCUPADA</t>
  </si>
  <si>
    <t>ESPACIOS NO HABITABLES</t>
  </si>
  <si>
    <t>HABITABLES</t>
  </si>
  <si>
    <t>NO HABITABLES</t>
  </si>
  <si>
    <t>MUERTES Y RAZON DE LA MUERTE EN LAS INSTITUCIONES CORRECCIONALES</t>
  </si>
  <si>
    <t>..</t>
  </si>
  <si>
    <t>AÑO FISCAL 2009-2010</t>
  </si>
  <si>
    <t>.</t>
  </si>
  <si>
    <t>INSTITUCIÓN POR REGIÓN</t>
  </si>
  <si>
    <t>JUL.</t>
  </si>
  <si>
    <t>AGO.</t>
  </si>
  <si>
    <t>SEP.</t>
  </si>
  <si>
    <t>OCT.</t>
  </si>
  <si>
    <t>NOV.</t>
  </si>
  <si>
    <t>DIC.</t>
  </si>
  <si>
    <t>ENE.</t>
  </si>
  <si>
    <t xml:space="preserve">FEB. </t>
  </si>
  <si>
    <t>MAR.</t>
  </si>
  <si>
    <t>ABR.</t>
  </si>
  <si>
    <t>MAY.</t>
  </si>
  <si>
    <t>JUN.</t>
  </si>
  <si>
    <t>CANT.</t>
  </si>
  <si>
    <t>RAZ.</t>
  </si>
  <si>
    <t>T O T A L</t>
  </si>
  <si>
    <t>REGION ESTE</t>
  </si>
  <si>
    <t>CAMPAMENTO  ZARZAL</t>
  </si>
  <si>
    <t>INST. CORRECCIONAL ZARZAL</t>
  </si>
  <si>
    <t>HOGAR ADAPTACIÓN SOCIAL FAJARDO</t>
  </si>
  <si>
    <t>HOGAR INTER PARA MUJERES SAN JUAN</t>
  </si>
  <si>
    <t>CENTRO DE TRAT. RES. HUMACAO</t>
  </si>
  <si>
    <t>HOSPITAL SIQUIATRICO CORRECCIONAL</t>
  </si>
  <si>
    <t>CENTRO DE INGRESO BAYAMÓN 705</t>
  </si>
  <si>
    <t>INST.REG MET.BAYAMON 308</t>
  </si>
  <si>
    <t xml:space="preserve">ANEXO 292 BAYAMÓN </t>
  </si>
  <si>
    <t>CENTRO DET. BAYAMÓN (1072)</t>
  </si>
  <si>
    <t>INST. BAYAMÓN 501</t>
  </si>
  <si>
    <t xml:space="preserve">CENTRO DET. REGIONAL GUAYAMA </t>
  </si>
  <si>
    <t>ANEXO 296 GUAYAMA</t>
  </si>
  <si>
    <t>INST. GUAYAMA 1000</t>
  </si>
  <si>
    <t>ANEXO GUAYAMA 500</t>
  </si>
  <si>
    <t>HOGAR ADAPT. SOCIAL DE VEGA ALTA</t>
  </si>
  <si>
    <t>REGIÓN OESTE</t>
  </si>
  <si>
    <t>CENTRO DE INGRESO PONCE 676</t>
  </si>
  <si>
    <t>INSTITUCIÓN CORRECCIONAL PONCE</t>
  </si>
  <si>
    <t>CENTRO CLASIFICACIÓN FASE III PONCE</t>
  </si>
  <si>
    <t>MODULAR DETETION UNIT</t>
  </si>
  <si>
    <t>ANEXO CUSTODIA MIN. PONCE</t>
  </si>
  <si>
    <t>INST. ADULTOS PONCE 304</t>
  </si>
  <si>
    <t>ANEXO  246 PONCE</t>
  </si>
  <si>
    <t>INST. MÁXIMA PONCE</t>
  </si>
  <si>
    <t>INST. ADULTO PONCE 1000</t>
  </si>
  <si>
    <t>CENTRO DE DET. DEL OESTE</t>
  </si>
  <si>
    <t>CENTRO DE TRAT. ARECIBO</t>
  </si>
  <si>
    <t>INST. CORRECCIONAL GUERRERO</t>
  </si>
  <si>
    <t>CAMPAMENTO LIMON</t>
  </si>
  <si>
    <t>CAMPAMENTO SABANA HOYOS</t>
  </si>
  <si>
    <t>SABANA HOYOS 384</t>
  </si>
  <si>
    <t>INST. CORRECCIONAL SABANA HOYOS</t>
  </si>
  <si>
    <t>CAMPAMENTO LA PICA</t>
  </si>
  <si>
    <t>CANT.=CANTIDAD</t>
  </si>
  <si>
    <t>RAZ.= RAZÓN</t>
  </si>
  <si>
    <t>A=SIDA O H.I.V</t>
  </si>
  <si>
    <t>AN=PARO RENAL</t>
  </si>
  <si>
    <t>AV= DESCARGA ELÉCTRICA</t>
  </si>
  <si>
    <t>AAG=SEPSIS</t>
  </si>
  <si>
    <t>AAP=SHOCKHIPOLEMICO HEMORRAGIA</t>
  </si>
  <si>
    <t>B=ENDOCARDITIS</t>
  </si>
  <si>
    <t>V= SÍNDROME NEUROLÉPTICO</t>
  </si>
  <si>
    <t>AE=EMBOLIA PULMONAR</t>
  </si>
  <si>
    <t>AO=HEPTIC ENCEPHALOPATHY</t>
  </si>
  <si>
    <t>AX=MUERTE NATURAL</t>
  </si>
  <si>
    <t>AAH= HERIDA DE BALA FUERA DE LA INSTITUCIÓN</t>
  </si>
  <si>
    <t>AAQ=HEMORRAGIA INTERNA</t>
  </si>
  <si>
    <t>C=PROGRAMA DE DESVIÓ</t>
  </si>
  <si>
    <t>L=SUICIDIO - AHORCADO</t>
  </si>
  <si>
    <t>W= DENGUE HEMORRÁGICO</t>
  </si>
  <si>
    <t>AF=CIROSIS HEPÁTICA</t>
  </si>
  <si>
    <t>AY=NO INFORMA, EN INVESTIGACIÓN</t>
  </si>
  <si>
    <t>AZ=ASMATICO CRÓNICO</t>
  </si>
  <si>
    <t>AAI=CARDIOPATIA, HIPERTENSA,IZQUEMICA</t>
  </si>
  <si>
    <t>AAR= BRONQUITIS</t>
  </si>
  <si>
    <t>D=TOXOPLASMOSIS</t>
  </si>
  <si>
    <t>M=DIABETES MELLITUS NOVO</t>
  </si>
  <si>
    <t>X=SEPTICEMIA</t>
  </si>
  <si>
    <t>AG= ANEMIA SINTOMATIC</t>
  </si>
  <si>
    <t>AP=COMPLICACIONES</t>
  </si>
  <si>
    <t>AAA = R/O T.B. BKP</t>
  </si>
  <si>
    <t>AAJ=TUMOR MEDIASTINO</t>
  </si>
  <si>
    <t>AAS=TRAUMA POR CAIDA</t>
  </si>
  <si>
    <t>E= ASFIXIA POR SUSPENSION</t>
  </si>
  <si>
    <t>N=ENCEFALOPATIA GRADO IV</t>
  </si>
  <si>
    <t>Y=HEPILEPSIA POST TRAUMATICA</t>
  </si>
  <si>
    <t>AH= PULMONIA</t>
  </si>
  <si>
    <t>POSTERIOR A LA CIRUGIA</t>
  </si>
  <si>
    <t>AAB= HOMICIDIO FUERA DE LA INST.</t>
  </si>
  <si>
    <t>AAK=LEUCEMIA AGUDA</t>
  </si>
  <si>
    <t>AAT-ENVENENAMIENTO</t>
  </si>
  <si>
    <t>O=TROMBOCITOPENIA</t>
  </si>
  <si>
    <t>Z=HIPERTENCION</t>
  </si>
  <si>
    <t>AI=TRAUMA CRANEAL</t>
  </si>
  <si>
    <t>AQ=RETIRADA DE ALCOHOL</t>
  </si>
  <si>
    <t>AAC = MUERTE CEREBRAL, ATAQUE CEREBRAL</t>
  </si>
  <si>
    <t xml:space="preserve">AAL=NARCOTISMO </t>
  </si>
  <si>
    <t>AAV=LO QUEMARON EN LA INSTITUCION</t>
  </si>
  <si>
    <t>G= INFARTO</t>
  </si>
  <si>
    <t>P=HOMICIDIO</t>
  </si>
  <si>
    <t>AA=SE DESCONOCE</t>
  </si>
  <si>
    <t>AJ=CRONIC LIVER</t>
  </si>
  <si>
    <t>AS= ACIDOSIS DIABETICA</t>
  </si>
  <si>
    <t>AABB=FALLO HEPATICO</t>
  </si>
  <si>
    <t>AAM=EDEMA PULMONAR</t>
  </si>
  <si>
    <t>AAW = HERIDA OBJETO PUNZANTE</t>
  </si>
  <si>
    <t>H=SOSPECHA ABCESO CEREBRAL</t>
  </si>
  <si>
    <t>Q=RETIRADA DE DROGA</t>
  </si>
  <si>
    <t>AB=HEMORRAGIA INTERNA CEREBRAL</t>
  </si>
  <si>
    <t>AK=MENINGITIS</t>
  </si>
  <si>
    <t>AT= PANCREATIBIS</t>
  </si>
  <si>
    <t>AAD= DERAME CEREBRAL</t>
  </si>
  <si>
    <t>AAN-TUBERCULOSIS</t>
  </si>
  <si>
    <t>AAX= MUSCULAR DYSTROPH</t>
  </si>
  <si>
    <t xml:space="preserve"> I=FALLO CARDIACO</t>
  </si>
  <si>
    <t>T=CARDIOMIOPATIA</t>
  </si>
  <si>
    <t>AC=HEPATITIS A,B Y C</t>
  </si>
  <si>
    <t>AL=CVA</t>
  </si>
  <si>
    <t xml:space="preserve">AU- SANGRADO GASTRO- </t>
  </si>
  <si>
    <t>AAE=CONTUNSION DEL AREA PULMONAR</t>
  </si>
  <si>
    <t>AAY= CRISIS HIPERTENSA</t>
  </si>
  <si>
    <t>J=SOBRE DOSIS</t>
  </si>
  <si>
    <t>U= INFARTO DEMIOCARDIO MASIVO</t>
  </si>
  <si>
    <t>AD= BRONCHOPNEUMONIA</t>
  </si>
  <si>
    <t>AM=NEUMONIA</t>
  </si>
  <si>
    <t>INTESTINAL</t>
  </si>
  <si>
    <t>AAF=CANCER GARGANTA,COLON, ABDOMEN, TERMINAL</t>
  </si>
  <si>
    <t>AAZ=ACCIDENTE AUTO</t>
  </si>
  <si>
    <t>CAMPAMENTO CORREC. LA PICA</t>
  </si>
  <si>
    <t>REGION  ESTE</t>
  </si>
  <si>
    <t xml:space="preserve">    </t>
  </si>
  <si>
    <t>HOGAR ADAPTACION SOC. FAJARDO</t>
  </si>
  <si>
    <t>HOGAR INTER. PARA MUJERES SAN JUAN</t>
  </si>
  <si>
    <t>CENTRO DE INGRESO BAYAMON 705</t>
  </si>
  <si>
    <t>ANEXO 448 BAYAMON</t>
  </si>
  <si>
    <t>HOGAR ADAPTACION SOCIAL DE VEGA ALTA</t>
  </si>
  <si>
    <t>INSTITUCION CORRECCIONAL PONCE</t>
  </si>
  <si>
    <t>INST. MAXIMA PONCE</t>
  </si>
  <si>
    <t>HOGAR DE ADAPTACION SOCIAL MAYAGUEZ</t>
  </si>
  <si>
    <t>ESCUELA IND. MUJERES VEGA ALTA</t>
  </si>
  <si>
    <t>FUGAS OCURRIDAS EN LAS INSTITUCIONES CORRECCIONALES</t>
  </si>
  <si>
    <t>JULIO 2009 A JUNIO DE 2010</t>
  </si>
  <si>
    <t>REGULAR</t>
  </si>
  <si>
    <t>CAMPAMENTO CORREC. ZARZAL</t>
  </si>
  <si>
    <t xml:space="preserve">INST.CORREC.ZARZAL </t>
  </si>
  <si>
    <t>OCT</t>
  </si>
  <si>
    <t>CENTRO DET.REG. BAYAMON 1072</t>
  </si>
  <si>
    <t>INST. BAYAMON  501</t>
  </si>
  <si>
    <t xml:space="preserve">CENTRO REGIONAL GUAYAMA </t>
  </si>
  <si>
    <t>INST.JOV. ADULTOS PONCE 304</t>
  </si>
  <si>
    <t xml:space="preserve"> ANEXO 246 PONCE</t>
  </si>
  <si>
    <t>CENTRO DE LIBERTAD PARA TRABAJAR PONCE</t>
  </si>
  <si>
    <t xml:space="preserve">INST. ADULTOS PONCE 1000 </t>
  </si>
  <si>
    <t>CAMPAMENTO CORRECCIONAL LIMON</t>
  </si>
  <si>
    <t>ESCUELA IND. PARA MUJERES VEGA ALTA</t>
  </si>
  <si>
    <t>CENTRO CLASIF. FASE III PONCE</t>
  </si>
  <si>
    <t xml:space="preserve">  </t>
  </si>
  <si>
    <t>AA</t>
  </si>
  <si>
    <t>L</t>
  </si>
  <si>
    <t>AC</t>
  </si>
  <si>
    <t>F</t>
  </si>
  <si>
    <t>AJ</t>
  </si>
  <si>
    <t>AM</t>
  </si>
  <si>
    <t>AAK</t>
  </si>
  <si>
    <t>FACILIDAD MEDICA INST. PONCE  500</t>
  </si>
  <si>
    <t>HOGAR DE ADAPTACIÓN SOCIAL MAYAGÜEZ</t>
  </si>
  <si>
    <t>F=CANCER EN EL ESOFAGO, PULMON O HIGADO, ESTOMACAL, ABDOMINAL</t>
  </si>
  <si>
    <t xml:space="preserve">Institución Correccional Zarzal                         </t>
  </si>
  <si>
    <t xml:space="preserve">Hogar Adaptación Social Fajardo                     </t>
  </si>
  <si>
    <t xml:space="preserve">Hogar Intermedio para Mujeres San Juan                  </t>
  </si>
  <si>
    <t xml:space="preserve">Centro Trat. Res. Usua. S.C. Humacao         </t>
  </si>
  <si>
    <t xml:space="preserve">Hospital Siquiátrico Correccional                        </t>
  </si>
  <si>
    <t xml:space="preserve">Institución Reg. Met. Bayamón (308)                     </t>
  </si>
  <si>
    <t xml:space="preserve">Centro Detención Bayamón (1072)                        </t>
  </si>
  <si>
    <t xml:space="preserve">Institución Guayama (1000)                               </t>
  </si>
  <si>
    <t xml:space="preserve">Escuela Industrial para Mujeres Vega Alta                    </t>
  </si>
  <si>
    <t xml:space="preserve">Hogar Adaptación Social Vega Alta           </t>
  </si>
  <si>
    <t xml:space="preserve">Anexo Custodia Mínima Ponce                         </t>
  </si>
  <si>
    <t xml:space="preserve">Institución Máxima Ponce                                </t>
  </si>
  <si>
    <t xml:space="preserve">Institución Adultos Ponce (1000)                        </t>
  </si>
  <si>
    <t>Facilidad Médica Inst. Ponce 500</t>
  </si>
  <si>
    <t xml:space="preserve">Centro de Detención del Oeste                           </t>
  </si>
  <si>
    <t xml:space="preserve">Institución Correccional Guerrero                       </t>
  </si>
  <si>
    <t xml:space="preserve">Centro Trat. Res. Usua. S.C. Arecibo        </t>
  </si>
  <si>
    <t xml:space="preserve">Hogar Adaptación Social Mayagüez               </t>
  </si>
  <si>
    <t>*  Pueden haber errores de redondeo.</t>
  </si>
  <si>
    <t xml:space="preserve">Centro Ingresos Met. Bayamón (705)     </t>
  </si>
  <si>
    <t xml:space="preserve">Anexo Seguridad Máx. Bayamón (292)                      </t>
  </si>
  <si>
    <t>Esp. no hab.= Espacios no habitables.</t>
  </si>
  <si>
    <t xml:space="preserve">   </t>
  </si>
  <si>
    <t>J</t>
  </si>
  <si>
    <t>P</t>
  </si>
  <si>
    <t>AAP</t>
  </si>
  <si>
    <t>K</t>
  </si>
  <si>
    <t>INST.REG MET.BAYAMON 308 (448)</t>
  </si>
  <si>
    <t>K=ARRESTO CARDIORESPIRATORIO O RESPIRATORY ILLNESS</t>
  </si>
  <si>
    <t>AAO=RUPTURA ANEURISMACEREBRAL</t>
  </si>
  <si>
    <t xml:space="preserve">Centro Ingresos Metrop. de Bayamón (705)     </t>
  </si>
  <si>
    <t xml:space="preserve">Anexo Seguridad Máxima Bayamón (292)                      </t>
  </si>
  <si>
    <t xml:space="preserve">Institución Jóvenes Adultos Ponce (304)                 </t>
  </si>
  <si>
    <t xml:space="preserve">Institución Correccional Sabana Hoyos                   </t>
  </si>
  <si>
    <t>Esp. no hab.= Espacios no habitables</t>
  </si>
  <si>
    <t>JUNIO 2010</t>
  </si>
  <si>
    <t>PROMEDIO MENSUAL JUNIO  2010</t>
  </si>
  <si>
    <t>AM,L</t>
  </si>
  <si>
    <t>T</t>
  </si>
  <si>
    <t>I, AJ</t>
  </si>
  <si>
    <t>AAB</t>
  </si>
  <si>
    <t>JUNIO  2010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</si>
</sst>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71" formatCode="_-* #,##0\ _P_t_s_-;\-* #,##0\ _P_t_s_-;_-* &quot;-&quot;\ _P_t_s_-;_-@_-"/>
  </numFmts>
  <fonts count="33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10"/>
      <name val="MS Sans Serif"/>
      <family val="2"/>
    </font>
    <font>
      <b/>
      <sz val="8"/>
      <name val="MS Sans Serif"/>
      <family val="2"/>
    </font>
    <font>
      <b/>
      <sz val="9"/>
      <name val="Times"/>
    </font>
    <font>
      <b/>
      <sz val="8"/>
      <name val="Times"/>
    </font>
    <font>
      <sz val="8"/>
      <name val="Times"/>
    </font>
    <font>
      <b/>
      <sz val="9"/>
      <name val="MS Sans Serif"/>
      <family val="2"/>
    </font>
    <font>
      <sz val="7"/>
      <name val="Times"/>
    </font>
    <font>
      <sz val="7"/>
      <name val="Times New Roman"/>
      <family val="1"/>
    </font>
    <font>
      <b/>
      <sz val="9.5"/>
      <name val="MS Sans Serif"/>
      <family val="2"/>
    </font>
    <font>
      <sz val="8"/>
      <name val="Times New Roman"/>
      <family val="1"/>
    </font>
    <font>
      <sz val="9"/>
      <name val="Times"/>
    </font>
    <font>
      <sz val="9"/>
      <name val="MS Sans Serif"/>
      <family val="2"/>
    </font>
    <font>
      <sz val="10"/>
      <name val="Times"/>
    </font>
    <font>
      <sz val="6"/>
      <name val="Times New Roman"/>
      <family val="1"/>
    </font>
    <font>
      <b/>
      <sz val="6"/>
      <name val="Times New Roman"/>
      <family val="1"/>
    </font>
    <font>
      <sz val="6"/>
      <name val="MS Sans Serif"/>
      <family val="2"/>
    </font>
    <font>
      <sz val="9"/>
      <name val="Times New Roman"/>
      <family val="1"/>
    </font>
    <font>
      <sz val="8.5"/>
      <name val="MS Sans Serif"/>
      <family val="2"/>
    </font>
    <font>
      <sz val="10"/>
      <name val="MS Sans Serif"/>
      <family val="2"/>
    </font>
    <font>
      <b/>
      <sz val="10"/>
      <name val="Times"/>
    </font>
    <font>
      <i/>
      <sz val="10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07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</cellStyleXfs>
  <cellXfs count="325">
    <xf numFmtId="0" fontId="0" fillId="0" borderId="0" xfId="0"/>
    <xf numFmtId="0" fontId="1" fillId="0" borderId="0" xfId="0" applyFont="1" applyFill="1" applyBorder="1" applyAlignment="1">
      <alignment horizontal="centerContinuous" vertical="top" wrapText="1"/>
    </xf>
    <xf numFmtId="0" fontId="1" fillId="0" borderId="0" xfId="0" applyFont="1" applyFill="1" applyAlignment="1">
      <alignment horizontal="centerContinuous" vertical="top" wrapText="1"/>
    </xf>
    <xf numFmtId="0" fontId="0" fillId="0" borderId="0" xfId="0" applyFill="1" applyAlignment="1">
      <alignment horizontal="centerContinuous" vertical="top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top" wrapText="1"/>
    </xf>
    <xf numFmtId="0" fontId="0" fillId="0" borderId="0" xfId="0" applyAlignment="1"/>
    <xf numFmtId="0" fontId="2" fillId="0" borderId="0" xfId="0" applyFont="1"/>
    <xf numFmtId="0" fontId="7" fillId="0" borderId="0" xfId="0" applyFont="1" applyAlignment="1"/>
    <xf numFmtId="49" fontId="1" fillId="0" borderId="0" xfId="0" applyNumberFormat="1" applyFont="1" applyFill="1" applyBorder="1" applyAlignment="1">
      <alignment horizontal="centerContinuous" vertical="top" wrapText="1"/>
    </xf>
    <xf numFmtId="3" fontId="0" fillId="0" borderId="0" xfId="0" applyNumberFormat="1" applyFill="1" applyAlignment="1">
      <alignment horizontal="centerContinuous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top"/>
    </xf>
    <xf numFmtId="41" fontId="9" fillId="0" borderId="0" xfId="2" applyFont="1" applyBorder="1" applyAlignment="1"/>
    <xf numFmtId="0" fontId="10" fillId="0" borderId="0" xfId="0" applyFont="1" applyBorder="1" applyAlignment="1"/>
    <xf numFmtId="0" fontId="7" fillId="4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2" fillId="0" borderId="0" xfId="0" applyNumberFormat="1" applyFont="1" applyAlignment="1">
      <alignment horizontal="centerContinuous" wrapText="1"/>
    </xf>
    <xf numFmtId="0" fontId="2" fillId="0" borderId="0" xfId="0" applyFont="1" applyAlignment="1">
      <alignment horizontal="centerContinuous" wrapText="1"/>
    </xf>
    <xf numFmtId="3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0" fillId="0" borderId="0" xfId="0" applyBorder="1"/>
    <xf numFmtId="0" fontId="0" fillId="0" borderId="0" xfId="0" applyAlignment="1">
      <alignment horizontal="centerContinuous" wrapText="1"/>
    </xf>
    <xf numFmtId="171" fontId="12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centerContinuous" wrapText="1"/>
    </xf>
    <xf numFmtId="171" fontId="12" fillId="0" borderId="0" xfId="0" applyNumberFormat="1" applyFont="1" applyAlignment="1">
      <alignment horizontal="centerContinuous" wrapText="1"/>
    </xf>
    <xf numFmtId="171" fontId="13" fillId="0" borderId="7" xfId="2" applyNumberFormat="1" applyFont="1" applyBorder="1" applyAlignment="1" applyProtection="1">
      <alignment horizontal="center"/>
      <protection hidden="1"/>
    </xf>
    <xf numFmtId="171" fontId="14" fillId="0" borderId="8" xfId="2" applyNumberFormat="1" applyFont="1" applyBorder="1" applyAlignment="1" applyProtection="1">
      <alignment horizontal="centerContinuous" wrapText="1"/>
      <protection hidden="1"/>
    </xf>
    <xf numFmtId="171" fontId="15" fillId="0" borderId="8" xfId="2" applyNumberFormat="1" applyFont="1" applyBorder="1" applyAlignment="1" applyProtection="1">
      <alignment horizontal="centerContinuous" vertical="center" wrapText="1"/>
      <protection hidden="1"/>
    </xf>
    <xf numFmtId="171" fontId="15" fillId="0" borderId="9" xfId="2" applyNumberFormat="1" applyFont="1" applyBorder="1" applyAlignment="1" applyProtection="1">
      <alignment horizontal="centerContinuous" vertical="center" wrapText="1"/>
      <protection hidden="1"/>
    </xf>
    <xf numFmtId="171" fontId="16" fillId="0" borderId="10" xfId="2" applyNumberFormat="1" applyFont="1" applyBorder="1" applyAlignment="1" applyProtection="1">
      <alignment horizontal="center"/>
      <protection hidden="1"/>
    </xf>
    <xf numFmtId="171" fontId="14" fillId="0" borderId="11" xfId="2" applyNumberFormat="1" applyFont="1" applyBorder="1" applyAlignment="1" applyProtection="1">
      <alignment horizontal="centerContinuous" wrapText="1"/>
      <protection hidden="1"/>
    </xf>
    <xf numFmtId="171" fontId="17" fillId="0" borderId="11" xfId="2" applyNumberFormat="1" applyFont="1" applyBorder="1" applyAlignment="1" applyProtection="1">
      <alignment horizontal="center" vertical="center" wrapText="1"/>
      <protection hidden="1"/>
    </xf>
    <xf numFmtId="171" fontId="17" fillId="0" borderId="11" xfId="2" applyNumberFormat="1" applyFont="1" applyBorder="1" applyAlignment="1" applyProtection="1">
      <alignment horizontal="center" vertical="center"/>
      <protection hidden="1"/>
    </xf>
    <xf numFmtId="171" fontId="17" fillId="0" borderId="12" xfId="2" applyNumberFormat="1" applyFont="1" applyBorder="1" applyAlignment="1" applyProtection="1">
      <alignment horizontal="center" vertical="center"/>
      <protection hidden="1"/>
    </xf>
    <xf numFmtId="171" fontId="18" fillId="0" borderId="0" xfId="0" applyNumberFormat="1" applyFont="1"/>
    <xf numFmtId="171" fontId="19" fillId="0" borderId="13" xfId="2" applyNumberFormat="1" applyFont="1" applyBorder="1" applyAlignment="1" applyProtection="1">
      <alignment horizontal="center"/>
      <protection hidden="1"/>
    </xf>
    <xf numFmtId="171" fontId="13" fillId="0" borderId="8" xfId="2" applyNumberFormat="1" applyFont="1" applyBorder="1" applyAlignment="1" applyProtection="1">
      <protection hidden="1"/>
    </xf>
    <xf numFmtId="171" fontId="13" fillId="0" borderId="9" xfId="2" applyNumberFormat="1" applyFont="1" applyBorder="1" applyAlignment="1" applyProtection="1">
      <protection hidden="1"/>
    </xf>
    <xf numFmtId="38" fontId="20" fillId="0" borderId="0" xfId="0" applyNumberFormat="1" applyFont="1"/>
    <xf numFmtId="171" fontId="16" fillId="0" borderId="14" xfId="2" applyNumberFormat="1" applyFont="1" applyBorder="1" applyAlignment="1" applyProtection="1">
      <alignment horizontal="center"/>
      <protection hidden="1"/>
    </xf>
    <xf numFmtId="171" fontId="21" fillId="0" borderId="15" xfId="2" applyNumberFormat="1" applyFont="1" applyBorder="1" applyAlignment="1" applyProtection="1">
      <protection hidden="1"/>
    </xf>
    <xf numFmtId="171" fontId="21" fillId="0" borderId="16" xfId="2" applyNumberFormat="1" applyFont="1" applyBorder="1" applyAlignment="1" applyProtection="1">
      <protection hidden="1"/>
    </xf>
    <xf numFmtId="171" fontId="20" fillId="0" borderId="0" xfId="0" applyNumberFormat="1" applyFont="1"/>
    <xf numFmtId="171" fontId="9" fillId="0" borderId="17" xfId="2" applyNumberFormat="1" applyFont="1" applyBorder="1" applyAlignment="1" applyProtection="1">
      <alignment horizontal="justify" wrapText="1"/>
      <protection hidden="1"/>
    </xf>
    <xf numFmtId="171" fontId="15" fillId="0" borderId="18" xfId="2" applyNumberFormat="1" applyFont="1" applyBorder="1" applyAlignment="1" applyProtection="1">
      <protection hidden="1"/>
    </xf>
    <xf numFmtId="171" fontId="15" fillId="0" borderId="18" xfId="2" applyNumberFormat="1" applyFont="1" applyFill="1" applyBorder="1" applyAlignment="1" applyProtection="1">
      <protection hidden="1"/>
    </xf>
    <xf numFmtId="171" fontId="15" fillId="0" borderId="19" xfId="2" applyNumberFormat="1" applyFont="1" applyFill="1" applyBorder="1" applyAlignment="1" applyProtection="1">
      <protection hidden="1"/>
    </xf>
    <xf numFmtId="0" fontId="20" fillId="0" borderId="0" xfId="0" applyFont="1"/>
    <xf numFmtId="171" fontId="15" fillId="0" borderId="20" xfId="2" applyNumberFormat="1" applyFont="1" applyBorder="1" applyAlignment="1" applyProtection="1">
      <protection hidden="1"/>
    </xf>
    <xf numFmtId="171" fontId="15" fillId="0" borderId="20" xfId="2" applyNumberFormat="1" applyFont="1" applyFill="1" applyBorder="1" applyAlignment="1" applyProtection="1">
      <protection hidden="1"/>
    </xf>
    <xf numFmtId="171" fontId="15" fillId="0" borderId="21" xfId="2" applyNumberFormat="1" applyFont="1" applyFill="1" applyBorder="1" applyAlignment="1" applyProtection="1">
      <protection hidden="1"/>
    </xf>
    <xf numFmtId="171" fontId="15" fillId="0" borderId="22" xfId="2" applyNumberFormat="1" applyFont="1" applyFill="1" applyBorder="1" applyAlignment="1" applyProtection="1">
      <protection hidden="1"/>
    </xf>
    <xf numFmtId="171" fontId="9" fillId="0" borderId="23" xfId="2" applyNumberFormat="1" applyFont="1" applyBorder="1" applyAlignment="1" applyProtection="1">
      <alignment horizontal="justify" wrapText="1"/>
      <protection hidden="1"/>
    </xf>
    <xf numFmtId="171" fontId="15" fillId="0" borderId="24" xfId="2" applyNumberFormat="1" applyFont="1" applyBorder="1" applyAlignment="1" applyProtection="1">
      <protection hidden="1"/>
    </xf>
    <xf numFmtId="171" fontId="15" fillId="0" borderId="24" xfId="2" applyNumberFormat="1" applyFont="1" applyFill="1" applyBorder="1" applyAlignment="1" applyProtection="1">
      <protection hidden="1"/>
    </xf>
    <xf numFmtId="171" fontId="15" fillId="0" borderId="25" xfId="2" applyNumberFormat="1" applyFont="1" applyFill="1" applyBorder="1" applyAlignment="1" applyProtection="1">
      <protection hidden="1"/>
    </xf>
    <xf numFmtId="171" fontId="0" fillId="0" borderId="0" xfId="0" applyNumberFormat="1"/>
    <xf numFmtId="171" fontId="9" fillId="0" borderId="26" xfId="2" applyNumberFormat="1" applyFont="1" applyBorder="1" applyAlignment="1" applyProtection="1">
      <alignment horizontal="justify" wrapText="1"/>
      <protection hidden="1"/>
    </xf>
    <xf numFmtId="171" fontId="17" fillId="0" borderId="20" xfId="2" applyNumberFormat="1" applyFont="1" applyFill="1" applyBorder="1" applyAlignment="1" applyProtection="1">
      <protection hidden="1"/>
    </xf>
    <xf numFmtId="171" fontId="15" fillId="0" borderId="20" xfId="2" applyNumberFormat="1" applyFont="1" applyFill="1" applyBorder="1" applyAlignment="1" applyProtection="1">
      <alignment wrapText="1"/>
      <protection hidden="1"/>
    </xf>
    <xf numFmtId="171" fontId="15" fillId="0" borderId="18" xfId="2" quotePrefix="1" applyNumberFormat="1" applyFont="1" applyFill="1" applyBorder="1" applyAlignment="1" applyProtection="1">
      <protection hidden="1"/>
    </xf>
    <xf numFmtId="171" fontId="17" fillId="0" borderId="24" xfId="2" applyNumberFormat="1" applyFont="1" applyFill="1" applyBorder="1" applyAlignment="1" applyProtection="1">
      <alignment wrapText="1"/>
      <protection hidden="1"/>
    </xf>
    <xf numFmtId="0" fontId="20" fillId="0" borderId="18" xfId="0" applyFont="1" applyFill="1" applyBorder="1" applyAlignment="1"/>
    <xf numFmtId="0" fontId="20" fillId="0" borderId="19" xfId="0" applyFont="1" applyFill="1" applyBorder="1" applyAlignment="1"/>
    <xf numFmtId="171" fontId="15" fillId="0" borderId="27" xfId="2" applyNumberFormat="1" applyFont="1" applyFill="1" applyBorder="1" applyAlignment="1" applyProtection="1">
      <protection hidden="1"/>
    </xf>
    <xf numFmtId="0" fontId="15" fillId="0" borderId="18" xfId="0" applyFont="1" applyFill="1" applyBorder="1" applyAlignment="1"/>
    <xf numFmtId="0" fontId="15" fillId="0" borderId="27" xfId="0" applyFont="1" applyFill="1" applyBorder="1" applyAlignment="1"/>
    <xf numFmtId="171" fontId="15" fillId="0" borderId="15" xfId="2" applyNumberFormat="1" applyFont="1" applyFill="1" applyBorder="1" applyAlignment="1" applyProtection="1">
      <protection hidden="1"/>
    </xf>
    <xf numFmtId="171" fontId="15" fillId="0" borderId="28" xfId="2" applyNumberFormat="1" applyFont="1" applyFill="1" applyBorder="1" applyAlignment="1" applyProtection="1">
      <protection hidden="1"/>
    </xf>
    <xf numFmtId="171" fontId="15" fillId="0" borderId="29" xfId="2" applyNumberFormat="1" applyFont="1" applyFill="1" applyBorder="1" applyAlignment="1" applyProtection="1">
      <protection hidden="1"/>
    </xf>
    <xf numFmtId="0" fontId="15" fillId="0" borderId="24" xfId="0" applyFont="1" applyFill="1" applyBorder="1" applyAlignment="1"/>
    <xf numFmtId="0" fontId="15" fillId="0" borderId="25" xfId="0" applyFont="1" applyFill="1" applyBorder="1" applyAlignment="1"/>
    <xf numFmtId="0" fontId="20" fillId="0" borderId="27" xfId="0" applyFont="1" applyFill="1" applyBorder="1" applyAlignment="1"/>
    <xf numFmtId="0" fontId="0" fillId="0" borderId="18" xfId="0" applyFill="1" applyBorder="1" applyAlignment="1"/>
    <xf numFmtId="171" fontId="23" fillId="0" borderId="0" xfId="0" applyNumberFormat="1" applyFont="1"/>
    <xf numFmtId="171" fontId="21" fillId="0" borderId="18" xfId="2" applyNumberFormat="1" applyFont="1" applyBorder="1" applyAlignment="1" applyProtection="1">
      <protection hidden="1"/>
    </xf>
    <xf numFmtId="0" fontId="23" fillId="0" borderId="0" xfId="0" applyFont="1"/>
    <xf numFmtId="171" fontId="9" fillId="0" borderId="13" xfId="2" applyNumberFormat="1" applyFont="1" applyFill="1" applyBorder="1" applyAlignment="1" applyProtection="1">
      <alignment horizontal="justify" wrapText="1"/>
      <protection hidden="1"/>
    </xf>
    <xf numFmtId="171" fontId="21" fillId="0" borderId="30" xfId="2" applyNumberFormat="1" applyFont="1" applyBorder="1" applyAlignment="1" applyProtection="1">
      <protection hidden="1"/>
    </xf>
    <xf numFmtId="0" fontId="20" fillId="0" borderId="30" xfId="0" applyFont="1" applyFill="1" applyBorder="1" applyAlignment="1"/>
    <xf numFmtId="0" fontId="20" fillId="0" borderId="31" xfId="0" applyFont="1" applyFill="1" applyBorder="1" applyAlignment="1"/>
    <xf numFmtId="0" fontId="18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/>
    <xf numFmtId="0" fontId="24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Continuous" wrapText="1"/>
    </xf>
    <xf numFmtId="0" fontId="24" fillId="0" borderId="0" xfId="0" applyFont="1" applyAlignment="1">
      <alignment horizontal="left"/>
    </xf>
    <xf numFmtId="0" fontId="23" fillId="0" borderId="24" xfId="0" applyFont="1" applyBorder="1" applyAlignment="1">
      <alignment horizontal="center"/>
    </xf>
    <xf numFmtId="38" fontId="13" fillId="0" borderId="32" xfId="2" applyNumberFormat="1" applyFont="1" applyBorder="1" applyAlignment="1" applyProtection="1">
      <alignment horizontal="center"/>
      <protection hidden="1"/>
    </xf>
    <xf numFmtId="38" fontId="14" fillId="0" borderId="33" xfId="2" applyNumberFormat="1" applyFont="1" applyBorder="1" applyAlignment="1" applyProtection="1">
      <alignment horizontal="centerContinuous" wrapText="1"/>
      <protection hidden="1"/>
    </xf>
    <xf numFmtId="38" fontId="15" fillId="0" borderId="34" xfId="2" applyNumberFormat="1" applyFont="1" applyBorder="1" applyAlignment="1" applyProtection="1">
      <alignment horizontal="center" vertical="center" wrapText="1"/>
      <protection hidden="1"/>
    </xf>
    <xf numFmtId="38" fontId="15" fillId="0" borderId="34" xfId="2" applyNumberFormat="1" applyFont="1" applyBorder="1" applyAlignment="1" applyProtection="1">
      <alignment horizontal="center" vertical="center"/>
      <protection hidden="1"/>
    </xf>
    <xf numFmtId="38" fontId="15" fillId="0" borderId="35" xfId="2" applyNumberFormat="1" applyFont="1" applyBorder="1" applyAlignment="1" applyProtection="1">
      <alignment horizontal="center" vertical="center"/>
      <protection hidden="1"/>
    </xf>
    <xf numFmtId="38" fontId="16" fillId="0" borderId="36" xfId="2" applyNumberFormat="1" applyFont="1" applyBorder="1" applyAlignment="1" applyProtection="1">
      <alignment horizontal="center"/>
      <protection hidden="1"/>
    </xf>
    <xf numFmtId="38" fontId="30" fillId="0" borderId="37" xfId="2" applyNumberFormat="1" applyFont="1" applyBorder="1" applyAlignment="1" applyProtection="1">
      <alignment horizontal="center"/>
      <protection hidden="1"/>
    </xf>
    <xf numFmtId="38" fontId="30" fillId="0" borderId="38" xfId="2" applyNumberFormat="1" applyFont="1" applyBorder="1" applyAlignment="1" applyProtection="1">
      <alignment horizontal="center"/>
      <protection hidden="1"/>
    </xf>
    <xf numFmtId="38" fontId="30" fillId="0" borderId="39" xfId="2" applyNumberFormat="1" applyFont="1" applyBorder="1" applyAlignment="1" applyProtection="1">
      <alignment horizontal="center"/>
      <protection hidden="1"/>
    </xf>
    <xf numFmtId="38" fontId="30" fillId="0" borderId="40" xfId="2" applyNumberFormat="1" applyFont="1" applyBorder="1" applyAlignment="1" applyProtection="1">
      <alignment horizontal="center"/>
      <protection hidden="1"/>
    </xf>
    <xf numFmtId="38" fontId="0" fillId="0" borderId="0" xfId="0" applyNumberFormat="1"/>
    <xf numFmtId="38" fontId="16" fillId="0" borderId="41" xfId="2" applyNumberFormat="1" applyFont="1" applyBorder="1" applyAlignment="1" applyProtection="1">
      <alignment horizontal="center"/>
      <protection hidden="1"/>
    </xf>
    <xf numFmtId="38" fontId="21" fillId="0" borderId="42" xfId="2" applyNumberFormat="1" applyFont="1" applyBorder="1" applyAlignment="1" applyProtection="1">
      <alignment horizontal="center"/>
      <protection hidden="1"/>
    </xf>
    <xf numFmtId="38" fontId="21" fillId="0" borderId="43" xfId="2" applyNumberFormat="1" applyFont="1" applyBorder="1" applyAlignment="1" applyProtection="1">
      <alignment horizontal="center"/>
      <protection hidden="1"/>
    </xf>
    <xf numFmtId="38" fontId="21" fillId="0" borderId="44" xfId="2" applyNumberFormat="1" applyFont="1" applyBorder="1" applyAlignment="1" applyProtection="1">
      <alignment horizontal="center"/>
      <protection hidden="1"/>
    </xf>
    <xf numFmtId="0" fontId="28" fillId="0" borderId="0" xfId="0" applyFont="1"/>
    <xf numFmtId="38" fontId="17" fillId="0" borderId="0" xfId="2" applyNumberFormat="1" applyFont="1" applyBorder="1" applyAlignment="1" applyProtection="1">
      <alignment horizontal="justify" vertical="center" wrapText="1"/>
      <protection hidden="1"/>
    </xf>
    <xf numFmtId="38" fontId="28" fillId="0" borderId="17" xfId="2" applyNumberFormat="1" applyFont="1" applyBorder="1" applyAlignment="1" applyProtection="1">
      <alignment horizontal="justify" wrapText="1"/>
      <protection hidden="1"/>
    </xf>
    <xf numFmtId="38" fontId="23" fillId="0" borderId="45" xfId="2" applyNumberFormat="1" applyFont="1" applyBorder="1" applyAlignment="1" applyProtection="1">
      <alignment horizontal="center"/>
      <protection hidden="1"/>
    </xf>
    <xf numFmtId="38" fontId="23" fillId="0" borderId="46" xfId="2" applyNumberFormat="1" applyFont="1" applyFill="1" applyBorder="1" applyAlignment="1" applyProtection="1">
      <alignment horizontal="center"/>
      <protection hidden="1"/>
    </xf>
    <xf numFmtId="38" fontId="23" fillId="0" borderId="46" xfId="2" applyNumberFormat="1" applyFont="1" applyBorder="1" applyAlignment="1" applyProtection="1">
      <alignment horizontal="center"/>
      <protection hidden="1"/>
    </xf>
    <xf numFmtId="38" fontId="23" fillId="0" borderId="19" xfId="2" applyNumberFormat="1" applyFont="1" applyBorder="1" applyAlignment="1" applyProtection="1">
      <alignment horizontal="center"/>
      <protection hidden="1"/>
    </xf>
    <xf numFmtId="38" fontId="23" fillId="0" borderId="46" xfId="2" quotePrefix="1" applyNumberFormat="1" applyFont="1" applyFill="1" applyBorder="1" applyAlignment="1" applyProtection="1">
      <alignment horizontal="center"/>
      <protection hidden="1"/>
    </xf>
    <xf numFmtId="38" fontId="23" fillId="0" borderId="46" xfId="2" quotePrefix="1" applyNumberFormat="1" applyFont="1" applyBorder="1" applyAlignment="1" applyProtection="1">
      <alignment horizontal="center"/>
      <protection hidden="1"/>
    </xf>
    <xf numFmtId="38" fontId="23" fillId="0" borderId="19" xfId="2" quotePrefix="1" applyNumberFormat="1" applyFont="1" applyBorder="1" applyAlignment="1" applyProtection="1">
      <alignment horizontal="center"/>
      <protection hidden="1"/>
    </xf>
    <xf numFmtId="38" fontId="15" fillId="0" borderId="47" xfId="2" applyNumberFormat="1" applyFont="1" applyBorder="1" applyAlignment="1" applyProtection="1">
      <alignment horizontal="center" vertical="center" wrapText="1"/>
      <protection hidden="1"/>
    </xf>
    <xf numFmtId="38" fontId="27" fillId="0" borderId="0" xfId="0" applyNumberFormat="1" applyFont="1"/>
    <xf numFmtId="38" fontId="23" fillId="0" borderId="18" xfId="2" applyNumberFormat="1" applyFont="1" applyFill="1" applyBorder="1" applyAlignment="1" applyProtection="1">
      <alignment horizontal="center"/>
      <protection hidden="1"/>
    </xf>
    <xf numFmtId="38" fontId="23" fillId="0" borderId="48" xfId="2" applyNumberFormat="1" applyFont="1" applyFill="1" applyBorder="1" applyAlignment="1" applyProtection="1">
      <alignment horizontal="center"/>
      <protection hidden="1"/>
    </xf>
    <xf numFmtId="38" fontId="23" fillId="0" borderId="48" xfId="2" applyNumberFormat="1" applyFont="1" applyBorder="1" applyAlignment="1" applyProtection="1">
      <alignment horizontal="center"/>
      <protection hidden="1"/>
    </xf>
    <xf numFmtId="38" fontId="23" fillId="0" borderId="22" xfId="2" applyNumberFormat="1" applyFont="1" applyBorder="1" applyAlignment="1" applyProtection="1">
      <alignment horizontal="center"/>
      <protection hidden="1"/>
    </xf>
    <xf numFmtId="38" fontId="15" fillId="0" borderId="47" xfId="2" applyNumberFormat="1" applyFont="1" applyBorder="1" applyAlignment="1" applyProtection="1">
      <alignment horizontal="center" vertical="center"/>
      <protection hidden="1"/>
    </xf>
    <xf numFmtId="38" fontId="23" fillId="0" borderId="0" xfId="2" applyNumberFormat="1" applyFont="1" applyBorder="1" applyAlignment="1" applyProtection="1">
      <alignment horizontal="right" vertical="center" wrapText="1"/>
      <protection hidden="1"/>
    </xf>
    <xf numFmtId="38" fontId="28" fillId="0" borderId="23" xfId="2" applyNumberFormat="1" applyFont="1" applyBorder="1" applyAlignment="1" applyProtection="1">
      <alignment horizontal="justify" wrapText="1"/>
      <protection hidden="1"/>
    </xf>
    <xf numFmtId="38" fontId="23" fillId="0" borderId="49" xfId="2" applyNumberFormat="1" applyFont="1" applyFill="1" applyBorder="1" applyAlignment="1" applyProtection="1">
      <alignment horizontal="center"/>
      <protection hidden="1"/>
    </xf>
    <xf numFmtId="38" fontId="23" fillId="0" borderId="49" xfId="2" applyNumberFormat="1" applyFont="1" applyBorder="1" applyAlignment="1" applyProtection="1">
      <alignment horizontal="center"/>
      <protection hidden="1"/>
    </xf>
    <xf numFmtId="38" fontId="23" fillId="0" borderId="25" xfId="2" applyNumberFormat="1" applyFont="1" applyBorder="1" applyAlignment="1" applyProtection="1">
      <alignment horizontal="center"/>
      <protection hidden="1"/>
    </xf>
    <xf numFmtId="38" fontId="15" fillId="0" borderId="8" xfId="2" applyNumberFormat="1" applyFont="1" applyBorder="1" applyAlignment="1" applyProtection="1">
      <alignment horizontal="center" vertical="center"/>
      <protection hidden="1"/>
    </xf>
    <xf numFmtId="38" fontId="28" fillId="0" borderId="23" xfId="2" applyNumberFormat="1" applyFont="1" applyBorder="1" applyAlignment="1" applyProtection="1">
      <alignment horizontal="left" wrapText="1"/>
      <protection hidden="1"/>
    </xf>
    <xf numFmtId="38" fontId="28" fillId="0" borderId="17" xfId="2" applyNumberFormat="1" applyFont="1" applyBorder="1" applyAlignment="1" applyProtection="1">
      <alignment horizontal="left" wrapText="1"/>
      <protection hidden="1"/>
    </xf>
    <xf numFmtId="38" fontId="15" fillId="0" borderId="21" xfId="2" applyNumberFormat="1" applyFont="1" applyFill="1" applyBorder="1" applyAlignment="1" applyProtection="1">
      <alignment horizontal="center" vertical="center"/>
      <protection hidden="1"/>
    </xf>
    <xf numFmtId="38" fontId="9" fillId="0" borderId="26" xfId="2" applyNumberFormat="1" applyFont="1" applyBorder="1" applyAlignment="1" applyProtection="1">
      <alignment horizontal="left"/>
      <protection hidden="1"/>
    </xf>
    <xf numFmtId="38" fontId="15" fillId="0" borderId="46" xfId="2" applyNumberFormat="1" applyFont="1" applyFill="1" applyBorder="1" applyAlignment="1" applyProtection="1">
      <alignment horizontal="left"/>
      <protection hidden="1"/>
    </xf>
    <xf numFmtId="38" fontId="15" fillId="0" borderId="18" xfId="2" applyNumberFormat="1" applyFont="1" applyFill="1" applyBorder="1" applyAlignment="1" applyProtection="1">
      <alignment horizontal="left"/>
      <protection hidden="1"/>
    </xf>
    <xf numFmtId="38" fontId="15" fillId="0" borderId="48" xfId="2" applyNumberFormat="1" applyFont="1" applyFill="1" applyBorder="1" applyAlignment="1" applyProtection="1">
      <alignment horizontal="left"/>
      <protection hidden="1"/>
    </xf>
    <xf numFmtId="38" fontId="15" fillId="0" borderId="48" xfId="2" applyNumberFormat="1" applyFont="1" applyBorder="1" applyAlignment="1" applyProtection="1">
      <alignment horizontal="left"/>
      <protection hidden="1"/>
    </xf>
    <xf numFmtId="38" fontId="15" fillId="0" borderId="48" xfId="2" applyNumberFormat="1" applyFont="1" applyBorder="1" applyAlignment="1" applyProtection="1">
      <alignment horizontal="center"/>
      <protection hidden="1"/>
    </xf>
    <xf numFmtId="38" fontId="15" fillId="0" borderId="22" xfId="2" applyNumberFormat="1" applyFont="1" applyBorder="1" applyAlignment="1" applyProtection="1">
      <alignment horizontal="left"/>
      <protection hidden="1"/>
    </xf>
    <xf numFmtId="38" fontId="15" fillId="0" borderId="50" xfId="2" applyNumberFormat="1" applyFont="1" applyBorder="1" applyAlignment="1" applyProtection="1">
      <alignment horizontal="center" vertical="center" wrapText="1"/>
      <protection hidden="1"/>
    </xf>
    <xf numFmtId="38" fontId="9" fillId="0" borderId="26" xfId="2" applyNumberFormat="1" applyFont="1" applyBorder="1" applyAlignment="1" applyProtection="1">
      <alignment horizontal="justify" wrapText="1"/>
      <protection hidden="1"/>
    </xf>
    <xf numFmtId="0" fontId="9" fillId="0" borderId="0" xfId="0" applyFont="1" applyAlignment="1">
      <alignment horizontal="left"/>
    </xf>
    <xf numFmtId="38" fontId="15" fillId="0" borderId="8" xfId="2" applyNumberFormat="1" applyFont="1" applyBorder="1" applyAlignment="1" applyProtection="1">
      <alignment horizontal="center" vertical="center" wrapText="1"/>
      <protection hidden="1"/>
    </xf>
    <xf numFmtId="38" fontId="9" fillId="0" borderId="17" xfId="2" applyNumberFormat="1" applyFont="1" applyBorder="1" applyAlignment="1" applyProtection="1">
      <alignment horizontal="justify" wrapText="1"/>
      <protection hidden="1"/>
    </xf>
    <xf numFmtId="38" fontId="23" fillId="0" borderId="51" xfId="2" applyNumberFormat="1" applyFont="1" applyFill="1" applyBorder="1" applyAlignment="1" applyProtection="1">
      <alignment horizontal="center"/>
      <protection hidden="1"/>
    </xf>
    <xf numFmtId="38" fontId="23" fillId="0" borderId="51" xfId="2" applyNumberFormat="1" applyFont="1" applyBorder="1" applyAlignment="1" applyProtection="1">
      <alignment horizontal="center"/>
      <protection hidden="1"/>
    </xf>
    <xf numFmtId="38" fontId="23" fillId="0" borderId="52" xfId="2" applyNumberFormat="1" applyFont="1" applyBorder="1" applyAlignment="1" applyProtection="1">
      <alignment horizontal="center"/>
      <protection hidden="1"/>
    </xf>
    <xf numFmtId="38" fontId="23" fillId="0" borderId="18" xfId="2" quotePrefix="1" applyNumberFormat="1" applyFont="1" applyFill="1" applyBorder="1" applyAlignment="1" applyProtection="1">
      <alignment horizontal="center"/>
      <protection hidden="1"/>
    </xf>
    <xf numFmtId="38" fontId="23" fillId="0" borderId="27" xfId="2" quotePrefix="1" applyNumberFormat="1" applyFont="1" applyBorder="1" applyAlignment="1" applyProtection="1">
      <alignment horizontal="center"/>
      <protection hidden="1"/>
    </xf>
    <xf numFmtId="38" fontId="28" fillId="0" borderId="17" xfId="2" applyNumberFormat="1" applyFont="1" applyBorder="1" applyProtection="1">
      <protection hidden="1"/>
    </xf>
    <xf numFmtId="0" fontId="0" fillId="0" borderId="4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38" fontId="15" fillId="0" borderId="51" xfId="2" applyNumberFormat="1" applyFont="1" applyFill="1" applyBorder="1" applyAlignment="1" applyProtection="1">
      <alignment horizontal="center" vertical="center" wrapText="1"/>
      <protection hidden="1"/>
    </xf>
    <xf numFmtId="38" fontId="23" fillId="0" borderId="18" xfId="2" applyNumberFormat="1" applyFont="1" applyBorder="1" applyAlignment="1" applyProtection="1">
      <alignment horizontal="center"/>
      <protection hidden="1"/>
    </xf>
    <xf numFmtId="0" fontId="23" fillId="0" borderId="46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38" fontId="23" fillId="0" borderId="20" xfId="2" applyNumberFormat="1" applyFont="1" applyFill="1" applyBorder="1" applyAlignment="1" applyProtection="1">
      <alignment horizontal="center"/>
      <protection hidden="1"/>
    </xf>
    <xf numFmtId="38" fontId="23" fillId="0" borderId="20" xfId="2" applyNumberFormat="1" applyFont="1" applyBorder="1" applyAlignment="1" applyProtection="1">
      <alignment horizontal="center"/>
      <protection hidden="1"/>
    </xf>
    <xf numFmtId="38" fontId="23" fillId="0" borderId="53" xfId="2" applyNumberFormat="1" applyFont="1" applyBorder="1" applyAlignment="1" applyProtection="1">
      <alignment horizontal="center"/>
      <protection hidden="1"/>
    </xf>
    <xf numFmtId="38" fontId="16" fillId="0" borderId="54" xfId="2" applyNumberFormat="1" applyFont="1" applyBorder="1" applyAlignment="1" applyProtection="1">
      <alignment horizontal="center"/>
      <protection hidden="1"/>
    </xf>
    <xf numFmtId="38" fontId="23" fillId="0" borderId="42" xfId="2" applyNumberFormat="1" applyFont="1" applyBorder="1" applyAlignment="1" applyProtection="1">
      <alignment horizontal="center"/>
      <protection hidden="1"/>
    </xf>
    <xf numFmtId="38" fontId="23" fillId="0" borderId="55" xfId="2" applyNumberFormat="1" applyFont="1" applyFill="1" applyBorder="1" applyAlignment="1" applyProtection="1">
      <alignment horizontal="center"/>
      <protection hidden="1"/>
    </xf>
    <xf numFmtId="38" fontId="23" fillId="0" borderId="56" xfId="2" applyNumberFormat="1" applyFont="1" applyFill="1" applyBorder="1" applyAlignment="1" applyProtection="1">
      <alignment horizontal="center"/>
      <protection hidden="1"/>
    </xf>
    <xf numFmtId="38" fontId="23" fillId="0" borderId="56" xfId="2" applyNumberFormat="1" applyFont="1" applyBorder="1" applyAlignment="1" applyProtection="1">
      <alignment horizontal="center"/>
      <protection hidden="1"/>
    </xf>
    <xf numFmtId="38" fontId="23" fillId="0" borderId="16" xfId="2" applyNumberFormat="1" applyFont="1" applyBorder="1" applyAlignment="1" applyProtection="1">
      <alignment horizontal="center"/>
      <protection hidden="1"/>
    </xf>
    <xf numFmtId="0" fontId="29" fillId="0" borderId="0" xfId="0" applyFont="1"/>
    <xf numFmtId="38" fontId="23" fillId="0" borderId="57" xfId="2" applyNumberFormat="1" applyFont="1" applyFill="1" applyBorder="1" applyAlignment="1" applyProtection="1">
      <alignment horizontal="center"/>
      <protection hidden="1"/>
    </xf>
    <xf numFmtId="0" fontId="23" fillId="0" borderId="49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3" fillId="0" borderId="58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38" fontId="9" fillId="0" borderId="17" xfId="2" applyNumberFormat="1" applyFont="1" applyBorder="1" applyProtection="1">
      <protection hidden="1"/>
    </xf>
    <xf numFmtId="38" fontId="21" fillId="0" borderId="48" xfId="2" applyNumberFormat="1" applyFont="1" applyFill="1" applyBorder="1" applyAlignment="1" applyProtection="1">
      <alignment horizontal="center"/>
      <protection hidden="1"/>
    </xf>
    <xf numFmtId="38" fontId="21" fillId="0" borderId="20" xfId="2" applyNumberFormat="1" applyFont="1" applyFill="1" applyBorder="1" applyAlignment="1" applyProtection="1">
      <alignment horizontal="center"/>
      <protection hidden="1"/>
    </xf>
    <xf numFmtId="38" fontId="21" fillId="0" borderId="20" xfId="2" applyNumberFormat="1" applyFont="1" applyBorder="1" applyAlignment="1" applyProtection="1">
      <alignment horizontal="center"/>
      <protection hidden="1"/>
    </xf>
    <xf numFmtId="38" fontId="21" fillId="0" borderId="53" xfId="2" applyNumberFormat="1" applyFont="1" applyBorder="1" applyAlignment="1" applyProtection="1">
      <alignment horizontal="center"/>
      <protection hidden="1"/>
    </xf>
    <xf numFmtId="0" fontId="15" fillId="0" borderId="0" xfId="0" applyFont="1"/>
    <xf numFmtId="38" fontId="21" fillId="0" borderId="46" xfId="2" applyNumberFormat="1" applyFont="1" applyFill="1" applyBorder="1" applyAlignment="1" applyProtection="1">
      <alignment horizontal="center"/>
      <protection hidden="1"/>
    </xf>
    <xf numFmtId="38" fontId="21" fillId="0" borderId="18" xfId="2" applyNumberFormat="1" applyFont="1" applyFill="1" applyBorder="1" applyAlignment="1" applyProtection="1">
      <alignment horizontal="center"/>
      <protection hidden="1"/>
    </xf>
    <xf numFmtId="38" fontId="21" fillId="0" borderId="18" xfId="2" applyNumberFormat="1" applyFont="1" applyBorder="1" applyAlignment="1" applyProtection="1">
      <alignment horizontal="center"/>
      <protection hidden="1"/>
    </xf>
    <xf numFmtId="38" fontId="21" fillId="0" borderId="27" xfId="2" applyNumberFormat="1" applyFont="1" applyBorder="1" applyAlignment="1" applyProtection="1">
      <alignment horizontal="center"/>
      <protection hidden="1"/>
    </xf>
    <xf numFmtId="38" fontId="9" fillId="0" borderId="13" xfId="2" applyNumberFormat="1" applyFont="1" applyFill="1" applyBorder="1" applyAlignment="1" applyProtection="1">
      <alignment horizontal="justify" wrapText="1"/>
      <protection hidden="1"/>
    </xf>
    <xf numFmtId="38" fontId="9" fillId="0" borderId="59" xfId="2" applyNumberFormat="1" applyFont="1" applyBorder="1" applyAlignment="1" applyProtection="1">
      <alignment horizontal="justify" wrapText="1"/>
      <protection hidden="1"/>
    </xf>
    <xf numFmtId="38" fontId="23" fillId="0" borderId="60" xfId="2" applyNumberFormat="1" applyFont="1" applyBorder="1" applyAlignment="1" applyProtection="1">
      <alignment horizontal="center"/>
      <protection hidden="1"/>
    </xf>
    <xf numFmtId="0" fontId="0" fillId="0" borderId="61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2" xfId="0" applyBorder="1" applyAlignment="1">
      <alignment horizontal="center"/>
    </xf>
    <xf numFmtId="38" fontId="9" fillId="0" borderId="0" xfId="2" applyNumberFormat="1" applyFont="1" applyFill="1" applyBorder="1" applyAlignment="1" applyProtection="1">
      <alignment horizontal="justify" wrapText="1"/>
      <protection hidden="1"/>
    </xf>
    <xf numFmtId="38" fontId="10" fillId="0" borderId="0" xfId="2" applyNumberFormat="1" applyFont="1" applyFill="1" applyBorder="1" applyProtection="1">
      <protection hidden="1"/>
    </xf>
    <xf numFmtId="38" fontId="10" fillId="0" borderId="0" xfId="2" applyNumberFormat="1" applyFont="1" applyFill="1" applyBorder="1" applyAlignment="1" applyProtection="1">
      <alignment vertical="top"/>
      <protection hidden="1"/>
    </xf>
    <xf numFmtId="171" fontId="9" fillId="0" borderId="23" xfId="2" applyNumberFormat="1" applyFont="1" applyBorder="1" applyAlignment="1" applyProtection="1">
      <alignment horizontal="left" wrapText="1"/>
      <protection hidden="1"/>
    </xf>
    <xf numFmtId="171" fontId="9" fillId="0" borderId="17" xfId="2" applyNumberFormat="1" applyFont="1" applyBorder="1" applyAlignment="1" applyProtection="1">
      <alignment horizontal="left" wrapText="1"/>
      <protection hidden="1"/>
    </xf>
    <xf numFmtId="171" fontId="22" fillId="0" borderId="63" xfId="2" applyNumberFormat="1" applyFont="1" applyBorder="1" applyAlignment="1" applyProtection="1">
      <alignment horizontal="left"/>
      <protection hidden="1"/>
    </xf>
    <xf numFmtId="171" fontId="22" fillId="0" borderId="17" xfId="2" applyNumberFormat="1" applyFont="1" applyBorder="1" applyProtection="1">
      <protection hidden="1"/>
    </xf>
    <xf numFmtId="171" fontId="16" fillId="0" borderId="54" xfId="2" applyNumberFormat="1" applyFont="1" applyBorder="1" applyAlignment="1" applyProtection="1">
      <alignment horizontal="center"/>
      <protection hidden="1"/>
    </xf>
    <xf numFmtId="171" fontId="22" fillId="0" borderId="64" xfId="2" applyNumberFormat="1" applyFont="1" applyBorder="1" applyAlignment="1" applyProtection="1">
      <alignment horizontal="left"/>
      <protection hidden="1"/>
    </xf>
    <xf numFmtId="171" fontId="9" fillId="0" borderId="59" xfId="2" applyNumberFormat="1" applyFont="1" applyBorder="1" applyAlignment="1" applyProtection="1">
      <alignment horizontal="left" wrapText="1"/>
      <protection hidden="1"/>
    </xf>
    <xf numFmtId="3" fontId="0" fillId="0" borderId="0" xfId="0" applyNumberFormat="1" applyFill="1" applyAlignment="1">
      <alignment vertical="top" wrapText="1"/>
    </xf>
    <xf numFmtId="3" fontId="2" fillId="0" borderId="0" xfId="0" applyNumberFormat="1" applyFont="1"/>
    <xf numFmtId="0" fontId="20" fillId="0" borderId="20" xfId="0" applyFont="1" applyFill="1" applyBorder="1" applyAlignment="1"/>
    <xf numFmtId="171" fontId="15" fillId="0" borderId="0" xfId="2" applyNumberFormat="1" applyFont="1" applyBorder="1" applyAlignment="1" applyProtection="1">
      <alignment horizontal="center" vertical="center" wrapText="1"/>
      <protection hidden="1"/>
    </xf>
    <xf numFmtId="171" fontId="15" fillId="0" borderId="0" xfId="2" applyNumberFormat="1" applyFont="1" applyBorder="1" applyAlignment="1" applyProtection="1">
      <alignment horizontal="center" vertical="center"/>
      <protection hidden="1"/>
    </xf>
    <xf numFmtId="171" fontId="17" fillId="0" borderId="0" xfId="2" applyNumberFormat="1" applyFont="1" applyBorder="1" applyAlignment="1" applyProtection="1">
      <alignment horizontal="center" vertical="center" wrapText="1"/>
      <protection hidden="1"/>
    </xf>
    <xf numFmtId="38" fontId="20" fillId="0" borderId="0" xfId="0" applyNumberFormat="1" applyFont="1" applyBorder="1"/>
    <xf numFmtId="38" fontId="0" fillId="0" borderId="0" xfId="0" applyNumberFormat="1" applyBorder="1"/>
    <xf numFmtId="0" fontId="20" fillId="0" borderId="0" xfId="0" applyFont="1" applyBorder="1"/>
    <xf numFmtId="171" fontId="22" fillId="0" borderId="26" xfId="2" applyNumberFormat="1" applyFont="1" applyBorder="1" applyProtection="1">
      <protection hidden="1"/>
    </xf>
    <xf numFmtId="0" fontId="20" fillId="0" borderId="22" xfId="0" applyFont="1" applyFill="1" applyBorder="1" applyAlignment="1"/>
    <xf numFmtId="0" fontId="23" fillId="0" borderId="0" xfId="0" applyFont="1" applyBorder="1"/>
    <xf numFmtId="0" fontId="15" fillId="0" borderId="0" xfId="0" applyFont="1" applyBorder="1"/>
    <xf numFmtId="0" fontId="18" fillId="0" borderId="0" xfId="0" applyFont="1" applyBorder="1"/>
    <xf numFmtId="0" fontId="24" fillId="0" borderId="0" xfId="0" applyFont="1" applyBorder="1"/>
    <xf numFmtId="0" fontId="0" fillId="4" borderId="65" xfId="0" applyFill="1" applyBorder="1" applyAlignment="1">
      <alignment wrapText="1"/>
    </xf>
    <xf numFmtId="0" fontId="4" fillId="4" borderId="66" xfId="0" applyFont="1" applyFill="1" applyBorder="1" applyAlignment="1">
      <alignment wrapText="1"/>
    </xf>
    <xf numFmtId="0" fontId="0" fillId="4" borderId="66" xfId="0" applyFill="1" applyBorder="1" applyAlignment="1">
      <alignment wrapText="1"/>
    </xf>
    <xf numFmtId="0" fontId="0" fillId="4" borderId="67" xfId="0" applyFill="1" applyBorder="1" applyAlignment="1">
      <alignment wrapText="1"/>
    </xf>
    <xf numFmtId="0" fontId="5" fillId="4" borderId="68" xfId="0" applyFont="1" applyFill="1" applyBorder="1" applyAlignment="1">
      <alignment wrapText="1"/>
    </xf>
    <xf numFmtId="0" fontId="4" fillId="4" borderId="69" xfId="0" applyFont="1" applyFill="1" applyBorder="1" applyAlignment="1">
      <alignment wrapText="1"/>
    </xf>
    <xf numFmtId="0" fontId="2" fillId="5" borderId="70" xfId="0" applyFont="1" applyFill="1" applyBorder="1" applyAlignment="1">
      <alignment horizontal="center" vertical="center" wrapText="1"/>
    </xf>
    <xf numFmtId="3" fontId="2" fillId="5" borderId="71" xfId="0" applyNumberFormat="1" applyFont="1" applyFill="1" applyBorder="1" applyAlignment="1">
      <alignment horizontal="center"/>
    </xf>
    <xf numFmtId="4" fontId="2" fillId="5" borderId="72" xfId="0" applyNumberFormat="1" applyFont="1" applyFill="1" applyBorder="1" applyAlignment="1">
      <alignment horizontal="center"/>
    </xf>
    <xf numFmtId="3" fontId="2" fillId="5" borderId="72" xfId="0" applyNumberFormat="1" applyFont="1" applyFill="1" applyBorder="1" applyAlignment="1">
      <alignment horizontal="center"/>
    </xf>
    <xf numFmtId="4" fontId="2" fillId="5" borderId="73" xfId="0" applyNumberFormat="1" applyFont="1" applyFill="1" applyBorder="1" applyAlignment="1">
      <alignment horizontal="center"/>
    </xf>
    <xf numFmtId="0" fontId="2" fillId="6" borderId="74" xfId="0" applyFont="1" applyFill="1" applyBorder="1" applyAlignment="1">
      <alignment horizontal="center" wrapText="1"/>
    </xf>
    <xf numFmtId="3" fontId="2" fillId="6" borderId="75" xfId="0" applyNumberFormat="1" applyFont="1" applyFill="1" applyBorder="1" applyAlignment="1">
      <alignment horizontal="center"/>
    </xf>
    <xf numFmtId="4" fontId="2" fillId="8" borderId="75" xfId="0" applyNumberFormat="1" applyFont="1" applyFill="1" applyBorder="1" applyAlignment="1">
      <alignment horizontal="center"/>
    </xf>
    <xf numFmtId="4" fontId="2" fillId="8" borderId="76" xfId="0" applyNumberFormat="1" applyFont="1" applyFill="1" applyBorder="1" applyAlignment="1">
      <alignment horizontal="center"/>
    </xf>
    <xf numFmtId="3" fontId="0" fillId="0" borderId="77" xfId="0" applyNumberFormat="1" applyFill="1" applyBorder="1" applyAlignment="1">
      <alignment horizontal="center" wrapText="1"/>
    </xf>
    <xf numFmtId="4" fontId="0" fillId="0" borderId="77" xfId="0" applyNumberFormat="1" applyFill="1" applyBorder="1" applyAlignment="1">
      <alignment horizontal="center" wrapText="1"/>
    </xf>
    <xf numFmtId="4" fontId="0" fillId="0" borderId="78" xfId="0" applyNumberFormat="1" applyFill="1" applyBorder="1" applyAlignment="1">
      <alignment horizontal="center" wrapText="1"/>
    </xf>
    <xf numFmtId="3" fontId="0" fillId="0" borderId="3" xfId="0" applyNumberFormat="1" applyFill="1" applyBorder="1" applyAlignment="1">
      <alignment horizontal="center" wrapText="1"/>
    </xf>
    <xf numFmtId="0" fontId="4" fillId="4" borderId="79" xfId="0" applyFont="1" applyFill="1" applyBorder="1" applyAlignment="1">
      <alignment wrapText="1"/>
    </xf>
    <xf numFmtId="0" fontId="4" fillId="4" borderId="65" xfId="0" applyFont="1" applyFill="1" applyBorder="1" applyAlignment="1">
      <alignment wrapText="1"/>
    </xf>
    <xf numFmtId="4" fontId="0" fillId="0" borderId="3" xfId="0" applyNumberFormat="1" applyFill="1" applyBorder="1" applyAlignment="1">
      <alignment horizontal="center" wrapText="1"/>
    </xf>
    <xf numFmtId="4" fontId="0" fillId="0" borderId="4" xfId="0" applyNumberFormat="1" applyFill="1" applyBorder="1" applyAlignment="1">
      <alignment horizontal="center" wrapText="1"/>
    </xf>
    <xf numFmtId="4" fontId="0" fillId="0" borderId="75" xfId="0" applyNumberFormat="1" applyFill="1" applyBorder="1" applyAlignment="1">
      <alignment horizontal="center" wrapText="1"/>
    </xf>
    <xf numFmtId="3" fontId="0" fillId="0" borderId="75" xfId="0" applyNumberFormat="1" applyFill="1" applyBorder="1" applyAlignment="1">
      <alignment horizontal="center" wrapText="1"/>
    </xf>
    <xf numFmtId="4" fontId="0" fillId="0" borderId="76" xfId="0" applyNumberFormat="1" applyFill="1" applyBorder="1" applyAlignment="1">
      <alignment horizontal="center" wrapText="1"/>
    </xf>
    <xf numFmtId="0" fontId="2" fillId="8" borderId="80" xfId="0" applyFont="1" applyFill="1" applyBorder="1" applyAlignment="1">
      <alignment horizontal="center" wrapText="1"/>
    </xf>
    <xf numFmtId="3" fontId="2" fillId="8" borderId="81" xfId="0" applyNumberFormat="1" applyFont="1" applyFill="1" applyBorder="1" applyAlignment="1">
      <alignment horizontal="center" wrapText="1"/>
    </xf>
    <xf numFmtId="4" fontId="2" fillId="8" borderId="82" xfId="0" applyNumberFormat="1" applyFont="1" applyFill="1" applyBorder="1" applyAlignment="1">
      <alignment horizontal="center"/>
    </xf>
    <xf numFmtId="3" fontId="2" fillId="8" borderId="82" xfId="0" applyNumberFormat="1" applyFont="1" applyFill="1" applyBorder="1" applyAlignment="1">
      <alignment horizontal="center" wrapText="1"/>
    </xf>
    <xf numFmtId="4" fontId="2" fillId="8" borderId="83" xfId="0" applyNumberFormat="1" applyFont="1" applyFill="1" applyBorder="1" applyAlignment="1">
      <alignment horizontal="center"/>
    </xf>
    <xf numFmtId="0" fontId="0" fillId="0" borderId="18" xfId="0" applyBorder="1"/>
    <xf numFmtId="3" fontId="0" fillId="0" borderId="84" xfId="0" applyNumberForma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Continuous" vertical="top" wrapText="1"/>
    </xf>
    <xf numFmtId="0" fontId="2" fillId="3" borderId="85" xfId="0" applyFont="1" applyFill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 wrapText="1"/>
    </xf>
    <xf numFmtId="0" fontId="2" fillId="3" borderId="87" xfId="0" applyFont="1" applyFill="1" applyBorder="1" applyAlignment="1">
      <alignment horizontal="center" vertical="center" wrapText="1"/>
    </xf>
    <xf numFmtId="0" fontId="2" fillId="5" borderId="88" xfId="0" applyFont="1" applyFill="1" applyBorder="1" applyAlignment="1">
      <alignment horizontal="center" vertical="center" wrapText="1"/>
    </xf>
    <xf numFmtId="3" fontId="2" fillId="5" borderId="72" xfId="0" applyNumberFormat="1" applyFont="1" applyFill="1" applyBorder="1" applyAlignment="1">
      <alignment horizontal="center" vertical="center" wrapText="1"/>
    </xf>
    <xf numFmtId="3" fontId="2" fillId="5" borderId="73" xfId="0" applyNumberFormat="1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wrapText="1"/>
    </xf>
    <xf numFmtId="3" fontId="2" fillId="2" borderId="89" xfId="0" applyNumberFormat="1" applyFont="1" applyFill="1" applyBorder="1" applyAlignment="1">
      <alignment horizontal="center" wrapText="1"/>
    </xf>
    <xf numFmtId="3" fontId="2" fillId="2" borderId="90" xfId="0" applyNumberFormat="1" applyFont="1" applyFill="1" applyBorder="1" applyAlignment="1">
      <alignment horizontal="center" wrapText="1"/>
    </xf>
    <xf numFmtId="3" fontId="0" fillId="0" borderId="77" xfId="0" applyNumberFormat="1" applyFill="1" applyBorder="1" applyAlignment="1">
      <alignment wrapText="1"/>
    </xf>
    <xf numFmtId="3" fontId="0" fillId="0" borderId="78" xfId="0" applyNumberFormat="1" applyFill="1" applyBorder="1" applyAlignment="1">
      <alignment wrapText="1"/>
    </xf>
    <xf numFmtId="3" fontId="0" fillId="0" borderId="91" xfId="0" applyNumberFormat="1" applyFill="1" applyBorder="1" applyAlignment="1">
      <alignment wrapText="1"/>
    </xf>
    <xf numFmtId="3" fontId="0" fillId="0" borderId="92" xfId="0" applyNumberFormat="1" applyFill="1" applyBorder="1" applyAlignment="1">
      <alignment wrapText="1"/>
    </xf>
    <xf numFmtId="0" fontId="4" fillId="4" borderId="93" xfId="0" applyFont="1" applyFill="1" applyBorder="1" applyAlignment="1">
      <alignment wrapText="1"/>
    </xf>
    <xf numFmtId="3" fontId="0" fillId="0" borderId="94" xfId="0" applyNumberFormat="1" applyFill="1" applyBorder="1" applyAlignment="1">
      <alignment wrapText="1"/>
    </xf>
    <xf numFmtId="3" fontId="0" fillId="0" borderId="95" xfId="0" applyNumberFormat="1" applyFill="1" applyBorder="1" applyAlignment="1">
      <alignment wrapText="1"/>
    </xf>
    <xf numFmtId="0" fontId="4" fillId="4" borderId="96" xfId="0" applyFont="1" applyFill="1" applyBorder="1" applyAlignment="1">
      <alignment wrapText="1"/>
    </xf>
    <xf numFmtId="3" fontId="0" fillId="0" borderId="84" xfId="0" applyNumberFormat="1" applyFill="1" applyBorder="1" applyAlignment="1">
      <alignment wrapText="1"/>
    </xf>
    <xf numFmtId="3" fontId="0" fillId="0" borderId="97" xfId="0" applyNumberFormat="1" applyFill="1" applyBorder="1" applyAlignment="1">
      <alignment wrapText="1"/>
    </xf>
    <xf numFmtId="0" fontId="0" fillId="4" borderId="0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4" fillId="0" borderId="18" xfId="1" applyNumberFormat="1" applyFont="1" applyFill="1" applyBorder="1" applyAlignment="1">
      <alignment horizontal="center"/>
    </xf>
    <xf numFmtId="0" fontId="4" fillId="7" borderId="18" xfId="1" applyNumberFormat="1" applyFont="1" applyFill="1" applyBorder="1" applyAlignment="1">
      <alignment horizontal="center"/>
    </xf>
    <xf numFmtId="3" fontId="6" fillId="0" borderId="98" xfId="0" applyNumberFormat="1" applyFont="1" applyFill="1" applyBorder="1" applyAlignment="1">
      <alignment wrapText="1"/>
    </xf>
    <xf numFmtId="3" fontId="0" fillId="0" borderId="99" xfId="0" applyNumberFormat="1" applyFill="1" applyBorder="1" applyAlignment="1">
      <alignment wrapText="1"/>
    </xf>
    <xf numFmtId="0" fontId="31" fillId="7" borderId="18" xfId="1" applyNumberFormat="1" applyFont="1" applyFill="1" applyBorder="1" applyAlignment="1">
      <alignment horizontal="center"/>
    </xf>
    <xf numFmtId="0" fontId="4" fillId="0" borderId="24" xfId="1" applyNumberFormat="1" applyFont="1" applyFill="1" applyBorder="1" applyAlignment="1">
      <alignment horizontal="center"/>
    </xf>
    <xf numFmtId="3" fontId="0" fillId="0" borderId="98" xfId="0" applyNumberFormat="1" applyFill="1" applyBorder="1" applyAlignment="1">
      <alignment wrapText="1"/>
    </xf>
    <xf numFmtId="3" fontId="0" fillId="0" borderId="100" xfId="0" applyNumberFormat="1" applyFill="1" applyBorder="1" applyAlignment="1">
      <alignment wrapText="1"/>
    </xf>
    <xf numFmtId="0" fontId="4" fillId="0" borderId="20" xfId="1" applyNumberFormat="1" applyFont="1" applyFill="1" applyBorder="1" applyAlignment="1">
      <alignment horizontal="center"/>
    </xf>
    <xf numFmtId="0" fontId="4" fillId="0" borderId="75" xfId="1" applyNumberFormat="1" applyFont="1" applyFill="1" applyBorder="1" applyAlignment="1">
      <alignment horizontal="center"/>
    </xf>
    <xf numFmtId="3" fontId="0" fillId="0" borderId="82" xfId="0" applyNumberFormat="1" applyFill="1" applyBorder="1" applyAlignment="1">
      <alignment horizontal="center" wrapText="1"/>
    </xf>
    <xf numFmtId="171" fontId="15" fillId="0" borderId="15" xfId="2" applyNumberFormat="1" applyFont="1" applyBorder="1" applyAlignment="1" applyProtection="1">
      <protection hidden="1"/>
    </xf>
    <xf numFmtId="171" fontId="15" fillId="0" borderId="16" xfId="2" applyNumberFormat="1" applyFont="1" applyBorder="1" applyAlignment="1" applyProtection="1">
      <protection hidden="1"/>
    </xf>
    <xf numFmtId="171" fontId="24" fillId="0" borderId="0" xfId="0" applyNumberFormat="1" applyFont="1"/>
    <xf numFmtId="0" fontId="2" fillId="3" borderId="101" xfId="0" applyFont="1" applyFill="1" applyBorder="1" applyAlignment="1">
      <alignment horizontal="center" vertical="center"/>
    </xf>
    <xf numFmtId="0" fontId="2" fillId="3" borderId="103" xfId="0" applyFont="1" applyFill="1" applyBorder="1" applyAlignment="1">
      <alignment horizontal="center" vertical="center"/>
    </xf>
    <xf numFmtId="0" fontId="2" fillId="3" borderId="91" xfId="0" applyFont="1" applyFill="1" applyBorder="1" applyAlignment="1">
      <alignment horizontal="center" vertical="center"/>
    </xf>
    <xf numFmtId="0" fontId="2" fillId="3" borderId="102" xfId="0" applyFont="1" applyFill="1" applyBorder="1" applyAlignment="1">
      <alignment horizontal="center" vertical="center"/>
    </xf>
    <xf numFmtId="0" fontId="2" fillId="3" borderId="92" xfId="0" applyFont="1" applyFill="1" applyBorder="1" applyAlignment="1">
      <alignment horizontal="center" vertical="center"/>
    </xf>
    <xf numFmtId="0" fontId="2" fillId="3" borderId="104" xfId="0" applyFont="1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wrapText="1"/>
    </xf>
    <xf numFmtId="0" fontId="2" fillId="3" borderId="91" xfId="0" applyFont="1" applyFill="1" applyBorder="1" applyAlignment="1">
      <alignment horizontal="center" vertical="center" wrapText="1"/>
    </xf>
    <xf numFmtId="0" fontId="2" fillId="3" borderId="10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1" fillId="3" borderId="54" xfId="0" applyFont="1" applyFill="1" applyBorder="1" applyAlignment="1">
      <alignment horizontal="center" vertical="top" wrapText="1"/>
    </xf>
    <xf numFmtId="0" fontId="1" fillId="3" borderId="55" xfId="0" applyFont="1" applyFill="1" applyBorder="1" applyAlignment="1">
      <alignment horizontal="center" vertical="top" wrapText="1"/>
    </xf>
    <xf numFmtId="0" fontId="1" fillId="3" borderId="44" xfId="0" applyFont="1" applyFill="1" applyBorder="1" applyAlignment="1">
      <alignment horizontal="center" vertical="top" wrapText="1"/>
    </xf>
    <xf numFmtId="0" fontId="2" fillId="3" borderId="105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2" fillId="3" borderId="10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POBLACIÓN TOTAL</a:t>
            </a:r>
          </a:p>
        </c:rich>
      </c:tx>
      <c:layout>
        <c:manualLayout>
          <c:xMode val="edge"/>
          <c:yMode val="edge"/>
          <c:x val="0.33227914548656101"/>
          <c:y val="3.636348861965010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3291159777924405"/>
          <c:y val="0.35636363636363638"/>
          <c:w val="0.72152010223018193"/>
          <c:h val="0.3309090909090911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  <a:contourClr>
                <a:srgbClr val="000000"/>
              </a:contourClr>
            </a:sp3d>
          </c:spPr>
          <c:explosion val="25"/>
          <c:dPt>
            <c:idx val="0"/>
            <c:spPr>
              <a:solidFill>
                <a:srgbClr val="FF6600"/>
              </a:solidFill>
              <a:ln w="25400">
                <a:noFill/>
              </a:ln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rgbClr val="339966"/>
              </a:solidFill>
              <a:ln w="25400"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2.8006642407090204E-2"/>
                  <c:y val="-0.13729801956573617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374456399490141E-2"/>
                  <c:y val="8.2184021463012711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'[2]GRAFICA 3'!$P$11:$Q$11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'[2]GRAFICA 3'!$P$12:$Q$12</c:f>
              <c:numCache>
                <c:formatCode>General</c:formatCode>
                <c:ptCount val="2"/>
                <c:pt idx="0">
                  <c:v>1802.8666666666668</c:v>
                </c:pt>
                <c:pt idx="1">
                  <c:v>9401.866666666665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r>
              <a:rPr lang="es-PR"/>
              <a:t>FUGAS EN LAS INSTITUCIONES CORRECCIONALES
 AÑO 2002-03</a:t>
            </a:r>
          </a:p>
        </c:rich>
      </c:tx>
      <c:layout/>
      <c:spPr>
        <a:noFill/>
        <a:ln w="25400">
          <a:noFill/>
        </a:ln>
      </c:spPr>
    </c:title>
    <c:view3D>
      <c:hPercent val="5"/>
      <c:depthPercent val="1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lbertus Medium"/>
                    <a:ea typeface="Albertus Medium"/>
                    <a:cs typeface="Albertus Medium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90171648"/>
        <c:axId val="92418048"/>
        <c:axId val="0"/>
      </c:bar3DChart>
      <c:catAx>
        <c:axId val="9017164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92418048"/>
        <c:crosses val="autoZero"/>
        <c:auto val="1"/>
        <c:lblAlgn val="ctr"/>
        <c:lblOffset val="100"/>
        <c:tickLblSkip val="1"/>
        <c:tickMarkSkip val="1"/>
      </c:catAx>
      <c:valAx>
        <c:axId val="92418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9017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lbertus Medium"/>
          <a:ea typeface="Albertus Medium"/>
          <a:cs typeface="Albertus Medium"/>
        </a:defRPr>
      </a:pPr>
      <a:endParaRPr lang="es-E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r>
              <a:rPr lang="es-PR"/>
              <a:t>FUGAS EN LAS INSTITUCIONES CORRECCIONALES
 JULIO 2009 A JUNIO DE 2010
</a:t>
            </a:r>
          </a:p>
        </c:rich>
      </c:tx>
      <c:layout>
        <c:manualLayout>
          <c:xMode val="edge"/>
          <c:yMode val="edge"/>
          <c:x val="0.35973632093072205"/>
          <c:y val="1.1261386444341517E-2"/>
        </c:manualLayout>
      </c:layout>
      <c:spPr>
        <a:noFill/>
        <a:ln w="25400">
          <a:noFill/>
        </a:ln>
      </c:spPr>
    </c:title>
    <c:view3D>
      <c:hPercent val="41"/>
      <c:depthPercent val="1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1903224593501395E-2"/>
          <c:y val="0.15765800442093467"/>
          <c:w val="0.95929696019080068"/>
          <c:h val="0.76576745004453994"/>
        </c:manualLayout>
      </c:layout>
      <c:bar3DChart>
        <c:barDir val="col"/>
        <c:grouping val="clustered"/>
        <c:ser>
          <c:idx val="0"/>
          <c:order val="0"/>
          <c:tx>
            <c:strRef>
              <c:f>'[1]FUGAS 2009-10'!$Q$5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5.1051000823530718E-3"/>
                  <c:y val="-1.1739491751251959E-2"/>
                </c:manualLayout>
              </c:layout>
              <c:showVal val="1"/>
            </c:dLbl>
            <c:dLbl>
              <c:idx val="1"/>
              <c:layout>
                <c:manualLayout>
                  <c:x val="-1.9351889477729446E-3"/>
                  <c:y val="2.3203295806902569E-4"/>
                </c:manualLayout>
              </c:layout>
              <c:showVal val="1"/>
            </c:dLbl>
            <c:dLbl>
              <c:idx val="2"/>
              <c:layout>
                <c:manualLayout>
                  <c:x val="-1.2748151248574357E-3"/>
                  <c:y val="-3.5620063177741476E-3"/>
                </c:manualLayout>
              </c:layout>
              <c:showVal val="1"/>
            </c:dLbl>
            <c:dLbl>
              <c:idx val="3"/>
              <c:layout>
                <c:manualLayout>
                  <c:x val="1.5857810838167538E-3"/>
                  <c:y val="-3.5620063177741476E-3"/>
                </c:manualLayout>
              </c:layout>
              <c:showVal val="1"/>
            </c:dLbl>
            <c:dLbl>
              <c:idx val="4"/>
              <c:layout>
                <c:manualLayout>
                  <c:x val="4.6048018087544426E-5"/>
                  <c:y val="9.4250809425255877E-4"/>
                </c:manualLayout>
              </c:layout>
              <c:showVal val="1"/>
            </c:dLbl>
            <c:dLbl>
              <c:idx val="5"/>
              <c:layout>
                <c:manualLayout>
                  <c:x val="5.1068666125204084E-3"/>
                  <c:y val="-5.8142635237874484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lbertus Medium"/>
                    <a:ea typeface="Albertus Medium"/>
                    <a:cs typeface="Albertus Medium"/>
                  </a:defRPr>
                </a:pPr>
                <a:endParaRPr lang="es-ES"/>
              </a:p>
            </c:txPr>
            <c:showVal val="1"/>
          </c:dLbls>
          <c:cat>
            <c:strRef>
              <c:f>'[1]FUGAS 2009-10'!$P$6:$P$17</c:f>
              <c:strCache>
                <c:ptCount val="12"/>
                <c:pt idx="0">
                  <c:v>JUL.</c:v>
                </c:pt>
                <c:pt idx="1">
                  <c:v>AGO.</c:v>
                </c:pt>
                <c:pt idx="2">
                  <c:v>SEP.</c:v>
                </c:pt>
                <c:pt idx="3">
                  <c:v>OCT</c:v>
                </c:pt>
                <c:pt idx="4">
                  <c:v>NOV.</c:v>
                </c:pt>
                <c:pt idx="5">
                  <c:v>DIC.</c:v>
                </c:pt>
                <c:pt idx="6">
                  <c:v>ENE.</c:v>
                </c:pt>
                <c:pt idx="7">
                  <c:v>FEB. </c:v>
                </c:pt>
                <c:pt idx="8">
                  <c:v>MAR.</c:v>
                </c:pt>
                <c:pt idx="9">
                  <c:v>ABR.</c:v>
                </c:pt>
                <c:pt idx="10">
                  <c:v>MAY.</c:v>
                </c:pt>
                <c:pt idx="11">
                  <c:v>JUN.</c:v>
                </c:pt>
              </c:strCache>
            </c:strRef>
          </c:cat>
          <c:val>
            <c:numRef>
              <c:f>'[1]FUGAS 2009-10'!$Q$6:$Q$17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93038848"/>
        <c:axId val="93048832"/>
        <c:axId val="0"/>
      </c:bar3DChart>
      <c:catAx>
        <c:axId val="9303884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93048832"/>
        <c:crosses val="autoZero"/>
        <c:auto val="1"/>
        <c:lblAlgn val="ctr"/>
        <c:lblOffset val="100"/>
        <c:tickLblSkip val="1"/>
        <c:tickMarkSkip val="1"/>
      </c:catAx>
      <c:valAx>
        <c:axId val="93048832"/>
        <c:scaling>
          <c:orientation val="minMax"/>
          <c:max val="1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9303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lbertus Medium"/>
          <a:ea typeface="Albertus Medium"/>
          <a:cs typeface="Albertus Medium"/>
        </a:defRPr>
      </a:pPr>
      <a:endParaRPr lang="es-E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POBLACIÓN TOTAL</a:t>
            </a:r>
          </a:p>
        </c:rich>
      </c:tx>
      <c:layout>
        <c:manualLayout>
          <c:xMode val="edge"/>
          <c:yMode val="edge"/>
          <c:x val="0.38748137108792846"/>
          <c:y val="7.8085564304461938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8315946348733234"/>
          <c:y val="0.4080609552859279"/>
          <c:w val="0.43517138599105837"/>
          <c:h val="0.2947106899287257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  <a:contourClr>
                <a:srgbClr val="000000"/>
              </a:contourClr>
            </a:sp3d>
          </c:spPr>
          <c:dPt>
            <c:idx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4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5"/>
            <c:explosion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14852529424880009"/>
                  <c:y val="-5.272906377886639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8.6428920677016727E-2"/>
                  <c:y val="-7.26958752322206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7.5841205393290145E-2"/>
                  <c:y val="-0.1255926006730267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38938240022531"/>
                  <c:y val="-2.0639044804537984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2.887154753941899E-2"/>
                  <c:y val="-7.2046913531274605E-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0.10520545587539262"/>
                  <c:y val="1.8824120536570215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2.2906853483851044E-2"/>
                  <c:y val="-5.2544741730961214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'[2]GRAFICA CUST'!$N$5:$N$11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'[2]GRAFICA CUST'!$O$5:$O$11</c:f>
              <c:numCache>
                <c:formatCode>General</c:formatCode>
                <c:ptCount val="7"/>
                <c:pt idx="0">
                  <c:v>63.4</c:v>
                </c:pt>
                <c:pt idx="1">
                  <c:v>207.73333333333332</c:v>
                </c:pt>
                <c:pt idx="2">
                  <c:v>2.4</c:v>
                </c:pt>
                <c:pt idx="3">
                  <c:v>248.46666666666667</c:v>
                </c:pt>
                <c:pt idx="4">
                  <c:v>1708.7333333333331</c:v>
                </c:pt>
                <c:pt idx="5">
                  <c:v>3928.2</c:v>
                </c:pt>
                <c:pt idx="6">
                  <c:v>3240.5333333333333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 rotWithShape="0">
      <a:gsLst>
        <a:gs pos="0">
          <a:srgbClr val="CC99FF"/>
        </a:gs>
        <a:gs pos="50000">
          <a:srgbClr val="FFFF99"/>
        </a:gs>
        <a:gs pos="100000">
          <a:srgbClr val="CC99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REGION ESTE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194777886193623"/>
          <c:y val="0.41119921259842507"/>
          <c:w val="0.67500000000000038"/>
          <c:h val="0.53655985710119591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Pt>
            <c:idx val="6"/>
          </c:dPt>
          <c:dLbls>
            <c:dLbl>
              <c:idx val="0"/>
              <c:layout>
                <c:manualLayout>
                  <c:x val="-0.23333431758530193"/>
                  <c:y val="2.871099445902595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7981835083114625"/>
                  <c:y val="-9.397419072615928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911585619520905"/>
                  <c:y val="-3.3713123359580044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6.0955017510419283E-2"/>
                  <c:y val="2.3383989501312336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2.0314809352001022E-2"/>
                  <c:y val="-6.574015748031496E-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5.0677384076990378E-2"/>
                  <c:y val="3.4932195975503073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'[2]GRAFICA CUST'!$N$15:$N$21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'[2]GRAFICA CUST'!$O$15:$O$21</c:f>
              <c:numCache>
                <c:formatCode>General</c:formatCode>
                <c:ptCount val="7"/>
                <c:pt idx="0">
                  <c:v>25.4</c:v>
                </c:pt>
                <c:pt idx="1">
                  <c:v>53.06666666666667</c:v>
                </c:pt>
                <c:pt idx="2">
                  <c:v>1.8</c:v>
                </c:pt>
                <c:pt idx="3">
                  <c:v>122.39999999999999</c:v>
                </c:pt>
                <c:pt idx="4">
                  <c:v>921.6</c:v>
                </c:pt>
                <c:pt idx="5">
                  <c:v>2318.5333333333333</c:v>
                </c:pt>
                <c:pt idx="6">
                  <c:v>1636.3333333333333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>
      <a:gsLst>
        <a:gs pos="0">
          <a:schemeClr val="accent6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REGION OESTE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22638888888888889"/>
          <c:y val="0.38072178477690288"/>
          <c:w val="0.63055555555555565"/>
          <c:h val="0.53941309419655858"/>
        </c:manualLayout>
      </c:layout>
      <c:pie3DChart>
        <c:varyColors val="1"/>
        <c:ser>
          <c:idx val="0"/>
          <c:order val="0"/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/>
              <a:contourClr>
                <a:srgbClr val="000000"/>
              </a:contourClr>
            </a:sp3d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5"/>
            <c:explosion val="16"/>
            <c:spPr>
              <a:gradFill>
                <a:gsLst>
                  <a:gs pos="0">
                    <a:srgbClr val="825600"/>
                  </a:gs>
                  <a:gs pos="13000">
                    <a:srgbClr val="FFA800"/>
                  </a:gs>
                  <a:gs pos="28000">
                    <a:srgbClr val="825600"/>
                  </a:gs>
                  <a:gs pos="42999">
                    <a:srgbClr val="FFA800"/>
                  </a:gs>
                  <a:gs pos="58000">
                    <a:srgbClr val="825600"/>
                  </a:gs>
                  <a:gs pos="72000">
                    <a:srgbClr val="FFA800"/>
                  </a:gs>
                  <a:gs pos="87000">
                    <a:srgbClr val="825600"/>
                  </a:gs>
                  <a:gs pos="100000">
                    <a:srgbClr val="FFA800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6"/>
            <c:spPr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2682761584626483"/>
                  <c:y val="-4.1979041896570892E-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4468235330232848"/>
                  <c:y val="-8.233589255208442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3.0883025586713971E-2"/>
                  <c:y val="-4.008587455246398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00041442188148"/>
                  <c:y val="-1.7659002101046588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3.7897965879265118E-2"/>
                  <c:y val="-5.3783902012248504E-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6.6117173949747504E-2"/>
                  <c:y val="3.0290677505710809E-2"/>
                </c:manualLayout>
              </c:layout>
              <c:spPr>
                <a:noFill/>
                <a:ln>
                  <a:noFill/>
                </a:ln>
                <a:effectLst>
                  <a:outerShdw blurRad="50800" dist="50800" dir="5400000" algn="ctr" rotWithShape="0">
                    <a:schemeClr val="accent2">
                      <a:lumMod val="40000"/>
                      <a:lumOff val="60000"/>
                    </a:schemeClr>
                  </a:outerShdw>
                </a:effectLst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6.1293610228546021E-2"/>
                  <c:y val="5.6577715815454377E-4"/>
                </c:manualLayout>
              </c:layout>
              <c:dLblPos val="bestFit"/>
              <c:showCatName val="1"/>
              <c:showPercent val="1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'[2]GRAFICA CUST'!$N$25:$N$31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'[2]GRAFICA CUST'!$O$25:$O$31</c:f>
              <c:numCache>
                <c:formatCode>General</c:formatCode>
                <c:ptCount val="7"/>
                <c:pt idx="0">
                  <c:v>38</c:v>
                </c:pt>
                <c:pt idx="1">
                  <c:v>154.66666666666666</c:v>
                </c:pt>
                <c:pt idx="2">
                  <c:v>0.6</c:v>
                </c:pt>
                <c:pt idx="3">
                  <c:v>126.06666666666668</c:v>
                </c:pt>
                <c:pt idx="4">
                  <c:v>787.13333333333321</c:v>
                </c:pt>
                <c:pt idx="5">
                  <c:v>1609.6666666666667</c:v>
                </c:pt>
                <c:pt idx="6">
                  <c:v>1604.2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>
      <a:gsLst>
        <a:gs pos="0">
          <a:schemeClr val="accent2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POBLACIÓN MUJERES</a:t>
            </a:r>
          </a:p>
        </c:rich>
      </c:tx>
      <c:layout>
        <c:manualLayout>
          <c:xMode val="edge"/>
          <c:yMode val="edge"/>
          <c:x val="0.31562499999999999"/>
          <c:y val="3.62320306291988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500000000000001"/>
          <c:y val="0.25362408579627282"/>
          <c:w val="0.47812500000000002"/>
          <c:h val="0.55434978752613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spPr>
              <a:solidFill>
                <a:srgbClr val="9999FF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-1.4385963984521351E-2"/>
                  <c:y val="-3.641157214898700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8584605703089777E-2"/>
                  <c:y val="-8.9578577958654065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'[2]GRAFICA 3'!$P$15:$Q$15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'[2]GRAFICA 3'!$P$16:$Q$16</c:f>
              <c:numCache>
                <c:formatCode>General</c:formatCode>
                <c:ptCount val="2"/>
                <c:pt idx="0">
                  <c:v>73.933333333333337</c:v>
                </c:pt>
                <c:pt idx="1">
                  <c:v>252.60000000000002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POBLACIÓN JÓVENES</a:t>
            </a:r>
          </a:p>
        </c:rich>
      </c:tx>
      <c:layout>
        <c:manualLayout>
          <c:xMode val="edge"/>
          <c:yMode val="edge"/>
          <c:x val="0.30719057176676445"/>
          <c:y val="3.59712482748167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973913570751546"/>
          <c:y val="0.20143884892086336"/>
          <c:w val="0.64052491997587335"/>
          <c:h val="0.7050359712230216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prst="angle"/>
            </a:sp3d>
          </c:spPr>
          <c:explosion val="25"/>
          <c:dPt>
            <c:idx val="0"/>
            <c:spPr>
              <a:solidFill>
                <a:srgbClr val="808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dPt>
            <c:idx val="1"/>
            <c:spPr>
              <a:solidFill>
                <a:srgbClr val="CC99FF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dLbls>
            <c:dLbl>
              <c:idx val="0"/>
              <c:layout>
                <c:manualLayout>
                  <c:x val="-3.3555181876335346E-3"/>
                  <c:y val="-0.12546478158631666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7714520035744333E-2"/>
                  <c:y val="-8.3970996431201525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'[2]GRAFICA 3'!$P$19:$Q$19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'[2]GRAFICA 3'!$P$20:$Q$20</c:f>
              <c:numCache>
                <c:formatCode>General</c:formatCode>
                <c:ptCount val="2"/>
                <c:pt idx="0">
                  <c:v>175.93333333333334</c:v>
                </c:pt>
                <c:pt idx="1">
                  <c:v>186.39999999999998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POBLACIÓN POR REGIÓN</a:t>
            </a:r>
          </a:p>
        </c:rich>
      </c:tx>
      <c:layout>
        <c:manualLayout>
          <c:xMode val="edge"/>
          <c:yMode val="edge"/>
          <c:x val="0.28754027152356754"/>
          <c:y val="3.6303707892866979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0543147437767446"/>
          <c:y val="0.33003406699304821"/>
          <c:w val="0.79233350441403816"/>
          <c:h val="0.3234333856531870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  <a:contourClr>
                <a:srgbClr val="000000"/>
              </a:contourClr>
            </a:sp3d>
          </c:spPr>
          <c:dPt>
            <c:idx val="0"/>
            <c:explosion val="2"/>
            <c:spPr>
              <a:solidFill>
                <a:srgbClr val="92D05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rgbClr val="FF6161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12428308602697719"/>
                  <c:y val="0.18151302515756976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2192120121644234E-2"/>
                  <c:y val="-9.5449854482475407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'[2]GRAFICA 3'!$P$23:$Q$23</c:f>
              <c:strCache>
                <c:ptCount val="2"/>
                <c:pt idx="0">
                  <c:v>ESTE</c:v>
                </c:pt>
                <c:pt idx="1">
                  <c:v>OESTE</c:v>
                </c:pt>
              </c:strCache>
            </c:strRef>
          </c:cat>
          <c:val>
            <c:numRef>
              <c:f>'[2]GRAFICA 3'!$P$24:$Q$24</c:f>
              <c:numCache>
                <c:formatCode>General</c:formatCode>
                <c:ptCount val="2"/>
                <c:pt idx="0">
                  <c:v>5761.4000000000005</c:v>
                </c:pt>
                <c:pt idx="1">
                  <c:v>5443.333333333333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% DE OCUPADA EXCLUYE LOS</a:t>
            </a:r>
          </a:p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ESPACIOS NO HABITABLES</a:t>
            </a:r>
          </a:p>
        </c:rich>
      </c:tx>
      <c:layout>
        <c:manualLayout>
          <c:xMode val="edge"/>
          <c:yMode val="edge"/>
          <c:x val="0.46985892388451439"/>
          <c:y val="3.61843199352147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851932785773491"/>
          <c:y val="0.23026352774132622"/>
          <c:w val="0.58333509155301033"/>
          <c:h val="0.6217115249015808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explosion val="9"/>
          <c:dPt>
            <c:idx val="0"/>
            <c:spPr>
              <a:solidFill>
                <a:srgbClr val="33CCCC"/>
              </a:solidFill>
              <a:ln w="25400"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FF"/>
              </a:solidFill>
              <a:ln w="25400"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-2.2976556359524943E-2"/>
                  <c:y val="5.2568174740869281E-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8503019889753802E-2"/>
                  <c:y val="2.8221895991814589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'[2]GRAFICA 3'!$P$27:$Q$27</c:f>
              <c:strCache>
                <c:ptCount val="2"/>
                <c:pt idx="0">
                  <c:v>OCUPADA</c:v>
                </c:pt>
                <c:pt idx="1">
                  <c:v>NO OCUPADA</c:v>
                </c:pt>
              </c:strCache>
            </c:strRef>
          </c:cat>
          <c:val>
            <c:numRef>
              <c:f>'[2]GRAFICA 3'!$P$28:$Q$28</c:f>
              <c:numCache>
                <c:formatCode>General</c:formatCode>
                <c:ptCount val="2"/>
                <c:pt idx="0">
                  <c:v>11204.733333333334</c:v>
                </c:pt>
                <c:pt idx="1">
                  <c:v>1935.2666666666664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CC00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Calibri"/>
              </a:rPr>
              <a:t>ESPACIOS HABITABLES VS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Calibri"/>
              </a:rPr>
              <a:t> NO HABITABLES</a:t>
            </a:r>
          </a:p>
        </c:rich>
      </c:tx>
      <c:layout>
        <c:manualLayout>
          <c:xMode val="edge"/>
          <c:yMode val="edge"/>
          <c:x val="0.49033969795309135"/>
          <c:y val="2.32391199034005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0316632395472876E-2"/>
          <c:y val="0.16817833972709526"/>
          <c:w val="0.84536436130197079"/>
          <c:h val="0.66868258635134559"/>
        </c:manualLayout>
      </c:layout>
      <c:pie3DChart>
        <c:varyColors val="1"/>
        <c:ser>
          <c:idx val="0"/>
          <c:order val="0"/>
          <c:spPr>
            <a:solidFill>
              <a:srgbClr val="FFC000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explosion val="27"/>
          <c:dPt>
            <c:idx val="0"/>
            <c:explosion val="1"/>
            <c:spPr>
              <a:solidFill>
                <a:schemeClr val="accent6">
                  <a:lumMod val="75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0.11460420950565896"/>
                  <c:y val="-3.797176218904201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'[2]GRAFICA 3'!$P$31:$Q$31</c:f>
              <c:strCache>
                <c:ptCount val="2"/>
                <c:pt idx="0">
                  <c:v>HABITABLES</c:v>
                </c:pt>
                <c:pt idx="1">
                  <c:v>NO HABITABLES</c:v>
                </c:pt>
              </c:strCache>
            </c:strRef>
          </c:cat>
          <c:val>
            <c:numRef>
              <c:f>'[2]GRAFICA 3'!$P$32:$Q$32</c:f>
              <c:numCache>
                <c:formatCode>General</c:formatCode>
                <c:ptCount val="2"/>
                <c:pt idx="0">
                  <c:v>13140</c:v>
                </c:pt>
                <c:pt idx="1">
                  <c:v>1205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blipFill>
      <a:blip xmlns:r="http://schemas.openxmlformats.org/officeDocument/2006/relationships" r:embed="rId1"/>
      <a:tile tx="0" ty="0" sx="100000" sy="100000" flip="none" algn="tl"/>
    </a:blipFill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ES"/>
              <a:t>FUGAS EN LAS INSTITUCIONES CORRECCIONALES</a:t>
            </a:r>
          </a:p>
        </c:rich>
      </c:tx>
      <c:layout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18039"/>
                <a:invGamma/>
              </a:srgbClr>
            </a:gs>
          </a:gsLst>
          <a:path path="rect">
            <a:fillToRect r="100000" b="100000"/>
          </a:path>
        </a:gradFill>
        <a:ln w="25400">
          <a:noFill/>
        </a:ln>
      </c:spPr>
    </c:title>
    <c:view3D>
      <c:hPercent val="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tint val="21176"/>
                    <a:invGamma/>
                  </a:srgbClr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90063232"/>
        <c:axId val="90064768"/>
        <c:axId val="0"/>
      </c:bar3DChart>
      <c:catAx>
        <c:axId val="9006323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90064768"/>
        <c:crosses val="autoZero"/>
        <c:auto val="1"/>
        <c:lblAlgn val="ctr"/>
        <c:lblOffset val="100"/>
        <c:tickLblSkip val="1"/>
        <c:tickMarkSkip val="1"/>
      </c:catAx>
      <c:valAx>
        <c:axId val="9006476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9006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ES"/>
              <a:t>FUGAS EN LAS INSTITUCIONES CORRECCIONALES</a:t>
            </a:r>
          </a:p>
        </c:rich>
      </c:tx>
      <c:layout/>
      <c:spPr>
        <a:gradFill rotWithShape="0">
          <a:gsLst>
            <a:gs pos="0">
              <a:srgbClr val="CCCCFF">
                <a:gamma/>
                <a:tint val="63529"/>
                <a:invGamma/>
              </a:srgbClr>
            </a:gs>
            <a:gs pos="100000">
              <a:srgbClr val="CCCCFF"/>
            </a:gs>
          </a:gsLst>
          <a:lin ang="18900000" scaled="1"/>
        </a:gradFill>
        <a:ln w="25400">
          <a:noFill/>
        </a:ln>
      </c:spPr>
    </c:title>
    <c:view3D>
      <c:hPercent val="5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tint val="12157"/>
                    <a:invGamma/>
                  </a:srgbClr>
                </a:gs>
              </a:gsLst>
              <a:path path="rect">
                <a:fillToRect r="100000" b="100000"/>
              </a:path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90130304"/>
        <c:axId val="90131840"/>
        <c:axId val="0"/>
      </c:bar3DChart>
      <c:catAx>
        <c:axId val="9013030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90131840"/>
        <c:crosses val="autoZero"/>
        <c:auto val="1"/>
        <c:lblAlgn val="ctr"/>
        <c:lblOffset val="100"/>
        <c:tickLblSkip val="1"/>
        <c:tickMarkSkip val="1"/>
      </c:catAx>
      <c:valAx>
        <c:axId val="9013184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90130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s-ES"/>
              <a:t>FUGAS EN LAS INSTITUCIONES CORRECCIONALES
AÑO FISCAL 2001-2002</a:t>
            </a:r>
          </a:p>
        </c:rich>
      </c:tx>
      <c:layout/>
      <c:spPr>
        <a:noFill/>
        <a:ln w="25400">
          <a:noFill/>
        </a:ln>
      </c:spPr>
    </c:title>
    <c:view3D>
      <c:hPercent val="5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90176896"/>
        <c:axId val="90375296"/>
        <c:axId val="0"/>
      </c:bar3DChart>
      <c:catAx>
        <c:axId val="9017689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90375296"/>
        <c:crosses val="autoZero"/>
        <c:auto val="1"/>
        <c:lblAlgn val="ctr"/>
        <c:lblOffset val="100"/>
        <c:tickLblSkip val="1"/>
        <c:tickMarkSkip val="1"/>
      </c:catAx>
      <c:valAx>
        <c:axId val="9037529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90176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469526</xdr:colOff>
      <xdr:row>35</xdr:row>
      <xdr:rowOff>124385</xdr:rowOff>
    </xdr:from>
    <xdr:ext cx="184731" cy="284157"/>
    <xdr:sp macro="" textlink="">
      <xdr:nvSpPr>
        <xdr:cNvPr id="8" name="TextBox 7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38</xdr:row>
      <xdr:rowOff>124385</xdr:rowOff>
    </xdr:from>
    <xdr:ext cx="184731" cy="284157"/>
    <xdr:sp macro="" textlink="">
      <xdr:nvSpPr>
        <xdr:cNvPr id="14" name="TextBox 13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38</xdr:row>
      <xdr:rowOff>124385</xdr:rowOff>
    </xdr:from>
    <xdr:ext cx="184731" cy="284157"/>
    <xdr:sp macro="" textlink="">
      <xdr:nvSpPr>
        <xdr:cNvPr id="16" name="TextBox 15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38</xdr:row>
      <xdr:rowOff>124385</xdr:rowOff>
    </xdr:from>
    <xdr:ext cx="184731" cy="284157"/>
    <xdr:sp macro="" textlink="">
      <xdr:nvSpPr>
        <xdr:cNvPr id="18" name="TextBox 17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40</xdr:row>
      <xdr:rowOff>124385</xdr:rowOff>
    </xdr:from>
    <xdr:ext cx="184731" cy="284157"/>
    <xdr:sp macro="" textlink="">
      <xdr:nvSpPr>
        <xdr:cNvPr id="20" name="TextBox 19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40</xdr:row>
      <xdr:rowOff>124385</xdr:rowOff>
    </xdr:from>
    <xdr:ext cx="184731" cy="284157"/>
    <xdr:sp macro="" textlink="">
      <xdr:nvSpPr>
        <xdr:cNvPr id="22" name="TextBox 21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40</xdr:row>
      <xdr:rowOff>124385</xdr:rowOff>
    </xdr:from>
    <xdr:ext cx="184731" cy="284157"/>
    <xdr:sp macro="" textlink="">
      <xdr:nvSpPr>
        <xdr:cNvPr id="24" name="TextBox 23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40</xdr:row>
      <xdr:rowOff>124385</xdr:rowOff>
    </xdr:from>
    <xdr:ext cx="184731" cy="284157"/>
    <xdr:sp macro="" textlink="">
      <xdr:nvSpPr>
        <xdr:cNvPr id="25" name="TextBox 24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40</xdr:row>
      <xdr:rowOff>124385</xdr:rowOff>
    </xdr:from>
    <xdr:ext cx="184731" cy="284157"/>
    <xdr:sp macro="" textlink="">
      <xdr:nvSpPr>
        <xdr:cNvPr id="27" name="TextBox 26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41</xdr:row>
      <xdr:rowOff>124385</xdr:rowOff>
    </xdr:from>
    <xdr:ext cx="184731" cy="284157"/>
    <xdr:sp macro="" textlink="">
      <xdr:nvSpPr>
        <xdr:cNvPr id="28" name="TextBox 27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twoCellAnchor>
    <xdr:from>
      <xdr:col>0</xdr:col>
      <xdr:colOff>38100</xdr:colOff>
      <xdr:row>3</xdr:row>
      <xdr:rowOff>114300</xdr:rowOff>
    </xdr:from>
    <xdr:to>
      <xdr:col>5</xdr:col>
      <xdr:colOff>0</xdr:colOff>
      <xdr:row>19</xdr:row>
      <xdr:rowOff>142875</xdr:rowOff>
    </xdr:to>
    <xdr:graphicFrame macro="">
      <xdr:nvGraphicFramePr>
        <xdr:cNvPr id="26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3</xdr:row>
      <xdr:rowOff>123825</xdr:rowOff>
    </xdr:from>
    <xdr:to>
      <xdr:col>10</xdr:col>
      <xdr:colOff>47625</xdr:colOff>
      <xdr:row>20</xdr:row>
      <xdr:rowOff>0</xdr:rowOff>
    </xdr:to>
    <xdr:graphicFrame macro="">
      <xdr:nvGraphicFramePr>
        <xdr:cNvPr id="262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104775</xdr:colOff>
      <xdr:row>3</xdr:row>
      <xdr:rowOff>104775</xdr:rowOff>
    </xdr:from>
    <xdr:to>
      <xdr:col>14</xdr:col>
      <xdr:colOff>581025</xdr:colOff>
      <xdr:row>20</xdr:row>
      <xdr:rowOff>0</xdr:rowOff>
    </xdr:to>
    <xdr:graphicFrame macro="">
      <xdr:nvGraphicFramePr>
        <xdr:cNvPr id="26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21</xdr:row>
      <xdr:rowOff>0</xdr:rowOff>
    </xdr:from>
    <xdr:to>
      <xdr:col>4</xdr:col>
      <xdr:colOff>581025</xdr:colOff>
      <xdr:row>38</xdr:row>
      <xdr:rowOff>133350</xdr:rowOff>
    </xdr:to>
    <xdr:graphicFrame macro="">
      <xdr:nvGraphicFramePr>
        <xdr:cNvPr id="26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19050</xdr:colOff>
      <xdr:row>21</xdr:row>
      <xdr:rowOff>0</xdr:rowOff>
    </xdr:from>
    <xdr:to>
      <xdr:col>10</xdr:col>
      <xdr:colOff>19050</xdr:colOff>
      <xdr:row>38</xdr:row>
      <xdr:rowOff>142875</xdr:rowOff>
    </xdr:to>
    <xdr:graphicFrame macro="">
      <xdr:nvGraphicFramePr>
        <xdr:cNvPr id="26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7</xdr:col>
      <xdr:colOff>469526</xdr:colOff>
      <xdr:row>41</xdr:row>
      <xdr:rowOff>124385</xdr:rowOff>
    </xdr:from>
    <xdr:ext cx="184731" cy="284157"/>
    <xdr:sp macro="" textlink="">
      <xdr:nvSpPr>
        <xdr:cNvPr id="30" name="TextBox 29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twoCellAnchor>
    <xdr:from>
      <xdr:col>10</xdr:col>
      <xdr:colOff>57150</xdr:colOff>
      <xdr:row>21</xdr:row>
      <xdr:rowOff>0</xdr:rowOff>
    </xdr:from>
    <xdr:to>
      <xdr:col>14</xdr:col>
      <xdr:colOff>600075</xdr:colOff>
      <xdr:row>38</xdr:row>
      <xdr:rowOff>142875</xdr:rowOff>
    </xdr:to>
    <xdr:graphicFrame macro="">
      <xdr:nvGraphicFramePr>
        <xdr:cNvPr id="26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7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7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7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74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95250</xdr:rowOff>
    </xdr:from>
    <xdr:to>
      <xdr:col>13</xdr:col>
      <xdr:colOff>428625</xdr:colOff>
      <xdr:row>51</xdr:row>
      <xdr:rowOff>361950</xdr:rowOff>
    </xdr:to>
    <xdr:graphicFrame macro="">
      <xdr:nvGraphicFramePr>
        <xdr:cNvPr id="2274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95250</xdr:rowOff>
    </xdr:from>
    <xdr:to>
      <xdr:col>10</xdr:col>
      <xdr:colOff>428625</xdr:colOff>
      <xdr:row>23</xdr:row>
      <xdr:rowOff>152400</xdr:rowOff>
    </xdr:to>
    <xdr:graphicFrame macro="">
      <xdr:nvGraphicFramePr>
        <xdr:cNvPr id="93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19050</xdr:rowOff>
    </xdr:from>
    <xdr:to>
      <xdr:col>5</xdr:col>
      <xdr:colOff>257175</xdr:colOff>
      <xdr:row>43</xdr:row>
      <xdr:rowOff>114300</xdr:rowOff>
    </xdr:to>
    <xdr:graphicFrame macro="">
      <xdr:nvGraphicFramePr>
        <xdr:cNvPr id="937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323850</xdr:colOff>
      <xdr:row>28</xdr:row>
      <xdr:rowOff>9525</xdr:rowOff>
    </xdr:from>
    <xdr:to>
      <xdr:col>10</xdr:col>
      <xdr:colOff>533400</xdr:colOff>
      <xdr:row>43</xdr:row>
      <xdr:rowOff>114300</xdr:rowOff>
    </xdr:to>
    <xdr:graphicFrame macro="">
      <xdr:nvGraphicFramePr>
        <xdr:cNvPr id="937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Documents/LO%20DE%20MI%20MAQUINA/ESTADISTICAS%20CONS.%20SEGURIDAD%20A&#209;O%202009-10/FUGAS%20EN%20LAS%20INST.%20CORREC.%2009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Documents/LO%20DE%20MI%20MAQUINA/RECUENTO/RECUENTO%202009-2010/PROMEDIO%20JUNIO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PARA COMPLEJO PONCE"/>
      <sheetName val="FUGAS 2005-06 (2)"/>
      <sheetName val="POR TIPO DE INST."/>
      <sheetName val="AÑO NATURAL 2009"/>
      <sheetName val="AÑO NATURAL 2008"/>
      <sheetName val="AÑO NATURAL 2007)"/>
      <sheetName val="AÑO NATURAL 2006"/>
      <sheetName val="AÑO NATURAL 2005"/>
      <sheetName val="BAY 308"/>
      <sheetName val="FUGAS POR TIPO DE INST0203."/>
      <sheetName val="FUGAS MUJERES02-+07"/>
      <sheetName val="FUGAS TODOS LOS AÑOS"/>
      <sheetName val="FUGAS EN LOS HAS"/>
      <sheetName val="Algunas instituciones2004-09"/>
      <sheetName val="Algunas instituciones09"/>
      <sheetName val="FUGAS 2010-11"/>
      <sheetName val="FUGAS DESVIO 2010-11 "/>
      <sheetName val="FUGAS DESVIO 2009-10"/>
      <sheetName val="FUGAS 2009-10"/>
      <sheetName val="FUGAS DESVIO 2008-09"/>
      <sheetName val="FUGAS 2008-09"/>
      <sheetName val="FUGAS 2007-08"/>
      <sheetName val="FUGAS DESVIO 2007-08 "/>
      <sheetName val="FUGAS 2006-07"/>
      <sheetName val="FUGAS DESVIO 2006-07"/>
      <sheetName val="FUGAS DESVIO 2005-06"/>
      <sheetName val="FUGAS 2005-06"/>
      <sheetName val="FUGAS 2004-05 "/>
      <sheetName val="FUGAS 2003-04"/>
      <sheetName val="2002-03"/>
      <sheetName val="2001-02"/>
      <sheetName val="2000-01"/>
      <sheetName val="1999-00"/>
      <sheetName val="1998-99"/>
      <sheetName val="1997-98"/>
      <sheetName val="1996-97"/>
      <sheetName val="1995-96"/>
      <sheetName val="1994-95"/>
      <sheetName val="INTENTOS DE FUGA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Q5" t="str">
            <v>REGULAR</v>
          </cell>
        </row>
        <row r="6">
          <cell r="P6" t="str">
            <v>JUL.</v>
          </cell>
          <cell r="Q6">
            <v>4</v>
          </cell>
        </row>
        <row r="7">
          <cell r="P7" t="str">
            <v>AGO.</v>
          </cell>
          <cell r="Q7">
            <v>5</v>
          </cell>
        </row>
        <row r="8">
          <cell r="P8" t="str">
            <v>SEP.</v>
          </cell>
          <cell r="Q8">
            <v>3</v>
          </cell>
        </row>
        <row r="9">
          <cell r="P9" t="str">
            <v>OCT</v>
          </cell>
          <cell r="Q9">
            <v>2</v>
          </cell>
        </row>
        <row r="10">
          <cell r="P10" t="str">
            <v>NOV.</v>
          </cell>
          <cell r="Q10">
            <v>3</v>
          </cell>
        </row>
        <row r="11">
          <cell r="P11" t="str">
            <v>DIC.</v>
          </cell>
          <cell r="Q11">
            <v>2</v>
          </cell>
        </row>
        <row r="12">
          <cell r="P12" t="str">
            <v>ENE.</v>
          </cell>
          <cell r="Q12">
            <v>1</v>
          </cell>
        </row>
        <row r="13">
          <cell r="P13" t="str">
            <v xml:space="preserve">FEB. </v>
          </cell>
          <cell r="Q13">
            <v>2</v>
          </cell>
        </row>
        <row r="14">
          <cell r="P14" t="str">
            <v>MAR.</v>
          </cell>
          <cell r="Q14">
            <v>1</v>
          </cell>
        </row>
        <row r="15">
          <cell r="P15" t="str">
            <v>ABR.</v>
          </cell>
          <cell r="Q15">
            <v>0</v>
          </cell>
        </row>
        <row r="16">
          <cell r="P16" t="str">
            <v>MAY.</v>
          </cell>
          <cell r="Q16">
            <v>1</v>
          </cell>
        </row>
        <row r="17">
          <cell r="P17" t="str">
            <v>JUN.</v>
          </cell>
          <cell r="Q17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POR DIA"/>
      <sheetName val="RESUMEN"/>
      <sheetName val="PROMEDIO"/>
      <sheetName val="GRAFICA 1"/>
      <sheetName val="GRAFICA 2"/>
      <sheetName val="GRAFICA 3"/>
      <sheetName val="NIVELES DE CUSTODIA"/>
      <sheetName val="GRAFICA CUST"/>
    </sheetNames>
    <sheetDataSet>
      <sheetData sheetId="0">
        <row r="1459">
          <cell r="D1459">
            <v>0</v>
          </cell>
        </row>
        <row r="1460">
          <cell r="D1460">
            <v>194</v>
          </cell>
        </row>
        <row r="1461">
          <cell r="D1461">
            <v>0</v>
          </cell>
        </row>
        <row r="1462">
          <cell r="D1462">
            <v>0</v>
          </cell>
        </row>
        <row r="1463">
          <cell r="D1463">
            <v>0</v>
          </cell>
        </row>
        <row r="1464">
          <cell r="D1464">
            <v>0</v>
          </cell>
        </row>
        <row r="1465">
          <cell r="D1465">
            <v>15</v>
          </cell>
        </row>
        <row r="1466">
          <cell r="D1466">
            <v>1</v>
          </cell>
        </row>
        <row r="1467">
          <cell r="D1467">
            <v>4</v>
          </cell>
        </row>
        <row r="1468">
          <cell r="D1468">
            <v>0</v>
          </cell>
        </row>
        <row r="1469">
          <cell r="D1469">
            <v>8</v>
          </cell>
        </row>
        <row r="1470">
          <cell r="D1470">
            <v>18</v>
          </cell>
        </row>
        <row r="1471">
          <cell r="D1471">
            <v>12</v>
          </cell>
        </row>
        <row r="1472">
          <cell r="D1472">
            <v>1</v>
          </cell>
        </row>
        <row r="1473">
          <cell r="D1473">
            <v>253</v>
          </cell>
        </row>
        <row r="1474">
          <cell r="D1474">
            <v>88</v>
          </cell>
        </row>
        <row r="1475">
          <cell r="D1475">
            <v>0</v>
          </cell>
        </row>
        <row r="1477">
          <cell r="D1477">
            <v>81</v>
          </cell>
        </row>
        <row r="1478">
          <cell r="D1478">
            <v>6</v>
          </cell>
        </row>
        <row r="1479">
          <cell r="D1479">
            <v>0</v>
          </cell>
        </row>
        <row r="1480">
          <cell r="D1480">
            <v>0</v>
          </cell>
        </row>
        <row r="1481">
          <cell r="D1481">
            <v>0</v>
          </cell>
        </row>
        <row r="1482">
          <cell r="D1482">
            <v>16</v>
          </cell>
        </row>
        <row r="1483">
          <cell r="D1483">
            <v>56</v>
          </cell>
        </row>
        <row r="1485">
          <cell r="D1485">
            <v>2</v>
          </cell>
        </row>
        <row r="1486">
          <cell r="D1486">
            <v>142</v>
          </cell>
        </row>
        <row r="1487">
          <cell r="D1487">
            <v>136</v>
          </cell>
        </row>
        <row r="1488">
          <cell r="D1488">
            <v>0</v>
          </cell>
        </row>
        <row r="1489">
          <cell r="D1489">
            <v>0</v>
          </cell>
        </row>
        <row r="1490">
          <cell r="D1490">
            <v>0</v>
          </cell>
        </row>
        <row r="1491">
          <cell r="D1491">
            <v>76</v>
          </cell>
        </row>
        <row r="1492">
          <cell r="D1492">
            <v>0</v>
          </cell>
        </row>
        <row r="1493">
          <cell r="D1493">
            <v>0</v>
          </cell>
        </row>
        <row r="1494">
          <cell r="D1494">
            <v>0</v>
          </cell>
        </row>
        <row r="1495">
          <cell r="D1495">
            <v>96</v>
          </cell>
        </row>
        <row r="1496">
          <cell r="D1496">
            <v>0</v>
          </cell>
        </row>
      </sheetData>
      <sheetData sheetId="1">
        <row r="10">
          <cell r="C10">
            <v>500</v>
          </cell>
          <cell r="F10">
            <v>0</v>
          </cell>
          <cell r="I10">
            <v>7370</v>
          </cell>
          <cell r="J10">
            <v>7370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S10">
            <v>0</v>
          </cell>
          <cell r="T10">
            <v>0</v>
          </cell>
          <cell r="AC10">
            <v>0</v>
          </cell>
          <cell r="AD10">
            <v>0</v>
          </cell>
        </row>
        <row r="11">
          <cell r="C11">
            <v>450</v>
          </cell>
          <cell r="F11">
            <v>234</v>
          </cell>
          <cell r="I11">
            <v>3359</v>
          </cell>
          <cell r="J11">
            <v>3204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S11">
            <v>0</v>
          </cell>
          <cell r="T11">
            <v>155</v>
          </cell>
          <cell r="AC11">
            <v>0</v>
          </cell>
          <cell r="AD11">
            <v>0</v>
          </cell>
        </row>
        <row r="12">
          <cell r="C12">
            <v>36</v>
          </cell>
          <cell r="F12">
            <v>0</v>
          </cell>
          <cell r="I12">
            <v>457</v>
          </cell>
          <cell r="J12">
            <v>223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S12">
            <v>0</v>
          </cell>
          <cell r="T12">
            <v>234</v>
          </cell>
          <cell r="AC12">
            <v>0</v>
          </cell>
          <cell r="AD12">
            <v>0</v>
          </cell>
        </row>
        <row r="13">
          <cell r="C13">
            <v>40</v>
          </cell>
          <cell r="F13">
            <v>0</v>
          </cell>
          <cell r="I13">
            <v>345</v>
          </cell>
          <cell r="J13">
            <v>345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S13">
            <v>0</v>
          </cell>
          <cell r="T13">
            <v>0</v>
          </cell>
          <cell r="AC13">
            <v>0</v>
          </cell>
          <cell r="AD13">
            <v>0</v>
          </cell>
          <cell r="AM13">
            <v>0</v>
          </cell>
          <cell r="AN13">
            <v>23</v>
          </cell>
        </row>
        <row r="14">
          <cell r="C14">
            <v>68</v>
          </cell>
          <cell r="F14">
            <v>0</v>
          </cell>
          <cell r="I14">
            <v>802</v>
          </cell>
          <cell r="J14">
            <v>802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S14">
            <v>0</v>
          </cell>
          <cell r="T14">
            <v>0</v>
          </cell>
          <cell r="AC14">
            <v>0</v>
          </cell>
          <cell r="AD14">
            <v>0</v>
          </cell>
        </row>
        <row r="15">
          <cell r="C15">
            <v>108</v>
          </cell>
          <cell r="F15">
            <v>432</v>
          </cell>
          <cell r="I15">
            <v>307</v>
          </cell>
          <cell r="J15">
            <v>64</v>
          </cell>
          <cell r="L15">
            <v>81</v>
          </cell>
          <cell r="M15">
            <v>77</v>
          </cell>
          <cell r="O15">
            <v>27</v>
          </cell>
          <cell r="P15">
            <v>0</v>
          </cell>
          <cell r="S15">
            <v>27</v>
          </cell>
          <cell r="T15">
            <v>31</v>
          </cell>
          <cell r="AC15">
            <v>23</v>
          </cell>
          <cell r="AD15">
            <v>12</v>
          </cell>
          <cell r="AM15">
            <v>3.7333333333333334</v>
          </cell>
          <cell r="AN15">
            <v>1.8</v>
          </cell>
        </row>
        <row r="16">
          <cell r="C16">
            <v>705</v>
          </cell>
          <cell r="F16">
            <v>6621</v>
          </cell>
          <cell r="I16">
            <v>2024</v>
          </cell>
          <cell r="J16">
            <v>528</v>
          </cell>
          <cell r="L16">
            <v>66</v>
          </cell>
          <cell r="M16">
            <v>79</v>
          </cell>
          <cell r="O16">
            <v>0</v>
          </cell>
          <cell r="P16">
            <v>381</v>
          </cell>
          <cell r="S16">
            <v>521</v>
          </cell>
          <cell r="T16">
            <v>449</v>
          </cell>
          <cell r="AC16">
            <v>662</v>
          </cell>
          <cell r="AD16">
            <v>54</v>
          </cell>
        </row>
        <row r="17">
          <cell r="C17">
            <v>292</v>
          </cell>
          <cell r="F17">
            <v>166</v>
          </cell>
          <cell r="I17">
            <v>2554</v>
          </cell>
          <cell r="J17">
            <v>1935</v>
          </cell>
          <cell r="L17">
            <v>424</v>
          </cell>
          <cell r="M17">
            <v>166</v>
          </cell>
          <cell r="O17">
            <v>0</v>
          </cell>
          <cell r="S17">
            <v>26</v>
          </cell>
          <cell r="T17">
            <v>0</v>
          </cell>
          <cell r="AC17">
            <v>0</v>
          </cell>
          <cell r="AD17">
            <v>0</v>
          </cell>
        </row>
        <row r="18">
          <cell r="C18">
            <v>292</v>
          </cell>
          <cell r="F18">
            <v>0</v>
          </cell>
          <cell r="I18">
            <v>4271</v>
          </cell>
          <cell r="J18">
            <v>0</v>
          </cell>
          <cell r="M18">
            <v>4265</v>
          </cell>
          <cell r="O18">
            <v>0</v>
          </cell>
          <cell r="P18">
            <v>0</v>
          </cell>
          <cell r="S18">
            <v>0</v>
          </cell>
          <cell r="T18">
            <v>0</v>
          </cell>
          <cell r="AC18">
            <v>0</v>
          </cell>
          <cell r="AD18">
            <v>0</v>
          </cell>
        </row>
        <row r="19">
          <cell r="C19">
            <v>1414</v>
          </cell>
          <cell r="F19">
            <v>1707</v>
          </cell>
          <cell r="I19">
            <v>13938</v>
          </cell>
          <cell r="J19">
            <v>7913</v>
          </cell>
          <cell r="L19">
            <v>5004</v>
          </cell>
          <cell r="M19">
            <v>38</v>
          </cell>
          <cell r="O19">
            <v>0</v>
          </cell>
          <cell r="P19">
            <v>0</v>
          </cell>
          <cell r="S19">
            <v>52</v>
          </cell>
          <cell r="T19">
            <v>931</v>
          </cell>
          <cell r="AC19">
            <v>0</v>
          </cell>
          <cell r="AD19">
            <v>280</v>
          </cell>
        </row>
        <row r="20">
          <cell r="C20">
            <v>516</v>
          </cell>
          <cell r="F20">
            <v>7</v>
          </cell>
          <cell r="I20">
            <v>7481</v>
          </cell>
          <cell r="J20">
            <v>4049</v>
          </cell>
          <cell r="L20">
            <v>3084</v>
          </cell>
          <cell r="M20">
            <v>348</v>
          </cell>
          <cell r="O20">
            <v>0</v>
          </cell>
          <cell r="P20">
            <v>0</v>
          </cell>
          <cell r="S20">
            <v>0</v>
          </cell>
          <cell r="T20">
            <v>0</v>
          </cell>
          <cell r="AC20">
            <v>0</v>
          </cell>
          <cell r="AD20">
            <v>0</v>
          </cell>
        </row>
        <row r="21">
          <cell r="C21">
            <v>320</v>
          </cell>
          <cell r="F21">
            <v>0</v>
          </cell>
          <cell r="I21">
            <v>3400</v>
          </cell>
          <cell r="J21">
            <v>2513</v>
          </cell>
          <cell r="L21">
            <v>887</v>
          </cell>
          <cell r="M21">
            <v>0</v>
          </cell>
          <cell r="O21">
            <v>0</v>
          </cell>
          <cell r="P21">
            <v>0</v>
          </cell>
          <cell r="S21">
            <v>0</v>
          </cell>
          <cell r="T21">
            <v>0</v>
          </cell>
          <cell r="AC21">
            <v>0</v>
          </cell>
          <cell r="AD21">
            <v>0</v>
          </cell>
        </row>
        <row r="22">
          <cell r="C22">
            <v>592</v>
          </cell>
          <cell r="F22">
            <v>0</v>
          </cell>
          <cell r="I22">
            <v>8378</v>
          </cell>
          <cell r="J22">
            <v>0</v>
          </cell>
          <cell r="L22">
            <v>12</v>
          </cell>
          <cell r="M22">
            <v>8366</v>
          </cell>
          <cell r="O22">
            <v>0</v>
          </cell>
          <cell r="P22">
            <v>0</v>
          </cell>
          <cell r="S22">
            <v>0</v>
          </cell>
          <cell r="T22">
            <v>0</v>
          </cell>
          <cell r="AC22">
            <v>0</v>
          </cell>
          <cell r="AD22">
            <v>0</v>
          </cell>
        </row>
        <row r="23">
          <cell r="C23">
            <v>516</v>
          </cell>
          <cell r="F23">
            <v>0</v>
          </cell>
          <cell r="I23">
            <v>6955</v>
          </cell>
          <cell r="J23">
            <v>3653</v>
          </cell>
          <cell r="L23">
            <v>3302</v>
          </cell>
          <cell r="M23">
            <v>0</v>
          </cell>
          <cell r="O23">
            <v>0</v>
          </cell>
          <cell r="P23">
            <v>0</v>
          </cell>
          <cell r="S23">
            <v>0</v>
          </cell>
          <cell r="T23">
            <v>0</v>
          </cell>
          <cell r="AC23">
            <v>0</v>
          </cell>
          <cell r="AD23">
            <v>0</v>
          </cell>
        </row>
        <row r="24">
          <cell r="C24">
            <v>1031</v>
          </cell>
          <cell r="F24">
            <v>0</v>
          </cell>
          <cell r="I24">
            <v>11143</v>
          </cell>
          <cell r="J24">
            <v>180</v>
          </cell>
          <cell r="L24">
            <v>10945</v>
          </cell>
          <cell r="M24">
            <v>18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AC24">
            <v>0</v>
          </cell>
          <cell r="AD24">
            <v>0</v>
          </cell>
        </row>
        <row r="25">
          <cell r="C25">
            <v>476</v>
          </cell>
          <cell r="F25">
            <v>1053</v>
          </cell>
          <cell r="I25">
            <v>3187</v>
          </cell>
          <cell r="J25">
            <v>1794</v>
          </cell>
          <cell r="L25">
            <v>740</v>
          </cell>
          <cell r="M25">
            <v>467</v>
          </cell>
          <cell r="O25">
            <v>0</v>
          </cell>
          <cell r="S25">
            <v>170</v>
          </cell>
          <cell r="T25">
            <v>13</v>
          </cell>
          <cell r="AC25">
            <v>75</v>
          </cell>
          <cell r="AD25">
            <v>75</v>
          </cell>
          <cell r="AM25">
            <v>70.2</v>
          </cell>
          <cell r="AN25">
            <v>212.46666666666667</v>
          </cell>
        </row>
        <row r="26">
          <cell r="C26">
            <v>26</v>
          </cell>
          <cell r="F26">
            <v>0</v>
          </cell>
          <cell r="I26">
            <v>230</v>
          </cell>
          <cell r="J26">
            <v>205</v>
          </cell>
          <cell r="L26">
            <v>0</v>
          </cell>
          <cell r="M26">
            <v>0</v>
          </cell>
          <cell r="O26">
            <v>0</v>
          </cell>
          <cell r="S26">
            <v>0</v>
          </cell>
          <cell r="T26">
            <v>23</v>
          </cell>
          <cell r="AC26">
            <v>0</v>
          </cell>
          <cell r="AD26">
            <v>0</v>
          </cell>
          <cell r="AM26">
            <v>0</v>
          </cell>
          <cell r="AN26">
            <v>15.333333333333334</v>
          </cell>
        </row>
        <row r="28">
          <cell r="C28">
            <v>534</v>
          </cell>
          <cell r="F28">
            <v>13</v>
          </cell>
          <cell r="I28">
            <v>4515</v>
          </cell>
          <cell r="J28">
            <v>505</v>
          </cell>
          <cell r="L28">
            <v>3996</v>
          </cell>
          <cell r="O28">
            <v>0</v>
          </cell>
          <cell r="P28">
            <v>0</v>
          </cell>
          <cell r="S28">
            <v>13</v>
          </cell>
          <cell r="T28">
            <v>0</v>
          </cell>
          <cell r="AC28">
            <v>0</v>
          </cell>
          <cell r="AD28">
            <v>0</v>
          </cell>
        </row>
        <row r="29">
          <cell r="C29">
            <v>676</v>
          </cell>
          <cell r="F29">
            <v>6460</v>
          </cell>
          <cell r="I29">
            <v>1881</v>
          </cell>
          <cell r="J29">
            <v>490</v>
          </cell>
          <cell r="L29">
            <v>68</v>
          </cell>
          <cell r="O29">
            <v>0</v>
          </cell>
          <cell r="P29">
            <v>242</v>
          </cell>
          <cell r="S29">
            <v>585</v>
          </cell>
          <cell r="T29">
            <v>492</v>
          </cell>
          <cell r="AC29">
            <v>117</v>
          </cell>
          <cell r="AD29">
            <v>2</v>
          </cell>
        </row>
        <row r="30">
          <cell r="C30">
            <v>280</v>
          </cell>
          <cell r="F30">
            <v>0</v>
          </cell>
          <cell r="I30">
            <v>3979</v>
          </cell>
          <cell r="J30">
            <v>2766</v>
          </cell>
          <cell r="L30">
            <v>1213</v>
          </cell>
          <cell r="M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AC30">
            <v>0</v>
          </cell>
          <cell r="AD30">
            <v>0</v>
          </cell>
        </row>
        <row r="31">
          <cell r="C31">
            <v>224</v>
          </cell>
          <cell r="F31">
            <v>0</v>
          </cell>
          <cell r="I31">
            <v>2811</v>
          </cell>
          <cell r="J31">
            <v>2811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AC31">
            <v>0</v>
          </cell>
          <cell r="AD31">
            <v>0</v>
          </cell>
        </row>
        <row r="32">
          <cell r="C32">
            <v>192</v>
          </cell>
          <cell r="F32">
            <v>0</v>
          </cell>
          <cell r="I32">
            <v>2814</v>
          </cell>
          <cell r="J32">
            <v>2814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AC32">
            <v>0</v>
          </cell>
          <cell r="AD32">
            <v>0</v>
          </cell>
        </row>
        <row r="33">
          <cell r="C33">
            <v>304</v>
          </cell>
          <cell r="F33">
            <v>1495</v>
          </cell>
          <cell r="I33">
            <v>2312</v>
          </cell>
          <cell r="J33">
            <v>684</v>
          </cell>
          <cell r="L33">
            <v>766</v>
          </cell>
          <cell r="M33">
            <v>756</v>
          </cell>
          <cell r="O33">
            <v>0</v>
          </cell>
          <cell r="P33">
            <v>9</v>
          </cell>
          <cell r="S33">
            <v>94</v>
          </cell>
          <cell r="AC33">
            <v>1495</v>
          </cell>
          <cell r="AD33">
            <v>2312</v>
          </cell>
        </row>
        <row r="34">
          <cell r="C34">
            <v>246</v>
          </cell>
          <cell r="F34">
            <v>2394</v>
          </cell>
          <cell r="I34">
            <v>265</v>
          </cell>
          <cell r="J34">
            <v>6</v>
          </cell>
          <cell r="L34">
            <v>41</v>
          </cell>
          <cell r="M34">
            <v>0</v>
          </cell>
          <cell r="O34">
            <v>0</v>
          </cell>
          <cell r="P34">
            <v>0</v>
          </cell>
          <cell r="S34">
            <v>218</v>
          </cell>
          <cell r="T34">
            <v>0</v>
          </cell>
          <cell r="AC34">
            <v>0</v>
          </cell>
          <cell r="AD34">
            <v>0</v>
          </cell>
        </row>
        <row r="35">
          <cell r="C35">
            <v>56</v>
          </cell>
          <cell r="F35">
            <v>0</v>
          </cell>
          <cell r="I35">
            <v>735</v>
          </cell>
          <cell r="J35">
            <v>111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S35">
            <v>0</v>
          </cell>
          <cell r="T35">
            <v>624</v>
          </cell>
          <cell r="AC35">
            <v>0</v>
          </cell>
          <cell r="AD35">
            <v>0</v>
          </cell>
        </row>
        <row r="36">
          <cell r="C36">
            <v>420</v>
          </cell>
          <cell r="F36">
            <v>70</v>
          </cell>
          <cell r="I36">
            <v>5315</v>
          </cell>
          <cell r="J36">
            <v>44</v>
          </cell>
          <cell r="L36">
            <v>94</v>
          </cell>
          <cell r="M36">
            <v>5145</v>
          </cell>
          <cell r="P36">
            <v>0</v>
          </cell>
          <cell r="S36">
            <v>30</v>
          </cell>
          <cell r="T36">
            <v>0</v>
          </cell>
          <cell r="AC36">
            <v>0</v>
          </cell>
          <cell r="AD36">
            <v>0</v>
          </cell>
        </row>
        <row r="37">
          <cell r="C37">
            <v>1031</v>
          </cell>
          <cell r="F37">
            <v>0</v>
          </cell>
          <cell r="I37">
            <v>12407</v>
          </cell>
          <cell r="J37">
            <v>157</v>
          </cell>
          <cell r="L37">
            <v>7421</v>
          </cell>
          <cell r="M37">
            <v>4822</v>
          </cell>
          <cell r="O37">
            <v>0</v>
          </cell>
          <cell r="P37">
            <v>0</v>
          </cell>
          <cell r="AC37">
            <v>0</v>
          </cell>
          <cell r="AD37">
            <v>0</v>
          </cell>
        </row>
        <row r="38">
          <cell r="F38">
            <v>357</v>
          </cell>
          <cell r="I38">
            <v>2121</v>
          </cell>
          <cell r="J38">
            <v>351</v>
          </cell>
          <cell r="L38">
            <v>838</v>
          </cell>
          <cell r="M38">
            <v>239</v>
          </cell>
          <cell r="O38">
            <v>9</v>
          </cell>
          <cell r="P38">
            <v>60</v>
          </cell>
          <cell r="S38">
            <v>589</v>
          </cell>
          <cell r="T38">
            <v>35</v>
          </cell>
          <cell r="AC38">
            <v>28</v>
          </cell>
          <cell r="AD38">
            <v>20</v>
          </cell>
        </row>
        <row r="39">
          <cell r="F39">
            <v>0</v>
          </cell>
          <cell r="I39">
            <v>181</v>
          </cell>
          <cell r="J39">
            <v>181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AC39">
            <v>0</v>
          </cell>
          <cell r="AD39">
            <v>0</v>
          </cell>
        </row>
        <row r="40">
          <cell r="C40">
            <v>546</v>
          </cell>
          <cell r="F40">
            <v>0</v>
          </cell>
          <cell r="I40">
            <v>7756</v>
          </cell>
          <cell r="J40">
            <v>17</v>
          </cell>
          <cell r="L40">
            <v>6912</v>
          </cell>
          <cell r="M40">
            <v>827</v>
          </cell>
          <cell r="O40">
            <v>0</v>
          </cell>
          <cell r="P40">
            <v>0</v>
          </cell>
          <cell r="S40">
            <v>0</v>
          </cell>
          <cell r="T40">
            <v>0</v>
          </cell>
          <cell r="AC40">
            <v>0</v>
          </cell>
          <cell r="AD40">
            <v>0</v>
          </cell>
        </row>
        <row r="41">
          <cell r="C41">
            <v>152</v>
          </cell>
          <cell r="F41">
            <v>0</v>
          </cell>
          <cell r="I41">
            <v>2186</v>
          </cell>
          <cell r="J41">
            <v>2186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S41">
            <v>0</v>
          </cell>
          <cell r="T41">
            <v>0</v>
          </cell>
          <cell r="AC41">
            <v>0</v>
          </cell>
          <cell r="AD41">
            <v>0</v>
          </cell>
        </row>
        <row r="42">
          <cell r="C42">
            <v>908</v>
          </cell>
          <cell r="F42">
            <v>2619</v>
          </cell>
          <cell r="I42">
            <v>8058</v>
          </cell>
          <cell r="J42">
            <v>4515</v>
          </cell>
          <cell r="L42">
            <v>2714</v>
          </cell>
          <cell r="M42">
            <v>18</v>
          </cell>
          <cell r="O42">
            <v>0</v>
          </cell>
          <cell r="P42">
            <v>21</v>
          </cell>
          <cell r="S42">
            <v>361</v>
          </cell>
          <cell r="T42">
            <v>429</v>
          </cell>
          <cell r="AC42">
            <v>239</v>
          </cell>
          <cell r="AD42">
            <v>41</v>
          </cell>
        </row>
        <row r="43">
          <cell r="C43">
            <v>75</v>
          </cell>
          <cell r="F43">
            <v>0</v>
          </cell>
          <cell r="I43">
            <v>849</v>
          </cell>
          <cell r="J43">
            <v>849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S43">
            <v>0</v>
          </cell>
          <cell r="T43">
            <v>0</v>
          </cell>
          <cell r="AC43">
            <v>0</v>
          </cell>
          <cell r="AD43">
            <v>0</v>
          </cell>
        </row>
        <row r="44">
          <cell r="C44">
            <v>0</v>
          </cell>
          <cell r="F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S44">
            <v>0</v>
          </cell>
          <cell r="T44">
            <v>0</v>
          </cell>
          <cell r="AC44">
            <v>0</v>
          </cell>
          <cell r="AD44">
            <v>0</v>
          </cell>
        </row>
        <row r="45">
          <cell r="C45">
            <v>400</v>
          </cell>
          <cell r="F45">
            <v>0</v>
          </cell>
          <cell r="I45">
            <v>5639</v>
          </cell>
          <cell r="J45">
            <v>5639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S45">
            <v>0</v>
          </cell>
          <cell r="T45">
            <v>0</v>
          </cell>
          <cell r="AC45">
            <v>0</v>
          </cell>
          <cell r="AD45">
            <v>0</v>
          </cell>
        </row>
        <row r="46">
          <cell r="C46">
            <v>384</v>
          </cell>
          <cell r="F46">
            <v>3415</v>
          </cell>
          <cell r="I46">
            <v>692</v>
          </cell>
          <cell r="J46">
            <v>19</v>
          </cell>
          <cell r="M46">
            <v>0</v>
          </cell>
          <cell r="O46">
            <v>0</v>
          </cell>
          <cell r="P46">
            <v>238</v>
          </cell>
          <cell r="S46">
            <v>430</v>
          </cell>
          <cell r="T46">
            <v>0</v>
          </cell>
          <cell r="AC46">
            <v>0</v>
          </cell>
          <cell r="AD46">
            <v>0</v>
          </cell>
        </row>
        <row r="47">
          <cell r="C47">
            <v>24</v>
          </cell>
          <cell r="F47">
            <v>0</v>
          </cell>
          <cell r="I47">
            <v>311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S47">
            <v>0</v>
          </cell>
          <cell r="T47">
            <v>311</v>
          </cell>
          <cell r="AC47">
            <v>0</v>
          </cell>
          <cell r="AD47">
            <v>0</v>
          </cell>
        </row>
        <row r="48">
          <cell r="AO48">
            <v>15</v>
          </cell>
        </row>
      </sheetData>
      <sheetData sheetId="2">
        <row r="9">
          <cell r="B9">
            <v>14345</v>
          </cell>
          <cell r="C9">
            <v>1205</v>
          </cell>
          <cell r="D9">
            <v>11204.733333333334</v>
          </cell>
          <cell r="E9">
            <v>1802.8666666666668</v>
          </cell>
          <cell r="F9">
            <v>9401.866666666665</v>
          </cell>
          <cell r="H9">
            <v>175.93333333333334</v>
          </cell>
          <cell r="I9">
            <v>186.39999999999998</v>
          </cell>
          <cell r="K9">
            <v>73.933333333333337</v>
          </cell>
          <cell r="L9">
            <v>252.60000000000002</v>
          </cell>
        </row>
        <row r="10">
          <cell r="D10">
            <v>5761.4000000000005</v>
          </cell>
        </row>
        <row r="11">
          <cell r="C11">
            <v>0</v>
          </cell>
        </row>
        <row r="12">
          <cell r="C12">
            <v>194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15</v>
          </cell>
        </row>
        <row r="18">
          <cell r="C18">
            <v>1</v>
          </cell>
        </row>
        <row r="19">
          <cell r="C19">
            <v>4</v>
          </cell>
        </row>
        <row r="20">
          <cell r="C20">
            <v>0</v>
          </cell>
        </row>
        <row r="21">
          <cell r="C21">
            <v>8</v>
          </cell>
        </row>
        <row r="22">
          <cell r="C22">
            <v>18</v>
          </cell>
        </row>
        <row r="23">
          <cell r="C23">
            <v>12</v>
          </cell>
        </row>
        <row r="24">
          <cell r="C24">
            <v>1</v>
          </cell>
        </row>
        <row r="25">
          <cell r="C25">
            <v>253</v>
          </cell>
        </row>
        <row r="26">
          <cell r="C26">
            <v>88</v>
          </cell>
        </row>
        <row r="27">
          <cell r="C27">
            <v>0</v>
          </cell>
        </row>
        <row r="28">
          <cell r="D28">
            <v>5443.333333333333</v>
          </cell>
        </row>
        <row r="29">
          <cell r="C29">
            <v>81</v>
          </cell>
        </row>
        <row r="30">
          <cell r="C30">
            <v>6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16</v>
          </cell>
        </row>
        <row r="35">
          <cell r="C35">
            <v>56</v>
          </cell>
        </row>
        <row r="36">
          <cell r="C36">
            <v>0</v>
          </cell>
        </row>
        <row r="37">
          <cell r="C37">
            <v>2</v>
          </cell>
        </row>
        <row r="38">
          <cell r="C38">
            <v>142</v>
          </cell>
        </row>
        <row r="39">
          <cell r="C39">
            <v>136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76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96</v>
          </cell>
        </row>
        <row r="48">
          <cell r="C48">
            <v>0</v>
          </cell>
        </row>
      </sheetData>
      <sheetData sheetId="3"/>
      <sheetData sheetId="4"/>
      <sheetData sheetId="5">
        <row r="11">
          <cell r="P11" t="str">
            <v>SUM</v>
          </cell>
          <cell r="Q11" t="str">
            <v>SENT</v>
          </cell>
        </row>
        <row r="12">
          <cell r="P12">
            <v>1802.8666666666668</v>
          </cell>
          <cell r="Q12">
            <v>9401.866666666665</v>
          </cell>
        </row>
        <row r="15">
          <cell r="P15" t="str">
            <v>SUM</v>
          </cell>
          <cell r="Q15" t="str">
            <v>SENT</v>
          </cell>
        </row>
        <row r="16">
          <cell r="P16">
            <v>73.933333333333337</v>
          </cell>
          <cell r="Q16">
            <v>252.60000000000002</v>
          </cell>
        </row>
        <row r="19">
          <cell r="P19" t="str">
            <v>SUM</v>
          </cell>
          <cell r="Q19" t="str">
            <v>SENT</v>
          </cell>
        </row>
        <row r="20">
          <cell r="P20">
            <v>175.93333333333334</v>
          </cell>
          <cell r="Q20">
            <v>186.39999999999998</v>
          </cell>
        </row>
        <row r="23">
          <cell r="P23" t="str">
            <v>ESTE</v>
          </cell>
          <cell r="Q23" t="str">
            <v>OESTE</v>
          </cell>
        </row>
        <row r="24">
          <cell r="P24">
            <v>5761.4000000000005</v>
          </cell>
          <cell r="Q24">
            <v>5443.333333333333</v>
          </cell>
        </row>
        <row r="27">
          <cell r="P27" t="str">
            <v>OCUPADA</v>
          </cell>
          <cell r="Q27" t="str">
            <v>NO OCUPADA</v>
          </cell>
        </row>
        <row r="28">
          <cell r="P28">
            <v>11204.733333333334</v>
          </cell>
          <cell r="Q28">
            <v>1935.2666666666664</v>
          </cell>
        </row>
        <row r="31">
          <cell r="P31" t="str">
            <v>HABITABLES</v>
          </cell>
          <cell r="Q31" t="str">
            <v>NO HABITABLES</v>
          </cell>
        </row>
        <row r="32">
          <cell r="P32">
            <v>13140</v>
          </cell>
          <cell r="Q32">
            <v>1205</v>
          </cell>
        </row>
      </sheetData>
      <sheetData sheetId="6">
        <row r="9">
          <cell r="G9">
            <v>3928.2</v>
          </cell>
          <cell r="I9">
            <v>3240.5333333333333</v>
          </cell>
          <cell r="K9">
            <v>1708.7333333333331</v>
          </cell>
          <cell r="M9">
            <v>2.4</v>
          </cell>
          <cell r="O9">
            <v>63.4</v>
          </cell>
          <cell r="Q9">
            <v>207.73333333333332</v>
          </cell>
          <cell r="S9">
            <v>248.46666666666667</v>
          </cell>
        </row>
        <row r="10">
          <cell r="G10">
            <v>2318.5333333333333</v>
          </cell>
          <cell r="I10">
            <v>1636.3333333333333</v>
          </cell>
          <cell r="K10">
            <v>921.6</v>
          </cell>
          <cell r="M10">
            <v>1.8</v>
          </cell>
          <cell r="O10">
            <v>25.4</v>
          </cell>
          <cell r="Q10">
            <v>53.06666666666667</v>
          </cell>
          <cell r="S10">
            <v>122.39999999999999</v>
          </cell>
        </row>
        <row r="28">
          <cell r="G28">
            <v>1609.6666666666667</v>
          </cell>
          <cell r="I28">
            <v>1604.2</v>
          </cell>
          <cell r="K28">
            <v>787.13333333333321</v>
          </cell>
          <cell r="M28">
            <v>0.6</v>
          </cell>
          <cell r="O28">
            <v>38</v>
          </cell>
          <cell r="Q28">
            <v>154.66666666666666</v>
          </cell>
          <cell r="S28">
            <v>126.06666666666668</v>
          </cell>
        </row>
      </sheetData>
      <sheetData sheetId="7">
        <row r="5">
          <cell r="N5" t="str">
            <v>PENDIENTE LIQUIDACIÓN</v>
          </cell>
          <cell r="O5">
            <v>63.4</v>
          </cell>
        </row>
        <row r="6">
          <cell r="N6" t="str">
            <v>CON LIQUIDACIÓN</v>
          </cell>
          <cell r="O6">
            <v>207.73333333333332</v>
          </cell>
        </row>
        <row r="7">
          <cell r="N7" t="str">
            <v>SIN SENTENCIA</v>
          </cell>
          <cell r="O7">
            <v>2.4</v>
          </cell>
        </row>
        <row r="8">
          <cell r="N8" t="str">
            <v>PENSIÓN ALIMENTARIA</v>
          </cell>
          <cell r="O8">
            <v>248.46666666666667</v>
          </cell>
        </row>
        <row r="9">
          <cell r="N9" t="str">
            <v>MAXIMA</v>
          </cell>
          <cell r="O9">
            <v>1708.7333333333331</v>
          </cell>
        </row>
        <row r="10">
          <cell r="N10" t="str">
            <v>MINIMA</v>
          </cell>
          <cell r="O10">
            <v>3928.2</v>
          </cell>
        </row>
        <row r="11">
          <cell r="N11" t="str">
            <v>MEDIANA</v>
          </cell>
          <cell r="O11">
            <v>3240.5333333333333</v>
          </cell>
        </row>
        <row r="15">
          <cell r="N15" t="str">
            <v>PENDIENTE LIQUIDACIÓN</v>
          </cell>
          <cell r="O15">
            <v>25.4</v>
          </cell>
        </row>
        <row r="16">
          <cell r="N16" t="str">
            <v>CON LIQUIDACIÓN</v>
          </cell>
          <cell r="O16">
            <v>53.06666666666667</v>
          </cell>
        </row>
        <row r="17">
          <cell r="N17" t="str">
            <v>SIN SENTENCIA</v>
          </cell>
          <cell r="O17">
            <v>1.8</v>
          </cell>
        </row>
        <row r="18">
          <cell r="N18" t="str">
            <v>PENSIÓN ALIMENTARIA</v>
          </cell>
          <cell r="O18">
            <v>122.39999999999999</v>
          </cell>
        </row>
        <row r="19">
          <cell r="N19" t="str">
            <v>MAXIMA</v>
          </cell>
          <cell r="O19">
            <v>921.6</v>
          </cell>
        </row>
        <row r="20">
          <cell r="N20" t="str">
            <v>MINIMA</v>
          </cell>
          <cell r="O20">
            <v>2318.5333333333333</v>
          </cell>
        </row>
        <row r="21">
          <cell r="N21" t="str">
            <v>MEDIANA</v>
          </cell>
          <cell r="O21">
            <v>1636.3333333333333</v>
          </cell>
        </row>
        <row r="25">
          <cell r="N25" t="str">
            <v>PENDIENTE LIQUIDACIÓN</v>
          </cell>
          <cell r="O25">
            <v>38</v>
          </cell>
        </row>
        <row r="26">
          <cell r="N26" t="str">
            <v>CON LIQUIDACIÓN</v>
          </cell>
          <cell r="O26">
            <v>154.66666666666666</v>
          </cell>
        </row>
        <row r="27">
          <cell r="N27" t="str">
            <v>SIN SENTENCIA</v>
          </cell>
          <cell r="O27">
            <v>0.6</v>
          </cell>
        </row>
        <row r="28">
          <cell r="N28" t="str">
            <v>PENSIÓN ALIMENTARIA</v>
          </cell>
          <cell r="O28">
            <v>126.06666666666668</v>
          </cell>
        </row>
        <row r="29">
          <cell r="N29" t="str">
            <v>MAXIMA</v>
          </cell>
          <cell r="O29">
            <v>787.13333333333321</v>
          </cell>
        </row>
        <row r="30">
          <cell r="N30" t="str">
            <v>MINIMA</v>
          </cell>
          <cell r="O30">
            <v>1609.6666666666667</v>
          </cell>
        </row>
        <row r="31">
          <cell r="N31" t="str">
            <v>MEDIANA</v>
          </cell>
          <cell r="O31">
            <v>1604.2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/>
  </sheetViews>
  <sheetFormatPr defaultColWidth="27.28515625" defaultRowHeight="15"/>
  <cols>
    <col min="1" max="1" width="34" customWidth="1"/>
    <col min="2" max="2" width="8.42578125" customWidth="1"/>
    <col min="3" max="3" width="7.85546875" customWidth="1"/>
    <col min="4" max="6" width="7" customWidth="1"/>
    <col min="7" max="12" width="6.42578125" customWidth="1"/>
  </cols>
  <sheetData>
    <row r="1" spans="1:12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</row>
    <row r="2" spans="1:1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5" thickBot="1">
      <c r="A3" s="267" t="s">
        <v>274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31.5" customHeight="1">
      <c r="A4" s="268" t="s">
        <v>2</v>
      </c>
      <c r="B4" s="309" t="s">
        <v>3</v>
      </c>
      <c r="C4" s="309" t="s">
        <v>4</v>
      </c>
      <c r="D4" s="309" t="s">
        <v>5</v>
      </c>
      <c r="E4" s="309" t="s">
        <v>6</v>
      </c>
      <c r="F4" s="309" t="s">
        <v>7</v>
      </c>
      <c r="G4" s="303" t="s">
        <v>8</v>
      </c>
      <c r="H4" s="303"/>
      <c r="I4" s="303"/>
      <c r="J4" s="303" t="s">
        <v>9</v>
      </c>
      <c r="K4" s="303"/>
      <c r="L4" s="304"/>
    </row>
    <row r="5" spans="1:12" ht="10.5" customHeight="1">
      <c r="A5" s="269"/>
      <c r="B5" s="310"/>
      <c r="C5" s="310"/>
      <c r="D5" s="310"/>
      <c r="E5" s="310"/>
      <c r="F5" s="310"/>
      <c r="G5" s="305" t="s">
        <v>10</v>
      </c>
      <c r="H5" s="305" t="s">
        <v>6</v>
      </c>
      <c r="I5" s="305" t="s">
        <v>7</v>
      </c>
      <c r="J5" s="305" t="s">
        <v>10</v>
      </c>
      <c r="K5" s="305" t="s">
        <v>6</v>
      </c>
      <c r="L5" s="307" t="s">
        <v>7</v>
      </c>
    </row>
    <row r="6" spans="1:12" ht="12" customHeight="1" thickBot="1">
      <c r="A6" s="270"/>
      <c r="B6" s="311"/>
      <c r="C6" s="311"/>
      <c r="D6" s="311"/>
      <c r="E6" s="311"/>
      <c r="F6" s="311"/>
      <c r="G6" s="306"/>
      <c r="H6" s="306"/>
      <c r="I6" s="306"/>
      <c r="J6" s="306"/>
      <c r="K6" s="306"/>
      <c r="L6" s="308"/>
    </row>
    <row r="7" spans="1:12" ht="17.25" customHeight="1" thickBot="1">
      <c r="A7" s="271" t="s">
        <v>11</v>
      </c>
      <c r="B7" s="272">
        <f t="shared" ref="B7:L7" si="0">SUM(B8,B26)</f>
        <v>14345</v>
      </c>
      <c r="C7" s="272">
        <f t="shared" si="0"/>
        <v>1205</v>
      </c>
      <c r="D7" s="272">
        <f t="shared" si="0"/>
        <v>11204.733333333334</v>
      </c>
      <c r="E7" s="272">
        <f t="shared" si="0"/>
        <v>1802.8666666666668</v>
      </c>
      <c r="F7" s="272">
        <f t="shared" si="0"/>
        <v>9401.866666666665</v>
      </c>
      <c r="G7" s="272">
        <f>SUM(G8,G26)</f>
        <v>362.33333333333337</v>
      </c>
      <c r="H7" s="272">
        <f t="shared" si="0"/>
        <v>175.93333333333334</v>
      </c>
      <c r="I7" s="272">
        <f t="shared" si="0"/>
        <v>186.39999999999998</v>
      </c>
      <c r="J7" s="272">
        <f t="shared" si="0"/>
        <v>326.53333333333336</v>
      </c>
      <c r="K7" s="272">
        <f t="shared" si="0"/>
        <v>73.933333333333337</v>
      </c>
      <c r="L7" s="273">
        <f t="shared" si="0"/>
        <v>252.60000000000002</v>
      </c>
    </row>
    <row r="8" spans="1:12" ht="17.25" customHeight="1" thickBot="1">
      <c r="A8" s="274" t="s">
        <v>12</v>
      </c>
      <c r="B8" s="275">
        <f>SUM(B9:B25)</f>
        <v>7382</v>
      </c>
      <c r="C8" s="275">
        <f>SUM(C9:C25)</f>
        <v>594</v>
      </c>
      <c r="D8" s="275">
        <f>SUM(D9:D25)</f>
        <v>5761.4000000000005</v>
      </c>
      <c r="E8" s="275">
        <f t="shared" ref="E8:K8" si="1">SUM(E9:E25)</f>
        <v>681.33333333333337</v>
      </c>
      <c r="F8" s="275">
        <f t="shared" si="1"/>
        <v>5080.0666666666666</v>
      </c>
      <c r="G8" s="275">
        <f t="shared" si="1"/>
        <v>78.733333333333334</v>
      </c>
      <c r="H8" s="275">
        <f t="shared" si="1"/>
        <v>50.666666666666664</v>
      </c>
      <c r="I8" s="275">
        <f t="shared" si="1"/>
        <v>28.06666666666667</v>
      </c>
      <c r="J8" s="275">
        <f t="shared" si="1"/>
        <v>326.53333333333336</v>
      </c>
      <c r="K8" s="275">
        <f t="shared" si="1"/>
        <v>73.933333333333337</v>
      </c>
      <c r="L8" s="276">
        <f>SUM(L9:L25)</f>
        <v>252.60000000000002</v>
      </c>
    </row>
    <row r="9" spans="1:12" ht="18.75" customHeight="1">
      <c r="A9" s="234" t="s">
        <v>13</v>
      </c>
      <c r="B9" s="289">
        <v>500</v>
      </c>
      <c r="C9" s="277">
        <f>SUM('[2]INFORME POR DIA'!D1459)</f>
        <v>0</v>
      </c>
      <c r="D9" s="277">
        <f>SUM(E9:F9)</f>
        <v>491.33333333333331</v>
      </c>
      <c r="E9" s="277">
        <f>[2]RESUMEN!F10/[2]RESUMEN!$AO$48</f>
        <v>0</v>
      </c>
      <c r="F9" s="277">
        <f>[2]RESUMEN!I10/[2]RESUMEN!$AO$48</f>
        <v>491.33333333333331</v>
      </c>
      <c r="G9" s="277">
        <f>SUM(H9:I9)</f>
        <v>0</v>
      </c>
      <c r="H9" s="277">
        <f>[2]RESUMEN!AC10/[2]RESUMEN!$AO$48</f>
        <v>0</v>
      </c>
      <c r="I9" s="277">
        <f>[2]RESUMEN!AD10/[2]RESUMEN!$AO$48</f>
        <v>0</v>
      </c>
      <c r="J9" s="277">
        <f>SUM(K9:L9)</f>
        <v>0</v>
      </c>
      <c r="K9" s="277"/>
      <c r="L9" s="278"/>
    </row>
    <row r="10" spans="1:12" ht="18.75" customHeight="1">
      <c r="A10" s="235" t="s">
        <v>239</v>
      </c>
      <c r="B10" s="290">
        <v>450</v>
      </c>
      <c r="C10" s="277">
        <f>SUM('[2]INFORME POR DIA'!D1460)</f>
        <v>194</v>
      </c>
      <c r="D10" s="277">
        <f t="shared" ref="D10:D27" si="2">SUM(E10:F10)</f>
        <v>239.53333333333333</v>
      </c>
      <c r="E10" s="277">
        <f>[2]RESUMEN!F11/[2]RESUMEN!$AO$48</f>
        <v>15.6</v>
      </c>
      <c r="F10" s="277">
        <f>[2]RESUMEN!I11/[2]RESUMEN!$AO$48</f>
        <v>223.93333333333334</v>
      </c>
      <c r="G10" s="277">
        <f t="shared" ref="G10:G27" si="3">SUM(H10:I10)</f>
        <v>0</v>
      </c>
      <c r="H10" s="277">
        <f>[2]RESUMEN!AC11/[2]RESUMEN!$AO$48</f>
        <v>0</v>
      </c>
      <c r="I10" s="277">
        <f>[2]RESUMEN!AD11/[2]RESUMEN!$AO$48</f>
        <v>0</v>
      </c>
      <c r="J10" s="277">
        <f t="shared" ref="J10:J27" si="4">SUM(K10:L10)</f>
        <v>0</v>
      </c>
      <c r="K10" s="279"/>
      <c r="L10" s="280"/>
    </row>
    <row r="11" spans="1:12" ht="18.75" customHeight="1">
      <c r="A11" s="235" t="s">
        <v>240</v>
      </c>
      <c r="B11" s="289">
        <v>36</v>
      </c>
      <c r="C11" s="277">
        <f>SUM('[2]INFORME POR DIA'!D1461)</f>
        <v>0</v>
      </c>
      <c r="D11" s="277">
        <f t="shared" si="2"/>
        <v>30.466666666666665</v>
      </c>
      <c r="E11" s="277">
        <f>[2]RESUMEN!F12/[2]RESUMEN!$AO$48</f>
        <v>0</v>
      </c>
      <c r="F11" s="277">
        <f>[2]RESUMEN!I12/[2]RESUMEN!$AO$48</f>
        <v>30.466666666666665</v>
      </c>
      <c r="G11" s="277">
        <f t="shared" si="3"/>
        <v>0</v>
      </c>
      <c r="H11" s="277">
        <f>[2]RESUMEN!AC12/[2]RESUMEN!$AO$48</f>
        <v>0</v>
      </c>
      <c r="I11" s="277">
        <f>[2]RESUMEN!AD12/[2]RESUMEN!$AO$48</f>
        <v>0</v>
      </c>
      <c r="J11" s="277">
        <f t="shared" si="4"/>
        <v>0</v>
      </c>
      <c r="K11" s="279"/>
      <c r="L11" s="280"/>
    </row>
    <row r="12" spans="1:12" ht="26.25">
      <c r="A12" s="235" t="s">
        <v>241</v>
      </c>
      <c r="B12" s="289">
        <v>40</v>
      </c>
      <c r="C12" s="277">
        <f>SUM('[2]INFORME POR DIA'!D1462)</f>
        <v>0</v>
      </c>
      <c r="D12" s="277">
        <f t="shared" si="2"/>
        <v>23</v>
      </c>
      <c r="E12" s="277">
        <f>[2]RESUMEN!F13/[2]RESUMEN!$AO$48</f>
        <v>0</v>
      </c>
      <c r="F12" s="277">
        <f>[2]RESUMEN!I13/[2]RESUMEN!$AO$48</f>
        <v>23</v>
      </c>
      <c r="G12" s="277">
        <f t="shared" si="3"/>
        <v>0</v>
      </c>
      <c r="H12" s="277">
        <f>[2]RESUMEN!AC13/[2]RESUMEN!$AO$48</f>
        <v>0</v>
      </c>
      <c r="I12" s="277">
        <f>[2]RESUMEN!AD13/[2]RESUMEN!$AO$48</f>
        <v>0</v>
      </c>
      <c r="J12" s="277">
        <f t="shared" si="4"/>
        <v>23</v>
      </c>
      <c r="K12" s="291">
        <f>SUM([2]RESUMEN!AM13)</f>
        <v>0</v>
      </c>
      <c r="L12" s="292">
        <f>SUM([2]RESUMEN!AN13)</f>
        <v>23</v>
      </c>
    </row>
    <row r="13" spans="1:12" ht="17.25" customHeight="1">
      <c r="A13" s="235" t="s">
        <v>242</v>
      </c>
      <c r="B13" s="289">
        <v>68</v>
      </c>
      <c r="C13" s="277">
        <f>SUM('[2]INFORME POR DIA'!D1463)</f>
        <v>0</v>
      </c>
      <c r="D13" s="277">
        <f t="shared" si="2"/>
        <v>53.466666666666669</v>
      </c>
      <c r="E13" s="277">
        <f>[2]RESUMEN!F14/[2]RESUMEN!$AO$48</f>
        <v>0</v>
      </c>
      <c r="F13" s="277">
        <f>[2]RESUMEN!I14/[2]RESUMEN!$AO$48</f>
        <v>53.466666666666669</v>
      </c>
      <c r="G13" s="277">
        <f t="shared" si="3"/>
        <v>0</v>
      </c>
      <c r="H13" s="277">
        <f>[2]RESUMEN!AC14/[2]RESUMEN!$AO$48</f>
        <v>0</v>
      </c>
      <c r="I13" s="277">
        <f>[2]RESUMEN!AD14/[2]RESUMEN!$AO$48</f>
        <v>0</v>
      </c>
      <c r="J13" s="277">
        <f t="shared" si="4"/>
        <v>0</v>
      </c>
      <c r="K13" s="291"/>
      <c r="L13" s="292"/>
    </row>
    <row r="14" spans="1:12" ht="17.25" customHeight="1">
      <c r="A14" s="235" t="s">
        <v>243</v>
      </c>
      <c r="B14" s="289">
        <v>108</v>
      </c>
      <c r="C14" s="277">
        <f>SUM('[2]INFORME POR DIA'!D1464)</f>
        <v>0</v>
      </c>
      <c r="D14" s="277">
        <f t="shared" si="2"/>
        <v>49.266666666666666</v>
      </c>
      <c r="E14" s="277">
        <f>[2]RESUMEN!F15/[2]RESUMEN!$AO$48</f>
        <v>28.8</v>
      </c>
      <c r="F14" s="277">
        <f>[2]RESUMEN!I15/[2]RESUMEN!$AO$48</f>
        <v>20.466666666666665</v>
      </c>
      <c r="G14" s="277">
        <f t="shared" si="3"/>
        <v>2.3333333333333335</v>
      </c>
      <c r="H14" s="277">
        <f>[2]RESUMEN!AC15/[2]RESUMEN!$AO$48</f>
        <v>1.5333333333333334</v>
      </c>
      <c r="I14" s="277">
        <f>[2]RESUMEN!AD15/[2]RESUMEN!$AO$48</f>
        <v>0.8</v>
      </c>
      <c r="J14" s="277">
        <f t="shared" si="4"/>
        <v>5.5333333333333332</v>
      </c>
      <c r="K14" s="291">
        <f>SUM([2]RESUMEN!AM15)</f>
        <v>3.7333333333333334</v>
      </c>
      <c r="L14" s="292">
        <f>SUM([2]RESUMEN!AN15)</f>
        <v>1.8</v>
      </c>
    </row>
    <row r="15" spans="1:12" ht="26.25">
      <c r="A15" s="235" t="s">
        <v>269</v>
      </c>
      <c r="B15" s="293">
        <v>705</v>
      </c>
      <c r="C15" s="277">
        <f>SUM('[2]INFORME POR DIA'!D1465)</f>
        <v>15</v>
      </c>
      <c r="D15" s="277">
        <f t="shared" si="2"/>
        <v>576.33333333333326</v>
      </c>
      <c r="E15" s="277">
        <f>[2]RESUMEN!F16/[2]RESUMEN!$AO$48</f>
        <v>441.4</v>
      </c>
      <c r="F15" s="277">
        <f>[2]RESUMEN!I16/[2]RESUMEN!$AO$48</f>
        <v>134.93333333333334</v>
      </c>
      <c r="G15" s="277">
        <f t="shared" si="3"/>
        <v>47.733333333333334</v>
      </c>
      <c r="H15" s="277">
        <f>[2]RESUMEN!AC16/[2]RESUMEN!$AO$48</f>
        <v>44.133333333333333</v>
      </c>
      <c r="I15" s="277">
        <f>[2]RESUMEN!AD16/[2]RESUMEN!$AO$48</f>
        <v>3.6</v>
      </c>
      <c r="J15" s="277">
        <f t="shared" si="4"/>
        <v>0</v>
      </c>
      <c r="K15" s="279"/>
      <c r="L15" s="280"/>
    </row>
    <row r="16" spans="1:12" ht="15" customHeight="1">
      <c r="A16" s="235" t="s">
        <v>244</v>
      </c>
      <c r="B16" s="290">
        <v>292</v>
      </c>
      <c r="C16" s="277">
        <f>SUM('[2]INFORME POR DIA'!D1466)</f>
        <v>1</v>
      </c>
      <c r="D16" s="277">
        <f t="shared" si="2"/>
        <v>181.33333333333334</v>
      </c>
      <c r="E16" s="277">
        <f>[2]RESUMEN!F17/[2]RESUMEN!$AO$48</f>
        <v>11.066666666666666</v>
      </c>
      <c r="F16" s="277">
        <f>[2]RESUMEN!I17/[2]RESUMEN!$AO$48</f>
        <v>170.26666666666668</v>
      </c>
      <c r="G16" s="277">
        <f t="shared" si="3"/>
        <v>0</v>
      </c>
      <c r="H16" s="277">
        <f>[2]RESUMEN!AC17/[2]RESUMEN!$AO$48</f>
        <v>0</v>
      </c>
      <c r="I16" s="277">
        <f>[2]RESUMEN!AD17/[2]RESUMEN!$AO$48</f>
        <v>0</v>
      </c>
      <c r="J16" s="277">
        <f t="shared" si="4"/>
        <v>0</v>
      </c>
      <c r="K16" s="279"/>
      <c r="L16" s="280"/>
    </row>
    <row r="17" spans="1:12" ht="26.25">
      <c r="A17" s="235" t="s">
        <v>270</v>
      </c>
      <c r="B17" s="289">
        <v>292</v>
      </c>
      <c r="C17" s="277">
        <f>SUM('[2]INFORME POR DIA'!D1467)</f>
        <v>4</v>
      </c>
      <c r="D17" s="277">
        <f t="shared" si="2"/>
        <v>284.73333333333335</v>
      </c>
      <c r="E17" s="277">
        <f>[2]RESUMEN!F18/[2]RESUMEN!$AO$48</f>
        <v>0</v>
      </c>
      <c r="F17" s="277">
        <f>[2]RESUMEN!I18/[2]RESUMEN!$AO$48</f>
        <v>284.73333333333335</v>
      </c>
      <c r="G17" s="277">
        <f t="shared" si="3"/>
        <v>0</v>
      </c>
      <c r="H17" s="277">
        <f>[2]RESUMEN!AC18/[2]RESUMEN!$AO$48</f>
        <v>0</v>
      </c>
      <c r="I17" s="277">
        <f>[2]RESUMEN!AD18/[2]RESUMEN!$AO$48</f>
        <v>0</v>
      </c>
      <c r="J17" s="277">
        <f t="shared" si="4"/>
        <v>0</v>
      </c>
      <c r="K17" s="279"/>
      <c r="L17" s="280"/>
    </row>
    <row r="18" spans="1:12" ht="18.75" customHeight="1">
      <c r="A18" s="235" t="s">
        <v>245</v>
      </c>
      <c r="B18" s="289">
        <v>1414</v>
      </c>
      <c r="C18" s="277">
        <f>SUM('[2]INFORME POR DIA'!D1468)</f>
        <v>0</v>
      </c>
      <c r="D18" s="277">
        <f t="shared" si="2"/>
        <v>1043</v>
      </c>
      <c r="E18" s="277">
        <f>[2]RESUMEN!F19/[2]RESUMEN!$AO$48</f>
        <v>113.8</v>
      </c>
      <c r="F18" s="277">
        <f>[2]RESUMEN!I19/[2]RESUMEN!$AO$48</f>
        <v>929.2</v>
      </c>
      <c r="G18" s="277">
        <f t="shared" si="3"/>
        <v>18.666666666666668</v>
      </c>
      <c r="H18" s="277">
        <f>[2]RESUMEN!AC19/[2]RESUMEN!$AO$48</f>
        <v>0</v>
      </c>
      <c r="I18" s="277">
        <f>[2]RESUMEN!AD19/[2]RESUMEN!$AO$48</f>
        <v>18.666666666666668</v>
      </c>
      <c r="J18" s="277">
        <f t="shared" si="4"/>
        <v>0</v>
      </c>
      <c r="K18" s="279"/>
      <c r="L18" s="280"/>
    </row>
    <row r="19" spans="1:12" ht="18.75" customHeight="1">
      <c r="A19" s="236" t="s">
        <v>14</v>
      </c>
      <c r="B19" s="294">
        <v>516</v>
      </c>
      <c r="C19" s="277">
        <f>SUM('[2]INFORME POR DIA'!D1469)</f>
        <v>8</v>
      </c>
      <c r="D19" s="277">
        <f t="shared" si="2"/>
        <v>499.2</v>
      </c>
      <c r="E19" s="277">
        <f>[2]RESUMEN!F20/[2]RESUMEN!$AO$48</f>
        <v>0.46666666666666667</v>
      </c>
      <c r="F19" s="277">
        <f>[2]RESUMEN!I20/[2]RESUMEN!$AO$48</f>
        <v>498.73333333333335</v>
      </c>
      <c r="G19" s="277">
        <f t="shared" si="3"/>
        <v>0</v>
      </c>
      <c r="H19" s="277">
        <f>[2]RESUMEN!AC20/[2]RESUMEN!$AO$48</f>
        <v>0</v>
      </c>
      <c r="I19" s="277">
        <f>[2]RESUMEN!AD20/[2]RESUMEN!$AO$48</f>
        <v>0</v>
      </c>
      <c r="J19" s="277">
        <f t="shared" si="4"/>
        <v>0</v>
      </c>
      <c r="K19" s="279"/>
      <c r="L19" s="280"/>
    </row>
    <row r="20" spans="1:12" ht="18.75" customHeight="1">
      <c r="A20" s="236" t="s">
        <v>15</v>
      </c>
      <c r="B20" s="289">
        <v>320</v>
      </c>
      <c r="C20" s="277">
        <f>SUM('[2]INFORME POR DIA'!D1470)</f>
        <v>18</v>
      </c>
      <c r="D20" s="277">
        <f t="shared" si="2"/>
        <v>226.66666666666666</v>
      </c>
      <c r="E20" s="277">
        <f>[2]RESUMEN!F21/[2]RESUMEN!$AO$48</f>
        <v>0</v>
      </c>
      <c r="F20" s="277">
        <f>[2]RESUMEN!I21/[2]RESUMEN!$AO$48</f>
        <v>226.66666666666666</v>
      </c>
      <c r="G20" s="277">
        <f t="shared" si="3"/>
        <v>0</v>
      </c>
      <c r="H20" s="277">
        <f>[2]RESUMEN!AC21/[2]RESUMEN!$AO$48</f>
        <v>0</v>
      </c>
      <c r="I20" s="277">
        <f>[2]RESUMEN!AD21/[2]RESUMEN!$AO$48</f>
        <v>0</v>
      </c>
      <c r="J20" s="277">
        <f t="shared" si="4"/>
        <v>0</v>
      </c>
      <c r="K20" s="279"/>
      <c r="L20" s="280"/>
    </row>
    <row r="21" spans="1:12" ht="18.75" customHeight="1">
      <c r="A21" s="236" t="s">
        <v>16</v>
      </c>
      <c r="B21" s="289">
        <v>592</v>
      </c>
      <c r="C21" s="277">
        <f>SUM('[2]INFORME POR DIA'!D1471)</f>
        <v>12</v>
      </c>
      <c r="D21" s="277">
        <f t="shared" si="2"/>
        <v>558.5333333333333</v>
      </c>
      <c r="E21" s="277">
        <f>[2]RESUMEN!F22/[2]RESUMEN!$AO$48</f>
        <v>0</v>
      </c>
      <c r="F21" s="277">
        <f>[2]RESUMEN!I22/[2]RESUMEN!$AO$48</f>
        <v>558.5333333333333</v>
      </c>
      <c r="G21" s="277">
        <f t="shared" si="3"/>
        <v>0</v>
      </c>
      <c r="H21" s="277">
        <f>[2]RESUMEN!AC22/[2]RESUMEN!$AO$48</f>
        <v>0</v>
      </c>
      <c r="I21" s="277">
        <f>[2]RESUMEN!AD22/[2]RESUMEN!$AO$48</f>
        <v>0</v>
      </c>
      <c r="J21" s="277">
        <f t="shared" si="4"/>
        <v>0</v>
      </c>
      <c r="K21" s="279"/>
      <c r="L21" s="280"/>
    </row>
    <row r="22" spans="1:12" ht="18.75" customHeight="1">
      <c r="A22" s="237" t="s">
        <v>17</v>
      </c>
      <c r="B22" s="289">
        <v>516</v>
      </c>
      <c r="C22" s="277">
        <f>SUM('[2]INFORME POR DIA'!D1472)</f>
        <v>1</v>
      </c>
      <c r="D22" s="277">
        <f t="shared" si="2"/>
        <v>463.66666666666669</v>
      </c>
      <c r="E22" s="277">
        <f>[2]RESUMEN!F23/[2]RESUMEN!$AO$48</f>
        <v>0</v>
      </c>
      <c r="F22" s="277">
        <f>[2]RESUMEN!I23/[2]RESUMEN!$AO$48</f>
        <v>463.66666666666669</v>
      </c>
      <c r="G22" s="277">
        <f t="shared" si="3"/>
        <v>0</v>
      </c>
      <c r="H22" s="277">
        <f>[2]RESUMEN!AC23/[2]RESUMEN!$AO$48</f>
        <v>0</v>
      </c>
      <c r="I22" s="277">
        <f>[2]RESUMEN!AD23/[2]RESUMEN!$AO$48</f>
        <v>0</v>
      </c>
      <c r="J22" s="277">
        <f t="shared" si="4"/>
        <v>0</v>
      </c>
      <c r="K22" s="279"/>
      <c r="L22" s="280"/>
    </row>
    <row r="23" spans="1:12" ht="18.75" customHeight="1">
      <c r="A23" s="281" t="s">
        <v>246</v>
      </c>
      <c r="B23" s="289">
        <v>1031</v>
      </c>
      <c r="C23" s="277">
        <f>SUM('[2]INFORME POR DIA'!D1473)</f>
        <v>253</v>
      </c>
      <c r="D23" s="277">
        <f t="shared" si="2"/>
        <v>742.86666666666667</v>
      </c>
      <c r="E23" s="277">
        <f>[2]RESUMEN!F24/[2]RESUMEN!$AO$48</f>
        <v>0</v>
      </c>
      <c r="F23" s="277">
        <f>[2]RESUMEN!I24/[2]RESUMEN!$AO$48</f>
        <v>742.86666666666667</v>
      </c>
      <c r="G23" s="277">
        <f t="shared" si="3"/>
        <v>0</v>
      </c>
      <c r="H23" s="277">
        <f>[2]RESUMEN!AC24/[2]RESUMEN!$AO$48</f>
        <v>0</v>
      </c>
      <c r="I23" s="277">
        <f>[2]RESUMEN!AD24/[2]RESUMEN!$AO$48</f>
        <v>0</v>
      </c>
      <c r="J23" s="277">
        <f t="shared" si="4"/>
        <v>0</v>
      </c>
      <c r="K23" s="282"/>
      <c r="L23" s="283"/>
    </row>
    <row r="24" spans="1:12" ht="26.25">
      <c r="A24" s="284" t="s">
        <v>247</v>
      </c>
      <c r="B24" s="289">
        <v>476</v>
      </c>
      <c r="C24" s="277">
        <f>SUM('[2]INFORME POR DIA'!D1474)</f>
        <v>88</v>
      </c>
      <c r="D24" s="277">
        <f>SUM(E24:F24)</f>
        <v>282.66666666666669</v>
      </c>
      <c r="E24" s="277">
        <f>[2]RESUMEN!F25/[2]RESUMEN!$AO$48</f>
        <v>70.2</v>
      </c>
      <c r="F24" s="277">
        <f>[2]RESUMEN!I25/[2]RESUMEN!$AO$48</f>
        <v>212.46666666666667</v>
      </c>
      <c r="G24" s="277">
        <f>SUM(H24:I24)</f>
        <v>10</v>
      </c>
      <c r="H24" s="277">
        <f>[2]RESUMEN!AC25/[2]RESUMEN!$AO$48</f>
        <v>5</v>
      </c>
      <c r="I24" s="277">
        <f>[2]RESUMEN!AD25/[2]RESUMEN!$AO$48</f>
        <v>5</v>
      </c>
      <c r="J24" s="277">
        <f>SUM(K24:L24)</f>
        <v>282.66666666666669</v>
      </c>
      <c r="K24" s="295">
        <f>SUM([2]RESUMEN!AM25)</f>
        <v>70.2</v>
      </c>
      <c r="L24" s="292">
        <f>SUM([2]RESUMEN!AN25)</f>
        <v>212.46666666666667</v>
      </c>
    </row>
    <row r="25" spans="1:12" ht="15.75" customHeight="1" thickBot="1">
      <c r="A25" s="235" t="s">
        <v>248</v>
      </c>
      <c r="B25" s="289">
        <v>26</v>
      </c>
      <c r="C25" s="277">
        <f>SUM('[2]INFORME POR DIA'!D1475)</f>
        <v>0</v>
      </c>
      <c r="D25" s="277">
        <f>SUM(E25:F25)</f>
        <v>15.333333333333334</v>
      </c>
      <c r="E25" s="277">
        <f>[2]RESUMEN!F26/[2]RESUMEN!$AO$48</f>
        <v>0</v>
      </c>
      <c r="F25" s="277">
        <f>[2]RESUMEN!I26/[2]RESUMEN!$AO$48</f>
        <v>15.333333333333334</v>
      </c>
      <c r="G25" s="277">
        <f>SUM(H25:I25)</f>
        <v>0</v>
      </c>
      <c r="H25" s="277">
        <f>[2]RESUMEN!AC26/[2]RESUMEN!$AO$48</f>
        <v>0</v>
      </c>
      <c r="I25" s="277">
        <f>[2]RESUMEN!AD26/[2]RESUMEN!$AO$48</f>
        <v>0</v>
      </c>
      <c r="J25" s="277">
        <f>SUM(K25:L25)</f>
        <v>15.333333333333334</v>
      </c>
      <c r="K25" s="296">
        <f>SUM([2]RESUMEN!AM26)</f>
        <v>0</v>
      </c>
      <c r="L25" s="292">
        <f>SUM([2]RESUMEN!AN26)</f>
        <v>15.333333333333334</v>
      </c>
    </row>
    <row r="26" spans="1:12" ht="15.75" thickBot="1">
      <c r="A26" s="274" t="s">
        <v>18</v>
      </c>
      <c r="B26" s="275">
        <f t="shared" ref="B26:L26" si="5">SUM(B27:B46)</f>
        <v>6963</v>
      </c>
      <c r="C26" s="275">
        <f t="shared" si="5"/>
        <v>611</v>
      </c>
      <c r="D26" s="275">
        <f>SUM(D27:D46)</f>
        <v>5443.333333333333</v>
      </c>
      <c r="E26" s="275">
        <f t="shared" si="5"/>
        <v>1121.5333333333333</v>
      </c>
      <c r="F26" s="275">
        <f t="shared" si="5"/>
        <v>4321.7999999999993</v>
      </c>
      <c r="G26" s="275">
        <f t="shared" si="5"/>
        <v>283.60000000000002</v>
      </c>
      <c r="H26" s="275">
        <f t="shared" si="5"/>
        <v>125.26666666666667</v>
      </c>
      <c r="I26" s="275">
        <f t="shared" si="5"/>
        <v>158.33333333333331</v>
      </c>
      <c r="J26" s="275">
        <f>SUM(J27:J46)</f>
        <v>0</v>
      </c>
      <c r="K26" s="275">
        <f t="shared" si="5"/>
        <v>0</v>
      </c>
      <c r="L26" s="276">
        <f t="shared" si="5"/>
        <v>0</v>
      </c>
    </row>
    <row r="27" spans="1:12" ht="17.25" customHeight="1">
      <c r="A27" s="236" t="s">
        <v>19</v>
      </c>
      <c r="B27" s="297">
        <v>534</v>
      </c>
      <c r="C27" s="249">
        <f>SUM('[2]INFORME POR DIA'!D1477)</f>
        <v>81</v>
      </c>
      <c r="D27" s="249">
        <f t="shared" si="2"/>
        <v>301.86666666666667</v>
      </c>
      <c r="E27" s="249">
        <f>[2]RESUMEN!F28/[2]RESUMEN!$AO$48</f>
        <v>0.8666666666666667</v>
      </c>
      <c r="F27" s="249">
        <f>[2]RESUMEN!I28/[2]RESUMEN!$AO$48</f>
        <v>301</v>
      </c>
      <c r="G27" s="249">
        <f t="shared" si="3"/>
        <v>0</v>
      </c>
      <c r="H27" s="249">
        <f>[2]RESUMEN!AC28/[2]RESUMEN!$AO$48</f>
        <v>0</v>
      </c>
      <c r="I27" s="249">
        <f>[2]RESUMEN!AD28/[2]RESUMEN!$AO$48</f>
        <v>0</v>
      </c>
      <c r="J27" s="249">
        <f t="shared" si="4"/>
        <v>0</v>
      </c>
      <c r="K27" s="279"/>
      <c r="L27" s="280"/>
    </row>
    <row r="28" spans="1:12" ht="17.25" customHeight="1">
      <c r="A28" s="236" t="s">
        <v>20</v>
      </c>
      <c r="B28" s="289">
        <v>676</v>
      </c>
      <c r="C28" s="249">
        <f>SUM('[2]INFORME POR DIA'!D1478)</f>
        <v>6</v>
      </c>
      <c r="D28" s="249">
        <f>SUM(E28:F28)</f>
        <v>556.06666666666672</v>
      </c>
      <c r="E28" s="249">
        <f>[2]RESUMEN!F29/[2]RESUMEN!$AO$48</f>
        <v>430.66666666666669</v>
      </c>
      <c r="F28" s="249">
        <f>[2]RESUMEN!I29/[2]RESUMEN!$AO$48</f>
        <v>125.4</v>
      </c>
      <c r="G28" s="249">
        <f>SUM(H28:I28)</f>
        <v>7.9333333333333336</v>
      </c>
      <c r="H28" s="249">
        <f>[2]RESUMEN!AC29/[2]RESUMEN!$AO$48</f>
        <v>7.8</v>
      </c>
      <c r="I28" s="249">
        <f>[2]RESUMEN!AD29/[2]RESUMEN!$AO$48</f>
        <v>0.13333333333333333</v>
      </c>
      <c r="J28" s="249">
        <f>SUM(K28:L28)</f>
        <v>0</v>
      </c>
      <c r="K28" s="279"/>
      <c r="L28" s="280"/>
    </row>
    <row r="29" spans="1:12" ht="17.25" customHeight="1">
      <c r="A29" s="236" t="s">
        <v>21</v>
      </c>
      <c r="B29" s="289">
        <v>280</v>
      </c>
      <c r="C29" s="249">
        <f>SUM('[2]INFORME POR DIA'!D1479)</f>
        <v>0</v>
      </c>
      <c r="D29" s="249">
        <f t="shared" ref="D29:D46" si="6">SUM(E29:F29)</f>
        <v>265.26666666666665</v>
      </c>
      <c r="E29" s="249">
        <f>[2]RESUMEN!F30/[2]RESUMEN!$AO$48</f>
        <v>0</v>
      </c>
      <c r="F29" s="249">
        <f>[2]RESUMEN!I30/[2]RESUMEN!$AO$48</f>
        <v>265.26666666666665</v>
      </c>
      <c r="G29" s="249">
        <f t="shared" ref="G29:G46" si="7">SUM(H29:I29)</f>
        <v>0</v>
      </c>
      <c r="H29" s="249">
        <f>[2]RESUMEN!AC30/[2]RESUMEN!$AO$48</f>
        <v>0</v>
      </c>
      <c r="I29" s="249">
        <f>[2]RESUMEN!AD30/[2]RESUMEN!$AO$48</f>
        <v>0</v>
      </c>
      <c r="J29" s="249">
        <f t="shared" ref="J29:J46" si="8">SUM(K29:L29)</f>
        <v>0</v>
      </c>
      <c r="K29" s="279"/>
      <c r="L29" s="280"/>
    </row>
    <row r="30" spans="1:12" ht="17.25" customHeight="1">
      <c r="A30" s="236" t="s">
        <v>22</v>
      </c>
      <c r="B30" s="290">
        <v>224</v>
      </c>
      <c r="C30" s="249">
        <f>SUM('[2]INFORME POR DIA'!D1480)</f>
        <v>0</v>
      </c>
      <c r="D30" s="249">
        <f t="shared" si="6"/>
        <v>187.4</v>
      </c>
      <c r="E30" s="249">
        <f>[2]RESUMEN!F31/[2]RESUMEN!$AO$48</f>
        <v>0</v>
      </c>
      <c r="F30" s="249">
        <f>[2]RESUMEN!I31/[2]RESUMEN!$AO$48</f>
        <v>187.4</v>
      </c>
      <c r="G30" s="249">
        <f t="shared" si="7"/>
        <v>0</v>
      </c>
      <c r="H30" s="249">
        <f>[2]RESUMEN!AC31/[2]RESUMEN!$AO$48</f>
        <v>0</v>
      </c>
      <c r="I30" s="249">
        <f>[2]RESUMEN!AD31/[2]RESUMEN!$AO$48</f>
        <v>0</v>
      </c>
      <c r="J30" s="249">
        <f t="shared" si="8"/>
        <v>0</v>
      </c>
      <c r="K30" s="279"/>
      <c r="L30" s="280"/>
    </row>
    <row r="31" spans="1:12" ht="17.25" customHeight="1">
      <c r="A31" s="235" t="s">
        <v>249</v>
      </c>
      <c r="B31" s="289">
        <v>192</v>
      </c>
      <c r="C31" s="249">
        <f>SUM('[2]INFORME POR DIA'!D1481)</f>
        <v>0</v>
      </c>
      <c r="D31" s="249">
        <f t="shared" si="6"/>
        <v>187.6</v>
      </c>
      <c r="E31" s="249">
        <f>[2]RESUMEN!F32/[2]RESUMEN!$AO$48</f>
        <v>0</v>
      </c>
      <c r="F31" s="249">
        <f>[2]RESUMEN!I32/[2]RESUMEN!$AO$48</f>
        <v>187.6</v>
      </c>
      <c r="G31" s="249">
        <f t="shared" si="7"/>
        <v>0</v>
      </c>
      <c r="H31" s="249">
        <f>[2]RESUMEN!AC32/[2]RESUMEN!$AO$48</f>
        <v>0</v>
      </c>
      <c r="I31" s="249">
        <f>[2]RESUMEN!AD32/[2]RESUMEN!$AO$48</f>
        <v>0</v>
      </c>
      <c r="J31" s="249">
        <f t="shared" si="8"/>
        <v>0</v>
      </c>
      <c r="K31" s="279"/>
      <c r="L31" s="280"/>
    </row>
    <row r="32" spans="1:12" ht="17.25" customHeight="1">
      <c r="A32" s="235" t="s">
        <v>271</v>
      </c>
      <c r="B32" s="289">
        <v>304</v>
      </c>
      <c r="C32" s="249">
        <f>SUM('[2]INFORME POR DIA'!D1482)</f>
        <v>16</v>
      </c>
      <c r="D32" s="249">
        <f t="shared" si="6"/>
        <v>253.8</v>
      </c>
      <c r="E32" s="249">
        <f>[2]RESUMEN!F33/[2]RESUMEN!$AO$48</f>
        <v>99.666666666666671</v>
      </c>
      <c r="F32" s="249">
        <f>[2]RESUMEN!I33/[2]RESUMEN!$AO$48</f>
        <v>154.13333333333333</v>
      </c>
      <c r="G32" s="249">
        <f t="shared" si="7"/>
        <v>253.8</v>
      </c>
      <c r="H32" s="249">
        <f>[2]RESUMEN!AC33/[2]RESUMEN!$AO$48</f>
        <v>99.666666666666671</v>
      </c>
      <c r="I32" s="249">
        <f>[2]RESUMEN!AD33/[2]RESUMEN!$AO$48</f>
        <v>154.13333333333333</v>
      </c>
      <c r="J32" s="249">
        <f t="shared" si="8"/>
        <v>0</v>
      </c>
      <c r="K32" s="279"/>
      <c r="L32" s="280"/>
    </row>
    <row r="33" spans="1:12" ht="17.25" customHeight="1">
      <c r="A33" s="236" t="s">
        <v>24</v>
      </c>
      <c r="B33" s="289">
        <v>246</v>
      </c>
      <c r="C33" s="249">
        <f>SUM('[2]INFORME POR DIA'!D1483)</f>
        <v>56</v>
      </c>
      <c r="D33" s="249">
        <f t="shared" si="6"/>
        <v>177.26666666666665</v>
      </c>
      <c r="E33" s="249">
        <f>[2]RESUMEN!F34/[2]RESUMEN!$AO$48</f>
        <v>159.6</v>
      </c>
      <c r="F33" s="249">
        <f>[2]RESUMEN!I34/[2]RESUMEN!$AO$48</f>
        <v>17.666666666666668</v>
      </c>
      <c r="G33" s="249">
        <f t="shared" si="7"/>
        <v>0</v>
      </c>
      <c r="H33" s="249">
        <f>[2]RESUMEN!AC34/[2]RESUMEN!$AO$48</f>
        <v>0</v>
      </c>
      <c r="I33" s="249">
        <f>[2]RESUMEN!AD34/[2]RESUMEN!$AO$48</f>
        <v>0</v>
      </c>
      <c r="J33" s="249">
        <f t="shared" si="8"/>
        <v>0</v>
      </c>
      <c r="K33" s="279"/>
      <c r="L33" s="280"/>
    </row>
    <row r="34" spans="1:12" ht="17.25" customHeight="1">
      <c r="A34" s="238" t="s">
        <v>25</v>
      </c>
      <c r="B34" s="290">
        <v>56</v>
      </c>
      <c r="C34" s="249">
        <f>SUM('[2]INFORME POR DIA'!D1484)</f>
        <v>0</v>
      </c>
      <c r="D34" s="249">
        <f t="shared" si="6"/>
        <v>49</v>
      </c>
      <c r="E34" s="249">
        <f>[2]RESUMEN!F35/[2]RESUMEN!$AO$48</f>
        <v>0</v>
      </c>
      <c r="F34" s="249">
        <f>[2]RESUMEN!I35/[2]RESUMEN!$AO$48</f>
        <v>49</v>
      </c>
      <c r="G34" s="249">
        <f t="shared" si="7"/>
        <v>0</v>
      </c>
      <c r="H34" s="249">
        <f>[2]RESUMEN!AC35/[2]RESUMEN!$AO$48</f>
        <v>0</v>
      </c>
      <c r="I34" s="249">
        <f>[2]RESUMEN!AD35/[2]RESUMEN!$AO$48</f>
        <v>0</v>
      </c>
      <c r="J34" s="249">
        <f t="shared" si="8"/>
        <v>0</v>
      </c>
      <c r="K34" s="279"/>
      <c r="L34" s="280"/>
    </row>
    <row r="35" spans="1:12" ht="17.25" customHeight="1">
      <c r="A35" s="235" t="s">
        <v>250</v>
      </c>
      <c r="B35" s="289">
        <v>420</v>
      </c>
      <c r="C35" s="249">
        <f>SUM('[2]INFORME POR DIA'!D1485)</f>
        <v>2</v>
      </c>
      <c r="D35" s="249">
        <f t="shared" si="6"/>
        <v>359</v>
      </c>
      <c r="E35" s="249">
        <f>[2]RESUMEN!F36/[2]RESUMEN!$AO$48</f>
        <v>4.666666666666667</v>
      </c>
      <c r="F35" s="249">
        <f>[2]RESUMEN!I36/[2]RESUMEN!$AO$48</f>
        <v>354.33333333333331</v>
      </c>
      <c r="G35" s="249">
        <f t="shared" si="7"/>
        <v>0</v>
      </c>
      <c r="H35" s="249">
        <f>[2]RESUMEN!AC36/[2]RESUMEN!$AO$48</f>
        <v>0</v>
      </c>
      <c r="I35" s="249">
        <f>[2]RESUMEN!AD36/[2]RESUMEN!$AO$48</f>
        <v>0</v>
      </c>
      <c r="J35" s="249">
        <f t="shared" si="8"/>
        <v>0</v>
      </c>
      <c r="K35" s="279"/>
      <c r="L35" s="280"/>
    </row>
    <row r="36" spans="1:12" ht="17.25" customHeight="1">
      <c r="A36" s="235" t="s">
        <v>251</v>
      </c>
      <c r="B36" s="289">
        <v>1031</v>
      </c>
      <c r="C36" s="249">
        <f>SUM('[2]INFORME POR DIA'!D1486)</f>
        <v>142</v>
      </c>
      <c r="D36" s="249">
        <f t="shared" si="6"/>
        <v>827.13333333333333</v>
      </c>
      <c r="E36" s="249">
        <f>[2]RESUMEN!F37/[2]RESUMEN!$AO$48</f>
        <v>0</v>
      </c>
      <c r="F36" s="249">
        <f>[2]RESUMEN!I37/[2]RESUMEN!$AO$48</f>
        <v>827.13333333333333</v>
      </c>
      <c r="G36" s="249">
        <f t="shared" si="7"/>
        <v>0</v>
      </c>
      <c r="H36" s="249">
        <f>[2]RESUMEN!AC37/[2]RESUMEN!$AO$48</f>
        <v>0</v>
      </c>
      <c r="I36" s="249">
        <f>[2]RESUMEN!AD37/[2]RESUMEN!$AO$48</f>
        <v>0</v>
      </c>
      <c r="J36" s="249">
        <f t="shared" si="8"/>
        <v>0</v>
      </c>
      <c r="K36" s="279"/>
      <c r="L36" s="280"/>
    </row>
    <row r="37" spans="1:12" ht="17.25" customHeight="1">
      <c r="A37" s="235" t="s">
        <v>252</v>
      </c>
      <c r="B37" s="290">
        <v>486</v>
      </c>
      <c r="C37" s="249">
        <f>SUM('[2]INFORME POR DIA'!D1487)</f>
        <v>136</v>
      </c>
      <c r="D37" s="249">
        <f t="shared" si="6"/>
        <v>165.20000000000002</v>
      </c>
      <c r="E37" s="249">
        <f>[2]RESUMEN!F38/[2]RESUMEN!$AO$48</f>
        <v>23.8</v>
      </c>
      <c r="F37" s="249">
        <f>[2]RESUMEN!I38/[2]RESUMEN!$AO$48</f>
        <v>141.4</v>
      </c>
      <c r="G37" s="249">
        <f t="shared" si="7"/>
        <v>3.2</v>
      </c>
      <c r="H37" s="249">
        <f>[2]RESUMEN!AC38/[2]RESUMEN!$AO$48</f>
        <v>1.8666666666666667</v>
      </c>
      <c r="I37" s="249">
        <f>[2]RESUMEN!AD38/[2]RESUMEN!$AO$48</f>
        <v>1.3333333333333333</v>
      </c>
      <c r="J37" s="249">
        <f t="shared" si="8"/>
        <v>0</v>
      </c>
      <c r="K37" s="279"/>
      <c r="L37" s="280"/>
    </row>
    <row r="38" spans="1:12" ht="17.25" customHeight="1">
      <c r="A38" s="236" t="s">
        <v>26</v>
      </c>
      <c r="B38" s="289">
        <v>25</v>
      </c>
      <c r="C38" s="249">
        <f>SUM('[2]INFORME POR DIA'!D1488)</f>
        <v>0</v>
      </c>
      <c r="D38" s="249">
        <f t="shared" si="6"/>
        <v>12.066666666666666</v>
      </c>
      <c r="E38" s="249">
        <f>[2]RESUMEN!F39/[2]RESUMEN!$AO$48</f>
        <v>0</v>
      </c>
      <c r="F38" s="249">
        <f>[2]RESUMEN!I39/[2]RESUMEN!$AO$48</f>
        <v>12.066666666666666</v>
      </c>
      <c r="G38" s="249">
        <f t="shared" si="7"/>
        <v>0</v>
      </c>
      <c r="H38" s="249">
        <f>[2]RESUMEN!AC39/[2]RESUMEN!$AO$48</f>
        <v>0</v>
      </c>
      <c r="I38" s="249">
        <f>[2]RESUMEN!AD39/[2]RESUMEN!$AO$48</f>
        <v>0</v>
      </c>
      <c r="J38" s="249">
        <f t="shared" si="8"/>
        <v>0</v>
      </c>
      <c r="K38" s="279"/>
      <c r="L38" s="280"/>
    </row>
    <row r="39" spans="1:12" ht="17.25" customHeight="1">
      <c r="A39" s="235" t="s">
        <v>253</v>
      </c>
      <c r="B39" s="289">
        <v>546</v>
      </c>
      <c r="C39" s="249">
        <f>SUM('[2]INFORME POR DIA'!D1489)</f>
        <v>0</v>
      </c>
      <c r="D39" s="249">
        <f t="shared" si="6"/>
        <v>517.06666666666672</v>
      </c>
      <c r="E39" s="249">
        <f>[2]RESUMEN!F40/[2]RESUMEN!$AO$48</f>
        <v>0</v>
      </c>
      <c r="F39" s="249">
        <f>[2]RESUMEN!I40/[2]RESUMEN!$AO$48</f>
        <v>517.06666666666672</v>
      </c>
      <c r="G39" s="249">
        <f t="shared" si="7"/>
        <v>0</v>
      </c>
      <c r="H39" s="249">
        <f>[2]RESUMEN!AC40/[2]RESUMEN!$AO$48</f>
        <v>0</v>
      </c>
      <c r="I39" s="249">
        <f>[2]RESUMEN!AD40/[2]RESUMEN!$AO$48</f>
        <v>0</v>
      </c>
      <c r="J39" s="249">
        <f t="shared" si="8"/>
        <v>0</v>
      </c>
      <c r="K39" s="279"/>
      <c r="L39" s="280"/>
    </row>
    <row r="40" spans="1:12" ht="17.25" customHeight="1">
      <c r="A40" s="236" t="s">
        <v>27</v>
      </c>
      <c r="B40" s="289">
        <v>152</v>
      </c>
      <c r="C40" s="249">
        <f>SUM('[2]INFORME POR DIA'!D1490)</f>
        <v>0</v>
      </c>
      <c r="D40" s="249">
        <f t="shared" si="6"/>
        <v>145.73333333333332</v>
      </c>
      <c r="E40" s="249">
        <f>[2]RESUMEN!F41/[2]RESUMEN!$AO$48</f>
        <v>0</v>
      </c>
      <c r="F40" s="249">
        <f>[2]RESUMEN!I41/[2]RESUMEN!$AO$48</f>
        <v>145.73333333333332</v>
      </c>
      <c r="G40" s="249">
        <f t="shared" si="7"/>
        <v>0</v>
      </c>
      <c r="H40" s="249">
        <f>[2]RESUMEN!AC41/[2]RESUMEN!$AO$48</f>
        <v>0</v>
      </c>
      <c r="I40" s="249">
        <f>[2]RESUMEN!AD41/[2]RESUMEN!$AO$48</f>
        <v>0</v>
      </c>
      <c r="J40" s="249">
        <f t="shared" si="8"/>
        <v>0</v>
      </c>
      <c r="K40" s="279"/>
      <c r="L40" s="280"/>
    </row>
    <row r="41" spans="1:12" ht="17.25" customHeight="1">
      <c r="A41" s="235" t="s">
        <v>254</v>
      </c>
      <c r="B41" s="289">
        <v>908</v>
      </c>
      <c r="C41" s="249">
        <f>SUM('[2]INFORME POR DIA'!D1491)</f>
        <v>76</v>
      </c>
      <c r="D41" s="249">
        <f t="shared" si="6"/>
        <v>711.80000000000007</v>
      </c>
      <c r="E41" s="249">
        <f>[2]RESUMEN!F42/[2]RESUMEN!$AO$48</f>
        <v>174.6</v>
      </c>
      <c r="F41" s="249">
        <f>[2]RESUMEN!I42/[2]RESUMEN!$AO$48</f>
        <v>537.20000000000005</v>
      </c>
      <c r="G41" s="249">
        <f t="shared" si="7"/>
        <v>18.666666666666668</v>
      </c>
      <c r="H41" s="249">
        <f>[2]RESUMEN!AC42/[2]RESUMEN!$AO$48</f>
        <v>15.933333333333334</v>
      </c>
      <c r="I41" s="249">
        <f>[2]RESUMEN!AD42/[2]RESUMEN!$AO$48</f>
        <v>2.7333333333333334</v>
      </c>
      <c r="J41" s="249">
        <f t="shared" si="8"/>
        <v>0</v>
      </c>
      <c r="K41" s="279"/>
      <c r="L41" s="280"/>
    </row>
    <row r="42" spans="1:12" ht="17.25" customHeight="1">
      <c r="A42" s="235" t="s">
        <v>255</v>
      </c>
      <c r="B42" s="289">
        <v>75</v>
      </c>
      <c r="C42" s="249">
        <f>SUM('[2]INFORME POR DIA'!D1492)</f>
        <v>0</v>
      </c>
      <c r="D42" s="249">
        <f t="shared" si="6"/>
        <v>56.6</v>
      </c>
      <c r="E42" s="249">
        <f>[2]RESUMEN!F43/[2]RESUMEN!$AO$48</f>
        <v>0</v>
      </c>
      <c r="F42" s="249">
        <f>[2]RESUMEN!I43/[2]RESUMEN!$AO$48</f>
        <v>56.6</v>
      </c>
      <c r="G42" s="249">
        <f t="shared" si="7"/>
        <v>0</v>
      </c>
      <c r="H42" s="249">
        <f>[2]RESUMEN!AC43/[2]RESUMEN!$AO$48</f>
        <v>0</v>
      </c>
      <c r="I42" s="249">
        <f>[2]RESUMEN!AD43/[2]RESUMEN!$AO$48</f>
        <v>0</v>
      </c>
      <c r="J42" s="249">
        <f t="shared" si="8"/>
        <v>0</v>
      </c>
      <c r="K42" s="279"/>
      <c r="L42" s="280"/>
    </row>
    <row r="43" spans="1:12" ht="17.25" customHeight="1">
      <c r="A43" s="235" t="s">
        <v>272</v>
      </c>
      <c r="B43" s="289">
        <v>0</v>
      </c>
      <c r="C43" s="249">
        <f>SUM('[2]INFORME POR DIA'!D1493)</f>
        <v>0</v>
      </c>
      <c r="D43" s="249">
        <f t="shared" si="6"/>
        <v>0</v>
      </c>
      <c r="E43" s="249">
        <f>[2]RESUMEN!F44/[2]RESUMEN!$AO$48</f>
        <v>0</v>
      </c>
      <c r="F43" s="249">
        <f>[2]RESUMEN!I44/[2]RESUMEN!$AO$48</f>
        <v>0</v>
      </c>
      <c r="G43" s="249">
        <f t="shared" si="7"/>
        <v>0</v>
      </c>
      <c r="H43" s="249">
        <f>[2]RESUMEN!AC44/[2]RESUMEN!$AO$48</f>
        <v>0</v>
      </c>
      <c r="I43" s="249">
        <f>[2]RESUMEN!AD44/[2]RESUMEN!$AO$48</f>
        <v>0</v>
      </c>
      <c r="J43" s="249">
        <f t="shared" si="8"/>
        <v>0</v>
      </c>
      <c r="K43" s="279"/>
      <c r="L43" s="280"/>
    </row>
    <row r="44" spans="1:12" ht="17.25" customHeight="1">
      <c r="A44" s="236" t="s">
        <v>29</v>
      </c>
      <c r="B44" s="289">
        <v>400</v>
      </c>
      <c r="C44" s="249">
        <f>SUM('[2]INFORME POR DIA'!D1494)</f>
        <v>0</v>
      </c>
      <c r="D44" s="249">
        <f t="shared" si="6"/>
        <v>375.93333333333334</v>
      </c>
      <c r="E44" s="249">
        <f>[2]RESUMEN!F45/[2]RESUMEN!$AO$48</f>
        <v>0</v>
      </c>
      <c r="F44" s="249">
        <f>[2]RESUMEN!I45/[2]RESUMEN!$AO$48</f>
        <v>375.93333333333334</v>
      </c>
      <c r="G44" s="249">
        <f t="shared" si="7"/>
        <v>0</v>
      </c>
      <c r="H44" s="249">
        <f>[2]RESUMEN!AC45/[2]RESUMEN!$AO$48</f>
        <v>0</v>
      </c>
      <c r="I44" s="249">
        <f>[2]RESUMEN!AD45/[2]RESUMEN!$AO$48</f>
        <v>0</v>
      </c>
      <c r="J44" s="249">
        <f t="shared" si="8"/>
        <v>0</v>
      </c>
      <c r="K44" s="279"/>
      <c r="L44" s="280"/>
    </row>
    <row r="45" spans="1:12" ht="17.25" customHeight="1">
      <c r="A45" s="236" t="s">
        <v>30</v>
      </c>
      <c r="B45" s="289">
        <v>384</v>
      </c>
      <c r="C45" s="249">
        <f>SUM('[2]INFORME POR DIA'!D1495)</f>
        <v>96</v>
      </c>
      <c r="D45" s="249">
        <f t="shared" si="6"/>
        <v>273.8</v>
      </c>
      <c r="E45" s="249">
        <f>[2]RESUMEN!F46/[2]RESUMEN!$AO$48</f>
        <v>227.66666666666666</v>
      </c>
      <c r="F45" s="249">
        <f>[2]RESUMEN!I46/[2]RESUMEN!$AO$48</f>
        <v>46.133333333333333</v>
      </c>
      <c r="G45" s="249">
        <f t="shared" si="7"/>
        <v>0</v>
      </c>
      <c r="H45" s="249">
        <f>[2]RESUMEN!AC46/[2]RESUMEN!$AO$48</f>
        <v>0</v>
      </c>
      <c r="I45" s="249">
        <f>[2]RESUMEN!AD46/[2]RESUMEN!$AO$48</f>
        <v>0</v>
      </c>
      <c r="J45" s="249">
        <f t="shared" si="8"/>
        <v>0</v>
      </c>
      <c r="K45" s="279"/>
      <c r="L45" s="280"/>
    </row>
    <row r="46" spans="1:12" ht="17.25" customHeight="1" thickBot="1">
      <c r="A46" s="239" t="s">
        <v>256</v>
      </c>
      <c r="B46" s="298">
        <v>24</v>
      </c>
      <c r="C46" s="266">
        <f>SUM('[2]INFORME POR DIA'!D1496)</f>
        <v>0</v>
      </c>
      <c r="D46" s="299">
        <f t="shared" si="6"/>
        <v>20.733333333333334</v>
      </c>
      <c r="E46" s="299">
        <f>[2]RESUMEN!F47/[2]RESUMEN!$AO$48</f>
        <v>0</v>
      </c>
      <c r="F46" s="299">
        <f>[2]RESUMEN!I47/[2]RESUMEN!$AO$48</f>
        <v>20.733333333333334</v>
      </c>
      <c r="G46" s="299">
        <f t="shared" si="7"/>
        <v>0</v>
      </c>
      <c r="H46" s="299">
        <f>[2]RESUMEN!AC47/[2]RESUMEN!$AO$48</f>
        <v>0</v>
      </c>
      <c r="I46" s="299">
        <f>[2]RESUMEN!AD47/[2]RESUMEN!$AO$48</f>
        <v>0</v>
      </c>
      <c r="J46" s="299">
        <f t="shared" si="8"/>
        <v>0</v>
      </c>
      <c r="K46" s="285"/>
      <c r="L46" s="286"/>
    </row>
    <row r="47" spans="1:12">
      <c r="A47" s="312" t="s">
        <v>257</v>
      </c>
      <c r="B47" s="313"/>
      <c r="C47" s="313"/>
    </row>
    <row r="48" spans="1:12">
      <c r="A48" s="313" t="s">
        <v>31</v>
      </c>
      <c r="B48" s="313"/>
      <c r="C48" s="313"/>
      <c r="D48" s="313"/>
      <c r="E48" s="313"/>
      <c r="F48" s="313"/>
    </row>
    <row r="49" spans="1:3" s="6" customFormat="1">
      <c r="A49" s="288" t="s">
        <v>273</v>
      </c>
      <c r="B49" s="287"/>
      <c r="C49" s="287"/>
    </row>
    <row r="51" spans="1:3">
      <c r="A51" s="288"/>
    </row>
  </sheetData>
  <mergeCells count="15">
    <mergeCell ref="C4:C6"/>
    <mergeCell ref="D4:D6"/>
    <mergeCell ref="E4:E6"/>
    <mergeCell ref="F4:F6"/>
    <mergeCell ref="A47:C47"/>
    <mergeCell ref="A48:F48"/>
    <mergeCell ref="B4:B6"/>
    <mergeCell ref="G4:I4"/>
    <mergeCell ref="J4:L4"/>
    <mergeCell ref="G5:G6"/>
    <mergeCell ref="H5:H6"/>
    <mergeCell ref="I5:I6"/>
    <mergeCell ref="J5:J6"/>
    <mergeCell ref="K5:K6"/>
    <mergeCell ref="L5:L6"/>
  </mergeCells>
  <printOptions horizontalCentered="1" verticalCentered="1"/>
  <pageMargins left="0.25" right="0.25" top="0.48" bottom="0.64" header="0.21" footer="0.16"/>
  <pageSetup scale="80" orientation="portrait" r:id="rId1"/>
  <headerFooter>
    <oddHeader>&amp;C&amp;"-,Bold"&amp;12DEPARTAMENTO DE CORRECCION Y REHABILITACION</oddHeader>
    <oddFooter>&amp;R&amp;8OFICINA DE DESARROLLO PROGRAMATICO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R30"/>
  <sheetViews>
    <sheetView workbookViewId="0"/>
  </sheetViews>
  <sheetFormatPr defaultRowHeight="15"/>
  <cols>
    <col min="16" max="16" width="14" customWidth="1"/>
    <col min="17" max="17" width="12.7109375" bestFit="1" customWidth="1"/>
  </cols>
  <sheetData>
    <row r="2" spans="1:18" ht="15.75">
      <c r="A2" s="314" t="s">
        <v>44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8">
      <c r="A3" s="32" t="s">
        <v>275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7" spans="1:18">
      <c r="P7" t="s">
        <v>10</v>
      </c>
    </row>
    <row r="8" spans="1:18">
      <c r="P8" t="s">
        <v>59</v>
      </c>
      <c r="Q8" t="s">
        <v>60</v>
      </c>
    </row>
    <row r="9" spans="1:18">
      <c r="P9" s="30">
        <f>[2]PROMEDIO!E9</f>
        <v>1802.8666666666668</v>
      </c>
      <c r="Q9" s="30">
        <f>[2]PROMEDIO!F9</f>
        <v>9401.866666666665</v>
      </c>
      <c r="R9" s="30">
        <f>SUM(P9:Q9)</f>
        <v>11204.733333333332</v>
      </c>
    </row>
    <row r="11" spans="1:18">
      <c r="P11" t="s">
        <v>9</v>
      </c>
    </row>
    <row r="12" spans="1:18">
      <c r="P12" t="s">
        <v>59</v>
      </c>
      <c r="Q12" t="s">
        <v>60</v>
      </c>
    </row>
    <row r="13" spans="1:18">
      <c r="P13" s="30">
        <f>[2]PROMEDIO!K9</f>
        <v>73.933333333333337</v>
      </c>
      <c r="Q13" s="30">
        <f>[2]PROMEDIO!L9</f>
        <v>252.60000000000002</v>
      </c>
      <c r="R13" s="30">
        <f>SUM(P13:Q13)</f>
        <v>326.53333333333336</v>
      </c>
    </row>
    <row r="15" spans="1:18">
      <c r="P15" t="s">
        <v>8</v>
      </c>
    </row>
    <row r="16" spans="1:18">
      <c r="P16" t="s">
        <v>59</v>
      </c>
      <c r="Q16" t="s">
        <v>60</v>
      </c>
    </row>
    <row r="17" spans="16:18">
      <c r="P17" s="30">
        <f>[2]PROMEDIO!H9</f>
        <v>175.93333333333334</v>
      </c>
      <c r="Q17" s="30">
        <f>[2]PROMEDIO!I9</f>
        <v>186.39999999999998</v>
      </c>
      <c r="R17" s="30">
        <f>SUM(P17:Q17)</f>
        <v>362.33333333333331</v>
      </c>
    </row>
    <row r="19" spans="16:18">
      <c r="P19" t="s">
        <v>61</v>
      </c>
    </row>
    <row r="20" spans="16:18">
      <c r="P20" t="s">
        <v>62</v>
      </c>
      <c r="Q20" t="s">
        <v>63</v>
      </c>
    </row>
    <row r="21" spans="16:18">
      <c r="P21" s="30">
        <f>[2]PROMEDIO!D10</f>
        <v>5761.4000000000005</v>
      </c>
      <c r="Q21" s="30">
        <f>[2]PROMEDIO!D28</f>
        <v>5443.333333333333</v>
      </c>
    </row>
    <row r="23" spans="16:18">
      <c r="P23" t="s">
        <v>64</v>
      </c>
    </row>
    <row r="24" spans="16:18">
      <c r="P24" t="s">
        <v>65</v>
      </c>
      <c r="Q24" t="s">
        <v>66</v>
      </c>
    </row>
    <row r="25" spans="16:18">
      <c r="P25" s="30">
        <f>[2]PROMEDIO!D9</f>
        <v>11204.733333333334</v>
      </c>
      <c r="Q25" s="30">
        <f>SUM([2]PROMEDIO!B9-[2]PROMEDIO!C9)-[2]PROMEDIO!D9</f>
        <v>1935.2666666666664</v>
      </c>
    </row>
    <row r="27" spans="16:18">
      <c r="P27" t="s">
        <v>67</v>
      </c>
    </row>
    <row r="28" spans="16:18">
      <c r="P28" t="s">
        <v>68</v>
      </c>
      <c r="Q28" t="s">
        <v>69</v>
      </c>
    </row>
    <row r="29" spans="16:18">
      <c r="P29" s="30">
        <f>[2]PROMEDIO!B9-[2]PROMEDIO!C9</f>
        <v>13140</v>
      </c>
      <c r="Q29" s="30">
        <f>[2]PROMEDIO!C9</f>
        <v>1205</v>
      </c>
      <c r="R29" s="30"/>
    </row>
    <row r="30" spans="16:18" ht="21" customHeight="1"/>
  </sheetData>
  <mergeCells count="1">
    <mergeCell ref="A2:O2"/>
  </mergeCells>
  <printOptions horizontalCentered="1"/>
  <pageMargins left="0.46" right="0.52" top="0.43" bottom="0.26" header="0.23" footer="0.17"/>
  <pageSetup scale="90" orientation="landscape" r:id="rId1"/>
  <headerFooter>
    <oddHeader>&amp;C&amp;"-,Bold"&amp;12DEPARTAMENTO DE CORRECCION Y REHABILITACION</oddHeader>
    <oddFooter>&amp;R&amp;8OFICINA DE DESARROLLO PROGRAMATICO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101"/>
  <sheetViews>
    <sheetView workbookViewId="0"/>
  </sheetViews>
  <sheetFormatPr defaultRowHeight="15"/>
  <cols>
    <col min="1" max="1" width="31.7109375" customWidth="1"/>
    <col min="2" max="2" width="7.140625" customWidth="1"/>
    <col min="3" max="14" width="6.5703125" customWidth="1"/>
    <col min="15" max="15" width="4.28515625" customWidth="1"/>
    <col min="16" max="16" width="7" customWidth="1"/>
    <col min="17" max="17" width="11.7109375" customWidth="1"/>
    <col min="18" max="18" width="7.140625" customWidth="1"/>
    <col min="19" max="19" width="4" customWidth="1"/>
    <col min="20" max="20" width="7.140625" customWidth="1"/>
    <col min="21" max="21" width="5" bestFit="1" customWidth="1"/>
    <col min="22" max="22" width="6" customWidth="1"/>
    <col min="23" max="23" width="4.5703125" bestFit="1" customWidth="1"/>
    <col min="24" max="24" width="6.140625" customWidth="1"/>
    <col min="25" max="25" width="5.140625" bestFit="1" customWidth="1"/>
    <col min="26" max="26" width="6.42578125" customWidth="1"/>
    <col min="27" max="27" width="4.28515625" bestFit="1" customWidth="1"/>
    <col min="28" max="28" width="6.85546875" customWidth="1"/>
  </cols>
  <sheetData>
    <row r="1" spans="1:28" ht="15" customHeight="1">
      <c r="A1" s="33" t="s">
        <v>212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28" ht="15" customHeight="1" thickBot="1">
      <c r="A2" s="33" t="s">
        <v>213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8" ht="22.5" customHeight="1" thickBot="1">
      <c r="A3" s="107" t="s">
        <v>202</v>
      </c>
      <c r="B3" s="108" t="s">
        <v>10</v>
      </c>
      <c r="C3" s="109" t="s">
        <v>75</v>
      </c>
      <c r="D3" s="109" t="s">
        <v>76</v>
      </c>
      <c r="E3" s="110" t="s">
        <v>77</v>
      </c>
      <c r="F3" s="110" t="s">
        <v>78</v>
      </c>
      <c r="G3" s="110" t="s">
        <v>79</v>
      </c>
      <c r="H3" s="110" t="s">
        <v>80</v>
      </c>
      <c r="I3" s="110" t="s">
        <v>81</v>
      </c>
      <c r="J3" s="109" t="s">
        <v>82</v>
      </c>
      <c r="K3" s="109" t="s">
        <v>83</v>
      </c>
      <c r="L3" s="109" t="s">
        <v>84</v>
      </c>
      <c r="M3" s="109" t="s">
        <v>85</v>
      </c>
      <c r="N3" s="111" t="s">
        <v>86</v>
      </c>
    </row>
    <row r="4" spans="1:28" ht="15.75" customHeight="1" thickTop="1" thickBot="1">
      <c r="A4" s="112" t="s">
        <v>89</v>
      </c>
      <c r="B4" s="113">
        <f t="shared" ref="B4:N4" si="0">SUM(B5,B23)</f>
        <v>24</v>
      </c>
      <c r="C4" s="114">
        <f t="shared" si="0"/>
        <v>4</v>
      </c>
      <c r="D4" s="115">
        <f t="shared" si="0"/>
        <v>5</v>
      </c>
      <c r="E4" s="115">
        <f t="shared" si="0"/>
        <v>3</v>
      </c>
      <c r="F4" s="115">
        <f t="shared" si="0"/>
        <v>2</v>
      </c>
      <c r="G4" s="115">
        <f t="shared" si="0"/>
        <v>3</v>
      </c>
      <c r="H4" s="115">
        <f t="shared" si="0"/>
        <v>2</v>
      </c>
      <c r="I4" s="115">
        <f t="shared" si="0"/>
        <v>1</v>
      </c>
      <c r="J4" s="115">
        <f t="shared" si="0"/>
        <v>2</v>
      </c>
      <c r="K4" s="115">
        <f t="shared" si="0"/>
        <v>1</v>
      </c>
      <c r="L4" s="115">
        <f t="shared" si="0"/>
        <v>0</v>
      </c>
      <c r="M4" s="115">
        <f t="shared" si="0"/>
        <v>1</v>
      </c>
      <c r="N4" s="116">
        <f t="shared" si="0"/>
        <v>0</v>
      </c>
      <c r="O4" s="117">
        <f>SUM(C4:N4)</f>
        <v>24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</row>
    <row r="5" spans="1:28" ht="15" customHeight="1" thickTop="1" thickBot="1">
      <c r="A5" s="118" t="s">
        <v>201</v>
      </c>
      <c r="B5" s="119">
        <f t="shared" ref="B5:N5" si="1">SUM(B6:B22)</f>
        <v>20</v>
      </c>
      <c r="C5" s="120">
        <f t="shared" si="1"/>
        <v>4</v>
      </c>
      <c r="D5" s="120">
        <f t="shared" si="1"/>
        <v>4</v>
      </c>
      <c r="E5" s="120">
        <f t="shared" si="1"/>
        <v>3</v>
      </c>
      <c r="F5" s="120">
        <f t="shared" si="1"/>
        <v>2</v>
      </c>
      <c r="G5" s="120">
        <f t="shared" si="1"/>
        <v>3</v>
      </c>
      <c r="H5" s="120">
        <f t="shared" si="1"/>
        <v>2</v>
      </c>
      <c r="I5" s="120">
        <f t="shared" si="1"/>
        <v>1</v>
      </c>
      <c r="J5" s="120">
        <f t="shared" si="1"/>
        <v>0</v>
      </c>
      <c r="K5" s="120">
        <f t="shared" si="1"/>
        <v>1</v>
      </c>
      <c r="L5" s="120">
        <f t="shared" si="1"/>
        <v>0</v>
      </c>
      <c r="M5" s="120">
        <f t="shared" si="1"/>
        <v>0</v>
      </c>
      <c r="N5" s="121">
        <f t="shared" si="1"/>
        <v>0</v>
      </c>
      <c r="O5" s="117">
        <f>SUM(C5:N5)</f>
        <v>20</v>
      </c>
      <c r="Q5" s="122" t="s">
        <v>214</v>
      </c>
      <c r="S5" s="123"/>
      <c r="T5" s="123"/>
      <c r="U5" s="123"/>
      <c r="V5" s="123"/>
      <c r="W5" s="123"/>
      <c r="X5" s="123"/>
      <c r="Y5" s="123"/>
      <c r="Z5" s="123"/>
      <c r="AA5" s="123"/>
    </row>
    <row r="6" spans="1:28" ht="15.75" customHeight="1" thickBot="1">
      <c r="A6" s="124" t="s">
        <v>215</v>
      </c>
      <c r="B6" s="125">
        <f t="shared" ref="B6:B22" si="2">SUM(C6,D6,E6,F6,G6,H6,I6,J6,K6,L6,M6,N6)</f>
        <v>0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8"/>
      <c r="P6" s="122" t="s">
        <v>75</v>
      </c>
      <c r="Q6" s="117">
        <f>SUM(C4)</f>
        <v>4</v>
      </c>
    </row>
    <row r="7" spans="1:28" ht="15.75" customHeight="1" thickBot="1">
      <c r="A7" s="124" t="s">
        <v>216</v>
      </c>
      <c r="B7" s="125">
        <f t="shared" si="2"/>
        <v>1</v>
      </c>
      <c r="C7" s="129"/>
      <c r="D7" s="129"/>
      <c r="E7" s="129"/>
      <c r="F7" s="129">
        <v>1</v>
      </c>
      <c r="G7" s="129"/>
      <c r="H7" s="129"/>
      <c r="I7" s="129"/>
      <c r="J7" s="129"/>
      <c r="K7" s="129"/>
      <c r="L7" s="130"/>
      <c r="M7" s="130"/>
      <c r="N7" s="131"/>
      <c r="P7" s="132" t="s">
        <v>76</v>
      </c>
      <c r="Q7" s="133">
        <f>SUM(D4)</f>
        <v>5</v>
      </c>
    </row>
    <row r="8" spans="1:28" ht="15.75" customHeight="1" thickTop="1" thickBot="1">
      <c r="A8" s="124" t="s">
        <v>203</v>
      </c>
      <c r="B8" s="125">
        <f t="shared" si="2"/>
        <v>2</v>
      </c>
      <c r="C8" s="126"/>
      <c r="D8" s="134">
        <v>2</v>
      </c>
      <c r="E8" s="134"/>
      <c r="F8" s="135"/>
      <c r="G8" s="135"/>
      <c r="H8" s="135"/>
      <c r="I8" s="135"/>
      <c r="J8" s="135"/>
      <c r="K8" s="135"/>
      <c r="L8" s="136"/>
      <c r="M8" s="136"/>
      <c r="N8" s="137"/>
      <c r="P8" s="138" t="s">
        <v>77</v>
      </c>
      <c r="Q8" s="139">
        <f>SUM(E4)</f>
        <v>3</v>
      </c>
    </row>
    <row r="9" spans="1:28" ht="24" thickTop="1" thickBot="1">
      <c r="A9" s="140" t="s">
        <v>204</v>
      </c>
      <c r="B9" s="125">
        <f t="shared" si="2"/>
        <v>0</v>
      </c>
      <c r="C9" s="126"/>
      <c r="D9" s="134"/>
      <c r="E9" s="134"/>
      <c r="F9" s="141"/>
      <c r="G9" s="141"/>
      <c r="H9" s="141"/>
      <c r="I9" s="141"/>
      <c r="J9" s="141"/>
      <c r="K9" s="141"/>
      <c r="L9" s="142"/>
      <c r="M9" s="142"/>
      <c r="N9" s="143"/>
      <c r="P9" s="138" t="s">
        <v>217</v>
      </c>
      <c r="Q9" s="117">
        <f>SUM(F4)</f>
        <v>2</v>
      </c>
    </row>
    <row r="10" spans="1:28" ht="15.75" customHeight="1" thickTop="1" thickBot="1">
      <c r="A10" s="145" t="s">
        <v>95</v>
      </c>
      <c r="B10" s="125">
        <f t="shared" si="2"/>
        <v>0</v>
      </c>
      <c r="C10" s="126"/>
      <c r="D10" s="134"/>
      <c r="E10" s="134"/>
      <c r="F10" s="126"/>
      <c r="G10" s="126"/>
      <c r="H10" s="126"/>
      <c r="I10" s="126"/>
      <c r="J10" s="126"/>
      <c r="K10" s="126"/>
      <c r="L10" s="127"/>
      <c r="M10" s="127"/>
      <c r="N10" s="128"/>
      <c r="P10" s="144" t="s">
        <v>79</v>
      </c>
      <c r="Q10" s="117">
        <f>SUM(G4)</f>
        <v>3</v>
      </c>
    </row>
    <row r="11" spans="1:28" ht="15.75" customHeight="1">
      <c r="A11" s="146" t="s">
        <v>96</v>
      </c>
      <c r="B11" s="125">
        <f t="shared" si="2"/>
        <v>1</v>
      </c>
      <c r="C11" s="126"/>
      <c r="D11" s="134"/>
      <c r="E11" s="134">
        <v>1</v>
      </c>
      <c r="F11" s="126"/>
      <c r="G11" s="126"/>
      <c r="H11" s="126"/>
      <c r="I11" s="126"/>
      <c r="J11" s="126"/>
      <c r="K11" s="126"/>
      <c r="L11" s="127"/>
      <c r="M11" s="127"/>
      <c r="N11" s="128"/>
      <c r="P11" s="144" t="s">
        <v>80</v>
      </c>
      <c r="Q11" s="117">
        <f>SUM(H4)</f>
        <v>2</v>
      </c>
    </row>
    <row r="12" spans="1:28" ht="15.75" customHeight="1" thickBot="1">
      <c r="A12" s="148" t="s">
        <v>205</v>
      </c>
      <c r="B12" s="125">
        <f t="shared" si="2"/>
        <v>1</v>
      </c>
      <c r="C12" s="149"/>
      <c r="D12" s="150"/>
      <c r="E12" s="150"/>
      <c r="F12" s="151"/>
      <c r="G12" s="150">
        <v>1</v>
      </c>
      <c r="H12" s="150"/>
      <c r="I12" s="150"/>
      <c r="J12" s="150"/>
      <c r="K12" s="151"/>
      <c r="L12" s="152"/>
      <c r="M12" s="153"/>
      <c r="N12" s="154"/>
      <c r="P12" s="147" t="s">
        <v>81</v>
      </c>
      <c r="Q12" s="117">
        <f>SUM(I4)</f>
        <v>1</v>
      </c>
    </row>
    <row r="13" spans="1:28" ht="15.75" customHeight="1" thickBot="1">
      <c r="A13" s="156" t="s">
        <v>98</v>
      </c>
      <c r="B13" s="125">
        <f t="shared" si="2"/>
        <v>0</v>
      </c>
      <c r="C13" s="126"/>
      <c r="D13" s="134"/>
      <c r="E13" s="134"/>
      <c r="F13" s="135"/>
      <c r="G13" s="134"/>
      <c r="H13" s="134"/>
      <c r="I13" s="134"/>
      <c r="J13" s="134"/>
      <c r="K13" s="135"/>
      <c r="L13" s="136"/>
      <c r="M13" s="136"/>
      <c r="N13" s="137"/>
      <c r="P13" s="155" t="s">
        <v>82</v>
      </c>
      <c r="Q13" s="117">
        <f>SUM(J4)</f>
        <v>2</v>
      </c>
    </row>
    <row r="14" spans="1:28" s="157" customFormat="1" ht="15.75" customHeight="1" thickBot="1">
      <c r="A14" s="159" t="s">
        <v>206</v>
      </c>
      <c r="B14" s="125">
        <f t="shared" si="2"/>
        <v>1</v>
      </c>
      <c r="C14" s="126">
        <v>1</v>
      </c>
      <c r="D14" s="134"/>
      <c r="E14" s="134"/>
      <c r="F14" s="160"/>
      <c r="G14" s="265"/>
      <c r="H14" s="134"/>
      <c r="I14" s="134"/>
      <c r="J14" s="134"/>
      <c r="K14" s="160"/>
      <c r="L14" s="161"/>
      <c r="M14" s="161"/>
      <c r="N14" s="162"/>
      <c r="P14" s="158" t="s">
        <v>83</v>
      </c>
      <c r="Q14" s="117">
        <f>SUM(K4)</f>
        <v>1</v>
      </c>
      <c r="R14"/>
    </row>
    <row r="15" spans="1:28" ht="15.75" customHeight="1" thickBot="1">
      <c r="A15" s="159" t="s">
        <v>218</v>
      </c>
      <c r="B15" s="125">
        <f t="shared" si="2"/>
        <v>10</v>
      </c>
      <c r="C15" s="129">
        <v>1</v>
      </c>
      <c r="D15" s="129">
        <v>2</v>
      </c>
      <c r="E15" s="129">
        <v>2</v>
      </c>
      <c r="F15" s="129">
        <v>1</v>
      </c>
      <c r="G15" s="163">
        <v>2</v>
      </c>
      <c r="H15" s="163">
        <v>1</v>
      </c>
      <c r="I15" s="163"/>
      <c r="J15" s="163"/>
      <c r="K15" s="129">
        <v>1</v>
      </c>
      <c r="L15" s="130"/>
      <c r="M15" s="130"/>
      <c r="N15" s="164"/>
      <c r="P15" s="158" t="s">
        <v>84</v>
      </c>
      <c r="Q15" s="117">
        <f>SUM(L4)</f>
        <v>0</v>
      </c>
    </row>
    <row r="16" spans="1:28" ht="15.75" customHeight="1">
      <c r="A16" s="165" t="s">
        <v>219</v>
      </c>
      <c r="B16" s="125">
        <f t="shared" si="2"/>
        <v>3</v>
      </c>
      <c r="C16" s="166">
        <v>2</v>
      </c>
      <c r="D16" s="167"/>
      <c r="E16" s="167"/>
      <c r="F16" s="167"/>
      <c r="G16" s="168"/>
      <c r="H16" s="168">
        <v>1</v>
      </c>
      <c r="I16" s="168"/>
      <c r="J16" s="168"/>
      <c r="K16" s="168"/>
      <c r="L16" s="168"/>
      <c r="M16" s="168"/>
      <c r="N16" s="169"/>
      <c r="P16" s="158" t="s">
        <v>85</v>
      </c>
      <c r="Q16" s="117">
        <f>SUM(M4)</f>
        <v>1</v>
      </c>
    </row>
    <row r="17" spans="1:18" ht="15.75" customHeight="1">
      <c r="A17" s="159" t="s">
        <v>220</v>
      </c>
      <c r="B17" s="125">
        <f t="shared" si="2"/>
        <v>0</v>
      </c>
      <c r="C17" s="126"/>
      <c r="D17" s="126"/>
      <c r="E17" s="126"/>
      <c r="F17" s="126"/>
      <c r="G17" s="171"/>
      <c r="H17" s="171" t="s">
        <v>261</v>
      </c>
      <c r="I17" s="171"/>
      <c r="J17" s="171"/>
      <c r="K17" s="127"/>
      <c r="L17" s="127"/>
      <c r="M17" s="127"/>
      <c r="N17" s="128"/>
      <c r="P17" s="170" t="s">
        <v>86</v>
      </c>
      <c r="Q17" s="117">
        <f>SUM(N4)</f>
        <v>0</v>
      </c>
    </row>
    <row r="18" spans="1:18" ht="15.75" customHeight="1">
      <c r="A18" s="159" t="s">
        <v>103</v>
      </c>
      <c r="B18" s="125">
        <f t="shared" si="2"/>
        <v>0</v>
      </c>
      <c r="C18" s="172"/>
      <c r="D18" s="173"/>
      <c r="E18" s="173"/>
      <c r="F18" s="173"/>
      <c r="G18" s="174"/>
      <c r="H18" s="174"/>
      <c r="I18" s="174"/>
      <c r="J18" s="174"/>
      <c r="K18" s="174"/>
      <c r="L18" s="174"/>
      <c r="M18" s="174"/>
      <c r="N18" s="175"/>
      <c r="Q18" s="117">
        <f>SUM(Q6:Q17)</f>
        <v>24</v>
      </c>
    </row>
    <row r="19" spans="1:18" ht="15.75" customHeight="1">
      <c r="A19" s="159" t="s">
        <v>105</v>
      </c>
      <c r="B19" s="125">
        <f t="shared" si="2"/>
        <v>0</v>
      </c>
      <c r="C19" s="172"/>
      <c r="D19" s="173" t="s">
        <v>228</v>
      </c>
      <c r="E19" s="173"/>
      <c r="F19" s="173"/>
      <c r="G19" s="174"/>
      <c r="H19" s="174"/>
      <c r="I19" s="174"/>
      <c r="J19" s="174"/>
      <c r="K19" s="174"/>
      <c r="L19" s="174"/>
      <c r="M19" s="174"/>
      <c r="N19" s="175"/>
    </row>
    <row r="20" spans="1:18" ht="15.75" customHeight="1">
      <c r="A20" s="165" t="s">
        <v>104</v>
      </c>
      <c r="B20" s="125">
        <f t="shared" si="2"/>
        <v>0</v>
      </c>
      <c r="C20" s="166"/>
      <c r="D20" s="167"/>
      <c r="E20" s="167"/>
      <c r="F20" s="167"/>
      <c r="G20" s="168"/>
      <c r="H20" s="168"/>
      <c r="I20" s="168"/>
      <c r="J20" s="168"/>
      <c r="K20" s="168"/>
      <c r="L20" s="168"/>
      <c r="M20" s="168"/>
      <c r="N20" s="169"/>
    </row>
    <row r="21" spans="1:18" ht="15.75" customHeight="1">
      <c r="A21" s="159" t="s">
        <v>211</v>
      </c>
      <c r="B21" s="125">
        <f t="shared" si="2"/>
        <v>0</v>
      </c>
      <c r="C21" s="135"/>
      <c r="D21" s="176"/>
      <c r="E21" s="176"/>
      <c r="F21" s="176"/>
      <c r="G21" s="177"/>
      <c r="H21" s="177"/>
      <c r="I21" s="177"/>
      <c r="J21" s="177"/>
      <c r="K21" s="177"/>
      <c r="L21" s="177"/>
      <c r="M21" s="177"/>
      <c r="N21" s="178"/>
    </row>
    <row r="22" spans="1:18" ht="23.25" thickBot="1">
      <c r="A22" s="156" t="s">
        <v>207</v>
      </c>
      <c r="B22" s="125">
        <f t="shared" si="2"/>
        <v>1</v>
      </c>
      <c r="C22" s="135"/>
      <c r="D22" s="135"/>
      <c r="E22" s="135"/>
      <c r="F22" s="135"/>
      <c r="G22" s="136"/>
      <c r="H22" s="136"/>
      <c r="I22" s="136">
        <v>1</v>
      </c>
      <c r="J22" s="136"/>
      <c r="K22" s="136"/>
      <c r="L22" s="136"/>
      <c r="M22" s="136"/>
      <c r="N22" s="137"/>
    </row>
    <row r="23" spans="1:18" ht="15" customHeight="1" thickBot="1">
      <c r="A23" s="179" t="s">
        <v>58</v>
      </c>
      <c r="B23" s="180">
        <f t="shared" ref="B23:N23" si="3">SUM(B24:B41)</f>
        <v>4</v>
      </c>
      <c r="C23" s="181">
        <f t="shared" si="3"/>
        <v>0</v>
      </c>
      <c r="D23" s="182">
        <f t="shared" si="3"/>
        <v>1</v>
      </c>
      <c r="E23" s="182">
        <f t="shared" si="3"/>
        <v>0</v>
      </c>
      <c r="F23" s="182">
        <f t="shared" si="3"/>
        <v>0</v>
      </c>
      <c r="G23" s="183">
        <f t="shared" si="3"/>
        <v>0</v>
      </c>
      <c r="H23" s="183">
        <f t="shared" si="3"/>
        <v>0</v>
      </c>
      <c r="I23" s="183">
        <f t="shared" si="3"/>
        <v>0</v>
      </c>
      <c r="J23" s="183">
        <f t="shared" si="3"/>
        <v>2</v>
      </c>
      <c r="K23" s="183">
        <f t="shared" si="3"/>
        <v>0</v>
      </c>
      <c r="L23" s="183">
        <f t="shared" si="3"/>
        <v>0</v>
      </c>
      <c r="M23" s="183">
        <f t="shared" si="3"/>
        <v>1</v>
      </c>
      <c r="N23" s="184">
        <f t="shared" si="3"/>
        <v>0</v>
      </c>
    </row>
    <row r="24" spans="1:18" ht="12.75" customHeight="1">
      <c r="A24" s="156" t="s">
        <v>208</v>
      </c>
      <c r="B24" s="125">
        <f t="shared" ref="B24:B41" si="4">SUM(C24,D24,E24,F24,G24,H24,I24,J24,K24,L24,M24,N24)</f>
        <v>0</v>
      </c>
      <c r="C24" s="135"/>
      <c r="D24" s="135"/>
      <c r="E24" s="135"/>
      <c r="F24" s="135"/>
      <c r="G24" s="136"/>
      <c r="H24" s="136"/>
      <c r="I24" s="136"/>
      <c r="J24" s="136"/>
      <c r="K24" s="136"/>
      <c r="L24" s="136"/>
      <c r="M24" s="136"/>
      <c r="N24" s="137"/>
      <c r="O24" s="117">
        <f>SUM(C23:N23)</f>
        <v>4</v>
      </c>
      <c r="Q24" s="185"/>
    </row>
    <row r="25" spans="1:18" ht="15" customHeight="1">
      <c r="A25" s="159" t="s">
        <v>227</v>
      </c>
      <c r="B25" s="125">
        <f t="shared" si="4"/>
        <v>0</v>
      </c>
      <c r="C25" s="186"/>
      <c r="D25" s="126"/>
      <c r="E25" s="126"/>
      <c r="F25" s="126"/>
      <c r="G25" s="127"/>
      <c r="H25" s="127"/>
      <c r="I25" s="127"/>
      <c r="J25" s="127"/>
      <c r="K25" s="127"/>
      <c r="L25" s="127"/>
      <c r="M25" s="127"/>
      <c r="N25" s="128"/>
    </row>
    <row r="26" spans="1:18" ht="15" customHeight="1">
      <c r="A26" s="159" t="s">
        <v>112</v>
      </c>
      <c r="B26" s="125">
        <f t="shared" si="4"/>
        <v>1</v>
      </c>
      <c r="C26" s="135"/>
      <c r="D26" s="135"/>
      <c r="E26" s="135"/>
      <c r="F26" s="135"/>
      <c r="G26" s="136"/>
      <c r="H26" s="136"/>
      <c r="I26" s="136"/>
      <c r="J26" s="136"/>
      <c r="K26" s="136"/>
      <c r="L26" s="136"/>
      <c r="M26" s="136">
        <v>1</v>
      </c>
      <c r="N26" s="137"/>
    </row>
    <row r="27" spans="1:18" ht="15" customHeight="1">
      <c r="A27" s="159" t="s">
        <v>221</v>
      </c>
      <c r="B27" s="125">
        <f t="shared" si="4"/>
        <v>1</v>
      </c>
      <c r="C27" s="126"/>
      <c r="D27" s="126"/>
      <c r="E27" s="126"/>
      <c r="F27" s="126"/>
      <c r="G27" s="127"/>
      <c r="H27" s="127"/>
      <c r="I27" s="127"/>
      <c r="J27" s="127">
        <v>1</v>
      </c>
      <c r="K27" s="127"/>
      <c r="L27" s="127"/>
      <c r="M27" s="127"/>
      <c r="N27" s="128"/>
    </row>
    <row r="28" spans="1:18" ht="15" customHeight="1">
      <c r="A28" s="159" t="s">
        <v>222</v>
      </c>
      <c r="B28" s="125">
        <f t="shared" si="4"/>
        <v>0</v>
      </c>
      <c r="C28" s="126"/>
      <c r="D28" s="126"/>
      <c r="E28" s="126"/>
      <c r="F28" s="126"/>
      <c r="G28" s="127"/>
      <c r="H28" s="127"/>
      <c r="I28" s="127"/>
      <c r="J28" s="127"/>
      <c r="K28" s="127"/>
      <c r="L28" s="127"/>
      <c r="M28" s="127"/>
      <c r="N28" s="128"/>
    </row>
    <row r="29" spans="1:18" ht="15" customHeight="1">
      <c r="A29" s="159" t="s">
        <v>108</v>
      </c>
      <c r="B29" s="125">
        <f t="shared" si="4"/>
        <v>1</v>
      </c>
      <c r="C29" s="160"/>
      <c r="D29" s="160"/>
      <c r="E29" s="160"/>
      <c r="F29" s="160"/>
      <c r="G29" s="161"/>
      <c r="H29" s="161"/>
      <c r="I29" s="161"/>
      <c r="J29" s="161">
        <v>1</v>
      </c>
      <c r="K29" s="161"/>
      <c r="L29" s="161"/>
      <c r="M29" s="161"/>
      <c r="N29" s="162"/>
    </row>
    <row r="30" spans="1:18" ht="22.5">
      <c r="A30" s="159" t="s">
        <v>223</v>
      </c>
      <c r="B30" s="125">
        <f t="shared" si="4"/>
        <v>0</v>
      </c>
      <c r="C30" s="187"/>
      <c r="D30" s="188"/>
      <c r="E30" s="188"/>
      <c r="F30" s="188"/>
      <c r="G30" s="106"/>
      <c r="H30" s="106"/>
      <c r="I30" s="106"/>
      <c r="J30" s="106"/>
      <c r="K30" s="106"/>
      <c r="L30" s="106"/>
      <c r="M30" s="106"/>
      <c r="N30" s="189"/>
    </row>
    <row r="31" spans="1:18" ht="15" customHeight="1">
      <c r="A31" s="159" t="s">
        <v>209</v>
      </c>
      <c r="B31" s="125">
        <f t="shared" si="4"/>
        <v>0</v>
      </c>
      <c r="C31" s="187"/>
      <c r="D31" s="187"/>
      <c r="E31" s="187"/>
      <c r="F31" s="187"/>
      <c r="G31" s="190"/>
      <c r="H31" s="190"/>
      <c r="I31" s="190"/>
      <c r="J31" s="190"/>
      <c r="K31" s="190"/>
      <c r="L31" s="190"/>
      <c r="M31" s="190"/>
      <c r="N31" s="191"/>
      <c r="R31" s="31"/>
    </row>
    <row r="32" spans="1:18" ht="15" customHeight="1">
      <c r="A32" s="192" t="s">
        <v>224</v>
      </c>
      <c r="B32" s="125">
        <f t="shared" si="4"/>
        <v>0</v>
      </c>
      <c r="C32" s="166"/>
      <c r="D32" s="167"/>
      <c r="E32" s="167"/>
      <c r="F32" s="167"/>
      <c r="G32" s="168"/>
      <c r="H32" s="168"/>
      <c r="I32" s="168"/>
      <c r="J32" s="168"/>
      <c r="K32" s="168"/>
      <c r="L32" s="168"/>
      <c r="M32" s="168"/>
      <c r="N32" s="169"/>
    </row>
    <row r="33" spans="1:27" ht="15" customHeight="1">
      <c r="A33" s="156" t="s">
        <v>117</v>
      </c>
      <c r="B33" s="125">
        <f t="shared" si="4"/>
        <v>0</v>
      </c>
      <c r="C33" s="193"/>
      <c r="D33" s="194"/>
      <c r="E33" s="194"/>
      <c r="F33" s="194"/>
      <c r="G33" s="195"/>
      <c r="H33" s="195"/>
      <c r="I33" s="195"/>
      <c r="J33" s="195"/>
      <c r="K33" s="195"/>
      <c r="L33" s="195"/>
      <c r="M33" s="195"/>
      <c r="N33" s="196"/>
    </row>
    <row r="34" spans="1:27" ht="15" customHeight="1">
      <c r="A34" s="159" t="s">
        <v>118</v>
      </c>
      <c r="B34" s="125">
        <f t="shared" si="4"/>
        <v>0</v>
      </c>
      <c r="C34" s="126"/>
      <c r="D34" s="126"/>
      <c r="E34" s="126"/>
      <c r="F34" s="126"/>
      <c r="G34" s="127"/>
      <c r="H34" s="127"/>
      <c r="I34" s="127"/>
      <c r="J34" s="127"/>
      <c r="K34" s="127"/>
      <c r="L34" s="127"/>
      <c r="M34" s="127"/>
      <c r="N34" s="128"/>
    </row>
    <row r="35" spans="1:27" ht="15" customHeight="1">
      <c r="A35" s="159" t="s">
        <v>119</v>
      </c>
      <c r="B35" s="125">
        <f t="shared" si="4"/>
        <v>0</v>
      </c>
      <c r="C35" s="198"/>
      <c r="D35" s="199"/>
      <c r="E35" s="199"/>
      <c r="F35" s="199"/>
      <c r="G35" s="200"/>
      <c r="H35" s="200"/>
      <c r="I35" s="200"/>
      <c r="J35" s="200"/>
      <c r="K35" s="200"/>
      <c r="L35" s="200"/>
      <c r="M35" s="200"/>
      <c r="N35" s="201"/>
      <c r="O35" s="91"/>
      <c r="Q35" s="91"/>
      <c r="R35" s="91"/>
      <c r="S35" s="197"/>
      <c r="T35" s="91"/>
      <c r="U35" s="91"/>
      <c r="V35" s="91"/>
      <c r="W35" s="91"/>
      <c r="X35" s="91"/>
      <c r="Y35" s="91"/>
      <c r="Z35" s="91"/>
      <c r="AA35" s="91"/>
    </row>
    <row r="36" spans="1:27" ht="15" customHeight="1">
      <c r="A36" s="159" t="s">
        <v>225</v>
      </c>
      <c r="B36" s="125">
        <f t="shared" si="4"/>
        <v>0</v>
      </c>
      <c r="C36" s="166"/>
      <c r="D36" s="167"/>
      <c r="E36" s="167"/>
      <c r="F36" s="167"/>
      <c r="G36" s="168"/>
      <c r="H36" s="168"/>
      <c r="I36" s="168"/>
      <c r="J36" s="168"/>
      <c r="K36" s="168"/>
      <c r="L36" s="168"/>
      <c r="M36" s="168"/>
      <c r="N36" s="169"/>
    </row>
    <row r="37" spans="1:27" ht="15" customHeight="1">
      <c r="A37" s="159" t="s">
        <v>121</v>
      </c>
      <c r="B37" s="125">
        <f t="shared" si="4"/>
        <v>1</v>
      </c>
      <c r="C37" s="126"/>
      <c r="D37" s="126">
        <v>1</v>
      </c>
      <c r="E37" s="126"/>
      <c r="F37" s="126"/>
      <c r="G37" s="127"/>
      <c r="H37" s="127"/>
      <c r="I37" s="127"/>
      <c r="J37" s="127"/>
      <c r="K37" s="127"/>
      <c r="L37" s="127"/>
      <c r="M37" s="127"/>
      <c r="N37" s="128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</row>
    <row r="38" spans="1:27" ht="15" customHeight="1">
      <c r="A38" s="159" t="s">
        <v>122</v>
      </c>
      <c r="B38" s="125">
        <f t="shared" si="4"/>
        <v>0</v>
      </c>
      <c r="C38" s="126"/>
      <c r="D38" s="126"/>
      <c r="E38" s="126"/>
      <c r="F38" s="126"/>
      <c r="G38" s="127"/>
      <c r="H38" s="127"/>
      <c r="I38" s="127"/>
      <c r="J38" s="127"/>
      <c r="K38" s="127"/>
      <c r="L38" s="127"/>
      <c r="M38" s="127"/>
      <c r="N38" s="128"/>
    </row>
    <row r="39" spans="1:27" ht="15" customHeight="1">
      <c r="A39" s="202" t="s">
        <v>200</v>
      </c>
      <c r="B39" s="125">
        <f t="shared" si="4"/>
        <v>0</v>
      </c>
      <c r="C39" s="126"/>
      <c r="D39" s="126"/>
      <c r="E39" s="126"/>
      <c r="F39" s="126"/>
      <c r="G39" s="127"/>
      <c r="H39" s="127"/>
      <c r="I39" s="127"/>
      <c r="J39" s="127"/>
      <c r="K39" s="127"/>
      <c r="L39" s="127"/>
      <c r="M39" s="127"/>
      <c r="N39" s="128"/>
    </row>
    <row r="40" spans="1:27" ht="15" customHeight="1">
      <c r="A40" s="159" t="s">
        <v>123</v>
      </c>
      <c r="B40" s="125">
        <f t="shared" si="4"/>
        <v>0</v>
      </c>
      <c r="C40" s="126"/>
      <c r="D40" s="126"/>
      <c r="E40" s="126"/>
      <c r="F40" s="126"/>
      <c r="G40" s="127"/>
      <c r="H40" s="127"/>
      <c r="I40" s="127"/>
      <c r="J40" s="127"/>
      <c r="K40" s="127"/>
      <c r="L40" s="127"/>
      <c r="M40" s="127"/>
      <c r="N40" s="128"/>
    </row>
    <row r="41" spans="1:27" ht="15" customHeight="1" thickBot="1">
      <c r="A41" s="203" t="s">
        <v>210</v>
      </c>
      <c r="B41" s="204">
        <f t="shared" si="4"/>
        <v>0</v>
      </c>
      <c r="C41" s="205"/>
      <c r="D41" s="206"/>
      <c r="E41" s="206"/>
      <c r="F41" s="206"/>
      <c r="G41" s="207"/>
      <c r="H41" s="207"/>
      <c r="I41" s="207"/>
      <c r="J41" s="207"/>
      <c r="K41" s="207"/>
      <c r="L41" s="207"/>
      <c r="M41" s="207"/>
      <c r="N41" s="208"/>
    </row>
    <row r="42" spans="1:27" ht="15" customHeight="1"/>
    <row r="43" spans="1:27">
      <c r="A43" s="35"/>
    </row>
    <row r="44" spans="1:27" ht="15.75" customHeight="1">
      <c r="A44" s="209"/>
    </row>
    <row r="45" spans="1:27" ht="9.75" customHeight="1">
      <c r="A45" s="210"/>
    </row>
    <row r="46" spans="1:27" ht="18" customHeight="1">
      <c r="A46" s="211"/>
    </row>
    <row r="47" spans="1:27" ht="15" customHeight="1"/>
    <row r="48" spans="1:27" ht="16.5" customHeight="1"/>
    <row r="49" ht="18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s="35" customFormat="1"/>
    <row r="59" s="35" customFormat="1"/>
    <row r="60" s="35" customFormat="1"/>
    <row r="61" s="35" customFormat="1"/>
    <row r="62" s="35" customFormat="1"/>
    <row r="63" s="35" customFormat="1"/>
    <row r="64" s="35" customFormat="1"/>
    <row r="65" s="35" customFormat="1"/>
    <row r="66" s="35" customFormat="1"/>
    <row r="67" s="35" customFormat="1"/>
    <row r="68" s="35" customFormat="1"/>
    <row r="69" s="35" customFormat="1"/>
    <row r="70" s="35" customFormat="1"/>
    <row r="71" s="35" customFormat="1"/>
    <row r="72" s="35" customFormat="1"/>
    <row r="73" s="35" customFormat="1"/>
    <row r="74" s="35" customFormat="1"/>
    <row r="75" s="35" customFormat="1"/>
    <row r="76" s="35" customFormat="1"/>
    <row r="77" s="35" customFormat="1"/>
    <row r="78" s="35" customFormat="1"/>
    <row r="79" s="35" customFormat="1"/>
    <row r="80" s="35" customFormat="1"/>
    <row r="81" s="35" customFormat="1"/>
    <row r="82" s="35" customFormat="1"/>
    <row r="83" s="35" customFormat="1"/>
    <row r="84" s="35" customFormat="1"/>
    <row r="85" s="35" customFormat="1"/>
    <row r="86" s="35" customFormat="1"/>
    <row r="87" s="35" customFormat="1"/>
    <row r="88" s="35" customFormat="1"/>
    <row r="89" s="35" customFormat="1"/>
    <row r="90" s="35" customFormat="1"/>
    <row r="91" s="35" customFormat="1"/>
    <row r="92" s="35" customFormat="1"/>
    <row r="93" s="35" customFormat="1"/>
    <row r="94" s="35" customFormat="1"/>
    <row r="95" s="35" customFormat="1"/>
    <row r="96" s="35" customFormat="1"/>
    <row r="97" s="35" customFormat="1"/>
    <row r="98" s="35" customFormat="1"/>
    <row r="99" s="35" customFormat="1"/>
    <row r="100" s="35" customFormat="1"/>
    <row r="101" s="35" customFormat="1"/>
    <row r="102" s="35" customFormat="1"/>
    <row r="103" s="35" customFormat="1"/>
    <row r="104" s="35" customFormat="1"/>
    <row r="105" s="35" customFormat="1"/>
    <row r="106" s="35" customFormat="1"/>
    <row r="107" s="35" customFormat="1"/>
    <row r="108" s="35" customFormat="1"/>
    <row r="109" s="35" customFormat="1"/>
    <row r="110" s="35" customFormat="1"/>
    <row r="111" s="35" customFormat="1"/>
    <row r="112" s="35" customFormat="1"/>
    <row r="113" s="35" customFormat="1"/>
    <row r="114" s="35" customFormat="1"/>
    <row r="115" s="35" customFormat="1"/>
    <row r="116" s="35" customFormat="1"/>
    <row r="117" s="35" customFormat="1"/>
    <row r="118" s="35" customFormat="1"/>
    <row r="119" s="35" customFormat="1"/>
    <row r="120" s="35" customFormat="1"/>
    <row r="121" s="35" customFormat="1"/>
    <row r="122" s="35" customFormat="1"/>
    <row r="123" s="35" customFormat="1"/>
    <row r="124" s="35" customFormat="1"/>
    <row r="125" s="35" customFormat="1"/>
    <row r="126" s="35" customFormat="1"/>
    <row r="127" s="35" customFormat="1"/>
    <row r="128" s="35" customFormat="1"/>
    <row r="129" s="35" customFormat="1"/>
    <row r="130" s="35" customFormat="1"/>
    <row r="131" s="35" customFormat="1"/>
    <row r="132" s="35" customFormat="1"/>
    <row r="133" s="35" customFormat="1"/>
    <row r="134" s="35" customFormat="1"/>
    <row r="135" s="35" customFormat="1"/>
    <row r="136" s="35" customFormat="1"/>
    <row r="137" s="35" customFormat="1"/>
    <row r="138" s="35" customFormat="1"/>
    <row r="139" s="35" customFormat="1"/>
    <row r="140" s="35" customFormat="1"/>
    <row r="141" s="35" customFormat="1"/>
    <row r="142" s="35" customFormat="1"/>
    <row r="143" s="35" customFormat="1"/>
    <row r="144" s="35" customFormat="1"/>
    <row r="145" s="35" customFormat="1"/>
    <row r="146" s="35" customFormat="1"/>
    <row r="147" s="35" customFormat="1"/>
    <row r="148" s="35" customFormat="1"/>
    <row r="149" s="35" customFormat="1"/>
    <row r="150" s="35" customFormat="1"/>
    <row r="151" s="35" customFormat="1"/>
    <row r="152" s="35" customFormat="1"/>
    <row r="153" s="35" customFormat="1"/>
    <row r="154" s="35" customFormat="1"/>
    <row r="155" s="35" customFormat="1"/>
    <row r="156" s="35" customFormat="1"/>
    <row r="157" s="35" customFormat="1"/>
    <row r="158" s="35" customFormat="1"/>
    <row r="159" s="35" customFormat="1"/>
    <row r="160" s="35" customFormat="1"/>
    <row r="161" s="35" customFormat="1"/>
    <row r="162" s="35" customFormat="1"/>
    <row r="163" s="35" customFormat="1"/>
    <row r="164" s="35" customFormat="1"/>
    <row r="165" s="35" customFormat="1"/>
    <row r="166" s="35" customFormat="1"/>
    <row r="167" s="35" customFormat="1"/>
    <row r="168" s="35" customFormat="1"/>
    <row r="169" s="35" customFormat="1"/>
    <row r="170" s="35" customFormat="1"/>
    <row r="171" s="35" customFormat="1"/>
    <row r="172" s="35" customFormat="1"/>
    <row r="173" s="35" customFormat="1"/>
    <row r="174" s="35" customFormat="1"/>
    <row r="175" s="35" customFormat="1"/>
    <row r="176" s="35" customFormat="1"/>
    <row r="177" s="35" customFormat="1"/>
    <row r="178" s="35" customFormat="1"/>
    <row r="179" s="35" customFormat="1"/>
    <row r="180" s="35" customFormat="1"/>
    <row r="181" s="35" customFormat="1"/>
    <row r="182" s="35" customFormat="1"/>
    <row r="183" s="35" customFormat="1"/>
    <row r="184" s="35" customFormat="1"/>
    <row r="185" s="35" customFormat="1"/>
    <row r="186" s="35" customFormat="1"/>
    <row r="187" s="35" customFormat="1"/>
    <row r="188" s="35" customFormat="1"/>
    <row r="189" s="35" customFormat="1"/>
    <row r="190" s="35" customFormat="1"/>
    <row r="191" s="35" customFormat="1"/>
    <row r="192" s="35" customFormat="1"/>
    <row r="193" s="35" customFormat="1"/>
    <row r="194" s="35" customFormat="1"/>
    <row r="195" s="35" customFormat="1"/>
    <row r="196" s="35" customFormat="1"/>
    <row r="197" s="35" customFormat="1"/>
    <row r="198" s="35" customFormat="1"/>
    <row r="199" s="35" customFormat="1"/>
    <row r="200" s="35" customFormat="1"/>
    <row r="201" s="35" customFormat="1"/>
    <row r="202" s="35" customFormat="1"/>
    <row r="203" s="35" customFormat="1"/>
    <row r="204" s="35" customFormat="1"/>
    <row r="205" s="35" customFormat="1"/>
    <row r="206" s="35" customFormat="1"/>
    <row r="207" s="35" customFormat="1"/>
    <row r="208" s="35" customFormat="1"/>
    <row r="209" s="35" customFormat="1"/>
    <row r="210" s="35" customFormat="1"/>
    <row r="211" s="35" customFormat="1"/>
    <row r="212" s="35" customFormat="1"/>
    <row r="213" s="35" customFormat="1"/>
    <row r="214" s="35" customFormat="1"/>
    <row r="215" s="35" customFormat="1"/>
    <row r="216" s="35" customFormat="1"/>
    <row r="217" s="35" customFormat="1"/>
    <row r="218" s="35" customFormat="1"/>
    <row r="219" s="35" customFormat="1"/>
    <row r="220" s="35" customFormat="1"/>
    <row r="221" s="35" customFormat="1"/>
    <row r="222" s="35" customFormat="1"/>
    <row r="223" s="35" customFormat="1"/>
    <row r="224" s="35" customFormat="1"/>
    <row r="225" s="35" customFormat="1"/>
    <row r="226" s="35" customFormat="1"/>
    <row r="227" s="35" customFormat="1"/>
    <row r="228" s="35" customFormat="1"/>
    <row r="229" s="35" customFormat="1"/>
    <row r="230" s="35" customFormat="1"/>
    <row r="231" s="35" customFormat="1"/>
    <row r="232" s="35" customFormat="1"/>
    <row r="233" s="35" customFormat="1"/>
    <row r="234" s="35" customFormat="1"/>
    <row r="235" s="35" customFormat="1"/>
    <row r="236" s="35" customFormat="1"/>
    <row r="237" s="35" customFormat="1"/>
    <row r="238" s="35" customFormat="1"/>
    <row r="239" s="35" customFormat="1"/>
    <row r="240" s="35" customFormat="1"/>
    <row r="241" s="35" customFormat="1"/>
    <row r="242" s="35" customFormat="1"/>
    <row r="243" s="35" customFormat="1"/>
    <row r="244" s="35" customFormat="1"/>
    <row r="245" s="35" customFormat="1"/>
    <row r="246" s="35" customFormat="1"/>
    <row r="247" s="35" customFormat="1"/>
    <row r="248" s="35" customFormat="1"/>
    <row r="249" s="35" customFormat="1"/>
    <row r="250" s="35" customFormat="1"/>
    <row r="251" s="35" customFormat="1"/>
    <row r="252" s="35" customFormat="1"/>
    <row r="253" s="35" customFormat="1"/>
    <row r="254" s="35" customFormat="1"/>
    <row r="255" s="35" customFormat="1"/>
    <row r="256" s="35" customFormat="1"/>
    <row r="257" s="35" customFormat="1"/>
    <row r="258" s="35" customFormat="1"/>
    <row r="259" s="35" customFormat="1"/>
    <row r="260" s="35" customFormat="1"/>
    <row r="261" s="35" customFormat="1"/>
    <row r="262" s="35" customFormat="1"/>
    <row r="263" s="35" customFormat="1"/>
    <row r="264" s="35" customFormat="1"/>
    <row r="265" s="35" customFormat="1"/>
    <row r="266" s="35" customFormat="1"/>
    <row r="267" s="35" customFormat="1"/>
    <row r="268" s="35" customFormat="1"/>
    <row r="269" s="35" customFormat="1"/>
    <row r="270" s="35" customFormat="1"/>
    <row r="271" s="35" customFormat="1"/>
    <row r="272" s="35" customFormat="1"/>
    <row r="273" s="35" customFormat="1"/>
    <row r="274" s="35" customFormat="1"/>
    <row r="275" s="35" customFormat="1"/>
    <row r="276" s="35" customFormat="1"/>
    <row r="277" s="35" customFormat="1"/>
    <row r="278" s="35" customFormat="1"/>
    <row r="279" s="35" customFormat="1"/>
    <row r="280" s="35" customFormat="1"/>
    <row r="281" s="35" customFormat="1"/>
    <row r="282" s="35" customFormat="1"/>
    <row r="283" s="35" customFormat="1"/>
    <row r="284" s="35" customFormat="1"/>
    <row r="285" s="35" customFormat="1"/>
    <row r="286" s="35" customFormat="1"/>
    <row r="287" s="35" customFormat="1"/>
    <row r="288" s="35" customFormat="1"/>
    <row r="289" s="35" customFormat="1"/>
    <row r="290" s="35" customFormat="1"/>
    <row r="291" s="35" customFormat="1"/>
    <row r="292" s="35" customFormat="1"/>
    <row r="293" s="35" customFormat="1"/>
    <row r="294" s="35" customFormat="1"/>
    <row r="295" s="35" customFormat="1"/>
    <row r="296" s="35" customFormat="1"/>
    <row r="297" s="35" customFormat="1"/>
    <row r="298" s="35" customFormat="1"/>
    <row r="299" s="35" customFormat="1"/>
    <row r="300" s="35" customFormat="1"/>
    <row r="301" s="35" customFormat="1"/>
    <row r="302" s="35" customFormat="1"/>
    <row r="303" s="35" customFormat="1"/>
    <row r="304" s="35" customFormat="1"/>
    <row r="305" s="35" customFormat="1"/>
    <row r="306" s="35" customFormat="1"/>
    <row r="307" s="35" customFormat="1"/>
    <row r="308" s="35" customFormat="1"/>
    <row r="309" s="35" customFormat="1"/>
    <row r="310" s="35" customFormat="1"/>
    <row r="311" s="35" customFormat="1"/>
    <row r="312" s="35" customFormat="1"/>
    <row r="313" s="35" customFormat="1"/>
    <row r="314" s="35" customFormat="1"/>
    <row r="315" s="35" customFormat="1"/>
    <row r="316" s="35" customFormat="1"/>
    <row r="317" s="35" customFormat="1"/>
    <row r="318" s="35" customFormat="1"/>
    <row r="319" s="35" customFormat="1"/>
    <row r="320" s="35" customFormat="1"/>
    <row r="321" s="35" customFormat="1"/>
    <row r="322" s="35" customFormat="1"/>
    <row r="323" s="35" customFormat="1"/>
    <row r="324" s="35" customFormat="1"/>
    <row r="325" s="35" customFormat="1"/>
    <row r="326" s="35" customFormat="1"/>
    <row r="327" s="35" customFormat="1"/>
    <row r="328" s="35" customFormat="1"/>
    <row r="329" s="35" customFormat="1"/>
    <row r="330" s="35" customFormat="1"/>
    <row r="331" s="35" customFormat="1"/>
    <row r="332" s="35" customFormat="1"/>
    <row r="333" s="35" customFormat="1"/>
    <row r="334" s="35" customFormat="1"/>
    <row r="335" s="35" customFormat="1"/>
    <row r="336" s="35" customFormat="1"/>
    <row r="337" s="35" customFormat="1"/>
    <row r="338" s="35" customFormat="1"/>
    <row r="339" s="35" customFormat="1"/>
    <row r="340" s="35" customFormat="1"/>
    <row r="341" s="35" customFormat="1"/>
    <row r="342" s="35" customFormat="1"/>
    <row r="343" s="35" customFormat="1"/>
    <row r="344" s="35" customFormat="1"/>
    <row r="345" s="35" customFormat="1"/>
    <row r="346" s="35" customFormat="1"/>
    <row r="347" s="35" customFormat="1"/>
    <row r="348" s="35" customFormat="1"/>
    <row r="349" s="35" customFormat="1"/>
    <row r="350" s="35" customFormat="1"/>
    <row r="351" s="35" customFormat="1"/>
    <row r="352" s="35" customFormat="1"/>
    <row r="353" s="35" customFormat="1"/>
    <row r="354" s="35" customFormat="1"/>
    <row r="355" s="35" customFormat="1"/>
    <row r="356" s="35" customFormat="1"/>
    <row r="357" s="35" customFormat="1"/>
    <row r="358" s="35" customFormat="1"/>
    <row r="359" s="35" customFormat="1"/>
    <row r="360" s="35" customFormat="1"/>
    <row r="361" s="35" customFormat="1"/>
    <row r="362" s="35" customFormat="1"/>
    <row r="363" s="35" customFormat="1"/>
    <row r="364" s="35" customFormat="1"/>
    <row r="365" s="35" customFormat="1"/>
    <row r="366" s="35" customFormat="1"/>
    <row r="367" s="35" customFormat="1"/>
    <row r="368" s="35" customFormat="1"/>
    <row r="369" s="35" customFormat="1"/>
    <row r="370" s="35" customFormat="1"/>
    <row r="371" s="35" customFormat="1"/>
    <row r="372" s="35" customFormat="1"/>
    <row r="373" s="35" customFormat="1"/>
    <row r="374" s="35" customFormat="1"/>
    <row r="375" s="35" customFormat="1"/>
    <row r="376" s="35" customFormat="1"/>
    <row r="377" s="35" customFormat="1"/>
    <row r="378" s="35" customFormat="1"/>
    <row r="379" s="35" customFormat="1"/>
    <row r="380" s="35" customFormat="1"/>
    <row r="381" s="35" customFormat="1"/>
    <row r="382" s="35" customFormat="1"/>
    <row r="383" s="35" customFormat="1"/>
    <row r="384" s="35" customFormat="1"/>
    <row r="385" s="35" customFormat="1"/>
    <row r="386" s="35" customFormat="1"/>
    <row r="387" s="35" customFormat="1"/>
    <row r="388" s="35" customFormat="1"/>
    <row r="389" s="35" customFormat="1"/>
    <row r="390" s="35" customFormat="1"/>
    <row r="391" s="35" customFormat="1"/>
    <row r="392" s="35" customFormat="1"/>
    <row r="393" s="35" customFormat="1"/>
    <row r="394" s="35" customFormat="1"/>
    <row r="395" s="35" customFormat="1"/>
    <row r="396" s="35" customFormat="1"/>
    <row r="397" s="35" customFormat="1"/>
    <row r="398" s="35" customFormat="1"/>
    <row r="399" s="35" customFormat="1"/>
    <row r="400" s="35" customFormat="1"/>
    <row r="401" s="35" customFormat="1"/>
    <row r="402" s="35" customFormat="1"/>
    <row r="403" s="35" customFormat="1"/>
    <row r="404" s="35" customFormat="1"/>
    <row r="405" s="35" customFormat="1"/>
    <row r="406" s="35" customFormat="1"/>
    <row r="407" s="35" customFormat="1"/>
    <row r="408" s="35" customFormat="1"/>
    <row r="409" s="35" customFormat="1"/>
    <row r="410" s="35" customFormat="1"/>
    <row r="411" s="35" customFormat="1"/>
    <row r="412" s="35" customFormat="1"/>
    <row r="413" s="35" customFormat="1"/>
    <row r="414" s="35" customFormat="1"/>
    <row r="415" s="35" customFormat="1"/>
    <row r="416" s="35" customFormat="1"/>
    <row r="417" s="35" customFormat="1"/>
    <row r="418" s="35" customFormat="1"/>
    <row r="419" s="35" customFormat="1"/>
    <row r="420" s="35" customFormat="1"/>
    <row r="421" s="35" customFormat="1"/>
    <row r="422" s="35" customFormat="1"/>
    <row r="423" s="35" customFormat="1"/>
    <row r="424" s="35" customFormat="1"/>
    <row r="425" s="35" customFormat="1"/>
    <row r="426" s="35" customFormat="1"/>
    <row r="427" s="35" customFormat="1"/>
    <row r="428" s="35" customFormat="1"/>
    <row r="429" s="35" customFormat="1"/>
    <row r="430" s="35" customFormat="1"/>
    <row r="431" s="35" customFormat="1"/>
    <row r="432" s="35" customFormat="1"/>
    <row r="433" s="35" customFormat="1"/>
    <row r="434" s="35" customFormat="1"/>
    <row r="435" s="35" customFormat="1"/>
    <row r="436" s="35" customFormat="1"/>
    <row r="437" s="35" customFormat="1"/>
    <row r="438" s="35" customFormat="1"/>
    <row r="439" s="35" customFormat="1"/>
    <row r="440" s="35" customFormat="1"/>
    <row r="441" s="35" customFormat="1"/>
    <row r="442" s="35" customFormat="1"/>
    <row r="443" s="35" customFormat="1"/>
    <row r="444" s="35" customFormat="1"/>
    <row r="445" s="35" customFormat="1"/>
    <row r="446" s="35" customFormat="1"/>
    <row r="447" s="35" customFormat="1"/>
    <row r="448" s="35" customFormat="1"/>
    <row r="449" s="35" customFormat="1"/>
    <row r="450" s="35" customFormat="1"/>
    <row r="451" s="35" customFormat="1"/>
    <row r="452" s="35" customFormat="1"/>
    <row r="453" s="35" customFormat="1"/>
    <row r="454" s="35" customFormat="1"/>
    <row r="455" s="35" customFormat="1"/>
    <row r="456" s="35" customFormat="1"/>
    <row r="457" s="35" customFormat="1"/>
    <row r="458" s="35" customFormat="1"/>
    <row r="459" s="35" customFormat="1"/>
    <row r="460" s="35" customFormat="1"/>
    <row r="461" s="35" customFormat="1"/>
    <row r="462" s="35" customFormat="1"/>
    <row r="463" s="35" customFormat="1"/>
    <row r="464" s="35" customFormat="1"/>
    <row r="465" s="35" customFormat="1"/>
    <row r="466" s="35" customFormat="1"/>
    <row r="467" s="35" customFormat="1"/>
    <row r="468" s="35" customFormat="1"/>
    <row r="469" s="35" customFormat="1"/>
    <row r="470" s="35" customFormat="1"/>
    <row r="471" s="35" customFormat="1"/>
    <row r="472" s="35" customFormat="1"/>
    <row r="473" s="35" customFormat="1"/>
    <row r="474" s="35" customFormat="1"/>
    <row r="475" s="35" customFormat="1"/>
    <row r="476" s="35" customFormat="1"/>
    <row r="477" s="35" customFormat="1"/>
    <row r="478" s="35" customFormat="1"/>
    <row r="479" s="35" customFormat="1"/>
    <row r="480" s="35" customFormat="1"/>
    <row r="481" s="35" customFormat="1"/>
    <row r="482" s="35" customFormat="1"/>
    <row r="483" s="35" customFormat="1"/>
    <row r="484" s="35" customFormat="1"/>
    <row r="485" s="35" customFormat="1"/>
    <row r="486" s="35" customFormat="1"/>
    <row r="487" s="35" customFormat="1"/>
    <row r="488" s="35" customFormat="1"/>
    <row r="489" s="35" customFormat="1"/>
    <row r="490" s="35" customFormat="1"/>
    <row r="491" s="35" customFormat="1"/>
    <row r="492" s="35" customFormat="1"/>
    <row r="493" s="35" customFormat="1"/>
    <row r="494" s="35" customFormat="1"/>
    <row r="495" s="35" customFormat="1"/>
    <row r="496" s="35" customFormat="1"/>
    <row r="497" s="35" customFormat="1"/>
    <row r="498" s="35" customFormat="1"/>
    <row r="499" s="35" customFormat="1"/>
    <row r="500" s="35" customFormat="1"/>
    <row r="501" s="35" customFormat="1"/>
    <row r="502" s="35" customFormat="1"/>
    <row r="503" s="35" customFormat="1"/>
    <row r="504" s="35" customFormat="1"/>
    <row r="505" s="35" customFormat="1"/>
    <row r="506" s="35" customFormat="1"/>
    <row r="507" s="35" customFormat="1"/>
    <row r="508" s="35" customFormat="1"/>
    <row r="509" s="35" customFormat="1"/>
    <row r="510" s="35" customFormat="1"/>
    <row r="511" s="35" customFormat="1"/>
    <row r="512" s="35" customFormat="1"/>
    <row r="513" s="35" customFormat="1"/>
    <row r="514" s="35" customFormat="1"/>
    <row r="515" s="35" customFormat="1"/>
    <row r="516" s="35" customFormat="1"/>
    <row r="517" s="35" customFormat="1"/>
    <row r="518" s="35" customFormat="1"/>
    <row r="519" s="35" customFormat="1"/>
    <row r="520" s="35" customFormat="1"/>
    <row r="521" s="35" customFormat="1"/>
    <row r="522" s="35" customFormat="1"/>
    <row r="523" s="35" customFormat="1"/>
    <row r="524" s="35" customFormat="1"/>
    <row r="525" s="35" customFormat="1"/>
    <row r="526" s="35" customFormat="1"/>
    <row r="527" s="35" customFormat="1"/>
    <row r="528" s="35" customFormat="1"/>
    <row r="529" s="35" customFormat="1"/>
    <row r="530" s="35" customFormat="1"/>
    <row r="531" s="35" customFormat="1"/>
    <row r="532" s="35" customFormat="1"/>
    <row r="533" s="35" customFormat="1"/>
    <row r="534" s="35" customFormat="1"/>
    <row r="535" s="35" customFormat="1"/>
    <row r="536" s="35" customFormat="1"/>
    <row r="537" s="35" customFormat="1"/>
    <row r="538" s="35" customFormat="1"/>
    <row r="539" s="35" customFormat="1"/>
    <row r="540" s="35" customFormat="1"/>
    <row r="541" s="35" customFormat="1"/>
    <row r="542" s="35" customFormat="1"/>
    <row r="543" s="35" customFormat="1"/>
    <row r="544" s="35" customFormat="1"/>
    <row r="545" s="35" customFormat="1"/>
    <row r="546" s="35" customFormat="1"/>
    <row r="547" s="35" customFormat="1"/>
    <row r="548" s="35" customFormat="1"/>
    <row r="549" s="35" customFormat="1"/>
    <row r="550" s="35" customFormat="1"/>
    <row r="551" s="35" customFormat="1"/>
    <row r="552" s="35" customFormat="1"/>
    <row r="553" s="35" customFormat="1"/>
    <row r="554" s="35" customFormat="1"/>
    <row r="555" s="35" customFormat="1"/>
    <row r="556" s="35" customFormat="1"/>
    <row r="557" s="35" customFormat="1"/>
    <row r="558" s="35" customFormat="1"/>
    <row r="559" s="35" customFormat="1"/>
    <row r="560" s="35" customFormat="1"/>
    <row r="561" s="35" customFormat="1"/>
    <row r="562" s="35" customFormat="1"/>
    <row r="563" s="35" customFormat="1"/>
    <row r="564" s="35" customFormat="1"/>
    <row r="565" s="35" customFormat="1"/>
    <row r="566" s="35" customFormat="1"/>
    <row r="567" s="35" customFormat="1"/>
    <row r="568" s="35" customFormat="1"/>
    <row r="569" s="35" customFormat="1"/>
    <row r="570" s="35" customFormat="1"/>
    <row r="571" s="35" customFormat="1"/>
    <row r="572" s="35" customFormat="1"/>
    <row r="573" s="35" customFormat="1"/>
    <row r="574" s="35" customFormat="1"/>
    <row r="575" s="35" customFormat="1"/>
    <row r="576" s="35" customFormat="1"/>
    <row r="577" s="35" customFormat="1"/>
    <row r="578" s="35" customFormat="1"/>
    <row r="579" s="35" customFormat="1"/>
    <row r="580" s="35" customFormat="1"/>
    <row r="581" s="35" customFormat="1"/>
    <row r="582" s="35" customFormat="1"/>
    <row r="583" s="35" customFormat="1"/>
    <row r="584" s="35" customFormat="1"/>
    <row r="585" s="35" customFormat="1"/>
    <row r="586" s="35" customFormat="1"/>
    <row r="587" s="35" customFormat="1"/>
    <row r="588" s="35" customFormat="1"/>
    <row r="589" s="35" customFormat="1"/>
    <row r="590" s="35" customFormat="1"/>
    <row r="591" s="35" customFormat="1"/>
    <row r="592" s="35" customFormat="1"/>
    <row r="593" s="35" customFormat="1"/>
    <row r="594" s="35" customFormat="1"/>
    <row r="595" s="35" customFormat="1"/>
    <row r="596" s="35" customFormat="1"/>
    <row r="597" s="35" customFormat="1"/>
    <row r="598" s="35" customFormat="1"/>
    <row r="599" s="35" customFormat="1"/>
    <row r="600" s="35" customFormat="1"/>
    <row r="601" s="35" customFormat="1"/>
    <row r="602" s="35" customFormat="1"/>
    <row r="603" s="35" customFormat="1"/>
    <row r="604" s="35" customFormat="1"/>
    <row r="605" s="35" customFormat="1"/>
    <row r="606" s="35" customFormat="1"/>
    <row r="607" s="35" customFormat="1"/>
    <row r="608" s="35" customFormat="1"/>
    <row r="609" s="35" customFormat="1"/>
    <row r="610" s="35" customFormat="1"/>
    <row r="611" s="35" customFormat="1"/>
    <row r="612" s="35" customFormat="1"/>
    <row r="613" s="35" customFormat="1"/>
    <row r="614" s="35" customFormat="1"/>
    <row r="615" s="35" customFormat="1"/>
    <row r="616" s="35" customFormat="1"/>
    <row r="617" s="35" customFormat="1"/>
    <row r="618" s="35" customFormat="1"/>
    <row r="619" s="35" customFormat="1"/>
    <row r="620" s="35" customFormat="1"/>
    <row r="621" s="35" customFormat="1"/>
    <row r="622" s="35" customFormat="1"/>
    <row r="623" s="35" customFormat="1"/>
    <row r="624" s="35" customFormat="1"/>
    <row r="625" s="35" customFormat="1"/>
    <row r="626" s="35" customFormat="1"/>
    <row r="627" s="35" customFormat="1"/>
    <row r="628" s="35" customFormat="1"/>
    <row r="629" s="35" customFormat="1"/>
    <row r="630" s="35" customFormat="1"/>
    <row r="631" s="35" customFormat="1"/>
    <row r="632" s="35" customFormat="1"/>
    <row r="633" s="35" customFormat="1"/>
    <row r="634" s="35" customFormat="1"/>
    <row r="635" s="35" customFormat="1"/>
    <row r="636" s="35" customFormat="1"/>
    <row r="637" s="35" customFormat="1"/>
    <row r="638" s="35" customFormat="1"/>
    <row r="639" s="35" customFormat="1"/>
    <row r="640" s="35" customFormat="1"/>
    <row r="641" s="35" customFormat="1"/>
    <row r="642" s="35" customFormat="1"/>
    <row r="643" s="35" customFormat="1"/>
    <row r="644" s="35" customFormat="1"/>
    <row r="645" s="35" customFormat="1"/>
    <row r="646" s="35" customFormat="1"/>
    <row r="647" s="35" customFormat="1"/>
    <row r="648" s="35" customFormat="1"/>
    <row r="649" s="35" customFormat="1"/>
    <row r="650" s="35" customFormat="1"/>
    <row r="651" s="35" customFormat="1"/>
    <row r="652" s="35" customFormat="1"/>
    <row r="653" s="35" customFormat="1"/>
    <row r="654" s="35" customFormat="1"/>
    <row r="655" s="35" customFormat="1"/>
    <row r="656" s="35" customFormat="1"/>
    <row r="657" s="35" customFormat="1"/>
    <row r="658" s="35" customFormat="1"/>
    <row r="659" s="35" customFormat="1"/>
    <row r="660" s="35" customFormat="1"/>
    <row r="661" s="35" customFormat="1"/>
    <row r="662" s="35" customFormat="1"/>
    <row r="663" s="35" customFormat="1"/>
    <row r="664" s="35" customFormat="1"/>
    <row r="665" s="35" customFormat="1"/>
    <row r="666" s="35" customFormat="1"/>
    <row r="667" s="35" customFormat="1"/>
    <row r="668" s="35" customFormat="1"/>
    <row r="669" s="35" customFormat="1"/>
    <row r="670" s="35" customFormat="1"/>
    <row r="671" s="35" customFormat="1"/>
    <row r="672" s="35" customFormat="1"/>
    <row r="673" s="35" customFormat="1"/>
    <row r="674" s="35" customFormat="1"/>
    <row r="675" s="35" customFormat="1"/>
    <row r="676" s="35" customFormat="1"/>
    <row r="677" s="35" customFormat="1"/>
    <row r="678" s="35" customFormat="1"/>
    <row r="679" s="35" customFormat="1"/>
    <row r="680" s="35" customFormat="1"/>
    <row r="681" s="35" customFormat="1"/>
    <row r="682" s="35" customFormat="1"/>
    <row r="683" s="35" customFormat="1"/>
    <row r="684" s="35" customFormat="1"/>
    <row r="685" s="35" customFormat="1"/>
    <row r="686" s="35" customFormat="1"/>
    <row r="687" s="35" customFormat="1"/>
    <row r="688" s="35" customFormat="1"/>
    <row r="689" s="35" customFormat="1"/>
    <row r="690" s="35" customFormat="1"/>
    <row r="691" s="35" customFormat="1"/>
    <row r="692" s="35" customFormat="1"/>
    <row r="693" s="35" customFormat="1"/>
    <row r="694" s="35" customFormat="1"/>
    <row r="695" s="35" customFormat="1"/>
    <row r="696" s="35" customFormat="1"/>
    <row r="697" s="35" customFormat="1"/>
    <row r="698" s="35" customFormat="1"/>
    <row r="699" s="35" customFormat="1"/>
    <row r="700" s="35" customFormat="1"/>
    <row r="701" s="35" customFormat="1"/>
    <row r="702" s="35" customFormat="1"/>
    <row r="703" s="35" customFormat="1"/>
    <row r="704" s="35" customFormat="1"/>
    <row r="705" s="35" customFormat="1"/>
    <row r="706" s="35" customFormat="1"/>
    <row r="707" s="35" customFormat="1"/>
    <row r="708" s="35" customFormat="1"/>
    <row r="709" s="35" customFormat="1"/>
    <row r="710" s="35" customFormat="1"/>
    <row r="711" s="35" customFormat="1"/>
    <row r="712" s="35" customFormat="1"/>
    <row r="713" s="35" customFormat="1"/>
    <row r="714" s="35" customFormat="1"/>
    <row r="715" s="35" customFormat="1"/>
    <row r="716" s="35" customFormat="1"/>
    <row r="717" s="35" customFormat="1"/>
    <row r="718" s="35" customFormat="1"/>
    <row r="719" s="35" customFormat="1"/>
    <row r="720" s="35" customFormat="1"/>
    <row r="721" s="35" customFormat="1"/>
    <row r="722" s="35" customFormat="1"/>
    <row r="723" s="35" customFormat="1"/>
    <row r="724" s="35" customFormat="1"/>
    <row r="725" s="35" customFormat="1"/>
    <row r="726" s="35" customFormat="1"/>
    <row r="727" s="35" customFormat="1"/>
    <row r="728" s="35" customFormat="1"/>
    <row r="729" s="35" customFormat="1"/>
    <row r="730" s="35" customFormat="1"/>
    <row r="731" s="35" customFormat="1"/>
    <row r="732" s="35" customFormat="1"/>
    <row r="733" s="35" customFormat="1"/>
    <row r="734" s="35" customFormat="1"/>
    <row r="735" s="35" customFormat="1"/>
    <row r="736" s="35" customFormat="1"/>
    <row r="737" s="35" customFormat="1"/>
    <row r="738" s="35" customFormat="1"/>
    <row r="739" s="35" customFormat="1"/>
    <row r="740" s="35" customFormat="1"/>
    <row r="741" s="35" customFormat="1"/>
    <row r="742" s="35" customFormat="1"/>
    <row r="743" s="35" customFormat="1"/>
    <row r="744" s="35" customFormat="1"/>
    <row r="745" s="35" customFormat="1"/>
    <row r="746" s="35" customFormat="1"/>
    <row r="747" s="35" customFormat="1"/>
    <row r="748" s="35" customFormat="1"/>
    <row r="749" s="35" customFormat="1"/>
    <row r="750" s="35" customFormat="1"/>
    <row r="751" s="35" customFormat="1"/>
    <row r="752" s="35" customFormat="1"/>
    <row r="753" s="35" customFormat="1"/>
    <row r="754" s="35" customFormat="1"/>
    <row r="755" s="35" customFormat="1"/>
    <row r="756" s="35" customFormat="1"/>
    <row r="757" s="35" customFormat="1"/>
    <row r="758" s="35" customFormat="1"/>
    <row r="759" s="35" customFormat="1"/>
    <row r="760" s="35" customFormat="1"/>
    <row r="761" s="35" customFormat="1"/>
    <row r="762" s="35" customFormat="1"/>
    <row r="763" s="35" customFormat="1"/>
    <row r="764" s="35" customFormat="1"/>
    <row r="765" s="35" customFormat="1"/>
    <row r="766" s="35" customFormat="1"/>
    <row r="767" s="35" customFormat="1"/>
    <row r="768" s="35" customFormat="1"/>
    <row r="769" s="35" customFormat="1"/>
    <row r="770" s="35" customFormat="1"/>
    <row r="771" s="35" customFormat="1"/>
    <row r="772" s="35" customFormat="1"/>
    <row r="773" s="35" customFormat="1"/>
    <row r="774" s="35" customFormat="1"/>
    <row r="775" s="35" customFormat="1"/>
    <row r="776" s="35" customFormat="1"/>
    <row r="777" s="35" customFormat="1"/>
    <row r="778" s="35" customFormat="1"/>
    <row r="779" s="35" customFormat="1"/>
    <row r="780" s="35" customFormat="1"/>
    <row r="781" s="35" customFormat="1"/>
    <row r="782" s="35" customFormat="1"/>
    <row r="783" s="35" customFormat="1"/>
    <row r="784" s="35" customFormat="1"/>
    <row r="785" s="35" customFormat="1"/>
    <row r="786" s="35" customFormat="1"/>
    <row r="787" s="35" customFormat="1"/>
    <row r="788" s="35" customFormat="1"/>
    <row r="789" s="35" customFormat="1"/>
    <row r="790" s="35" customFormat="1"/>
    <row r="791" s="35" customFormat="1"/>
    <row r="792" s="35" customFormat="1"/>
    <row r="793" s="35" customFormat="1"/>
    <row r="794" s="35" customFormat="1"/>
    <row r="795" s="35" customFormat="1"/>
    <row r="796" s="35" customFormat="1"/>
    <row r="797" s="35" customFormat="1"/>
    <row r="798" s="35" customFormat="1"/>
    <row r="799" s="35" customFormat="1"/>
    <row r="800" s="35" customFormat="1"/>
    <row r="801" s="35" customFormat="1"/>
    <row r="802" s="35" customFormat="1"/>
    <row r="803" s="35" customFormat="1"/>
    <row r="804" s="35" customFormat="1"/>
    <row r="805" s="35" customFormat="1"/>
    <row r="806" s="35" customFormat="1"/>
    <row r="807" s="35" customFormat="1"/>
    <row r="808" s="35" customFormat="1"/>
    <row r="809" s="35" customFormat="1"/>
    <row r="810" s="35" customFormat="1"/>
    <row r="811" s="35" customFormat="1"/>
    <row r="812" s="35" customFormat="1"/>
    <row r="813" s="35" customFormat="1"/>
    <row r="814" s="35" customFormat="1"/>
    <row r="815" s="35" customFormat="1"/>
    <row r="816" s="35" customFormat="1"/>
    <row r="817" s="35" customFormat="1"/>
    <row r="818" s="35" customFormat="1"/>
    <row r="819" s="35" customFormat="1"/>
    <row r="820" s="35" customFormat="1"/>
    <row r="821" s="35" customFormat="1"/>
    <row r="822" s="35" customFormat="1"/>
    <row r="823" s="35" customFormat="1"/>
    <row r="824" s="35" customFormat="1"/>
    <row r="825" s="35" customFormat="1"/>
    <row r="826" s="35" customFormat="1"/>
    <row r="827" s="35" customFormat="1"/>
    <row r="828" s="35" customFormat="1"/>
    <row r="829" s="35" customFormat="1"/>
    <row r="830" s="35" customFormat="1"/>
    <row r="831" s="35" customFormat="1"/>
    <row r="832" s="35" customFormat="1"/>
    <row r="833" s="35" customFormat="1"/>
    <row r="834" s="35" customFormat="1"/>
    <row r="835" s="35" customFormat="1"/>
    <row r="836" s="35" customFormat="1"/>
    <row r="837" s="35" customFormat="1"/>
    <row r="838" s="35" customFormat="1"/>
    <row r="839" s="35" customFormat="1"/>
    <row r="840" s="35" customFormat="1"/>
    <row r="841" s="35" customFormat="1"/>
    <row r="842" s="35" customFormat="1"/>
    <row r="843" s="35" customFormat="1"/>
    <row r="844" s="35" customFormat="1"/>
    <row r="845" s="35" customFormat="1"/>
    <row r="846" s="35" customFormat="1"/>
    <row r="847" s="35" customFormat="1"/>
    <row r="848" s="35" customFormat="1"/>
    <row r="849" s="35" customFormat="1"/>
    <row r="850" s="35" customFormat="1"/>
    <row r="851" s="35" customFormat="1"/>
    <row r="852" s="35" customFormat="1"/>
    <row r="853" s="35" customFormat="1"/>
    <row r="854" s="35" customFormat="1"/>
    <row r="855" s="35" customFormat="1"/>
    <row r="856" s="35" customFormat="1"/>
    <row r="857" s="35" customFormat="1"/>
    <row r="858" s="35" customFormat="1"/>
    <row r="859" s="35" customFormat="1"/>
    <row r="860" s="35" customFormat="1"/>
    <row r="861" s="35" customFormat="1"/>
    <row r="862" s="35" customFormat="1"/>
    <row r="863" s="35" customFormat="1"/>
    <row r="864" s="35" customFormat="1"/>
    <row r="865" s="35" customFormat="1"/>
    <row r="866" s="35" customFormat="1"/>
    <row r="867" s="35" customFormat="1"/>
    <row r="868" s="35" customFormat="1"/>
    <row r="869" s="35" customFormat="1"/>
    <row r="870" s="35" customFormat="1"/>
    <row r="871" s="35" customFormat="1"/>
    <row r="872" s="35" customFormat="1"/>
    <row r="873" s="35" customFormat="1"/>
    <row r="874" s="35" customFormat="1"/>
    <row r="875" s="35" customFormat="1"/>
    <row r="876" s="35" customFormat="1"/>
    <row r="877" s="35" customFormat="1"/>
    <row r="878" s="35" customFormat="1"/>
    <row r="879" s="35" customFormat="1"/>
    <row r="880" s="35" customFormat="1"/>
    <row r="881" s="35" customFormat="1"/>
    <row r="882" s="35" customFormat="1"/>
    <row r="883" s="35" customFormat="1"/>
    <row r="884" s="35" customFormat="1"/>
    <row r="885" s="35" customFormat="1"/>
    <row r="886" s="35" customFormat="1"/>
    <row r="887" s="35" customFormat="1"/>
    <row r="888" s="35" customFormat="1"/>
    <row r="889" s="35" customFormat="1"/>
    <row r="890" s="35" customFormat="1"/>
    <row r="891" s="35" customFormat="1"/>
    <row r="892" s="35" customFormat="1"/>
    <row r="893" s="35" customFormat="1"/>
    <row r="894" s="35" customFormat="1"/>
    <row r="895" s="35" customFormat="1"/>
    <row r="896" s="35" customFormat="1"/>
    <row r="897" s="35" customFormat="1"/>
    <row r="898" s="35" customFormat="1"/>
    <row r="899" s="35" customFormat="1"/>
    <row r="900" s="35" customFormat="1"/>
    <row r="901" s="35" customFormat="1"/>
    <row r="902" s="35" customFormat="1"/>
    <row r="903" s="35" customFormat="1"/>
    <row r="904" s="35" customFormat="1"/>
    <row r="905" s="35" customFormat="1"/>
    <row r="906" s="35" customFormat="1"/>
    <row r="907" s="35" customFormat="1"/>
    <row r="908" s="35" customFormat="1"/>
    <row r="909" s="35" customFormat="1"/>
    <row r="910" s="35" customFormat="1"/>
    <row r="911" s="35" customFormat="1"/>
    <row r="912" s="35" customFormat="1"/>
    <row r="913" s="35" customFormat="1"/>
    <row r="914" s="35" customFormat="1"/>
    <row r="915" s="35" customFormat="1"/>
    <row r="916" s="35" customFormat="1"/>
    <row r="917" s="35" customFormat="1"/>
    <row r="918" s="35" customFormat="1"/>
    <row r="919" s="35" customFormat="1"/>
    <row r="920" s="35" customFormat="1"/>
    <row r="921" s="35" customFormat="1"/>
    <row r="922" s="35" customFormat="1"/>
    <row r="923" s="35" customFormat="1"/>
    <row r="924" s="35" customFormat="1"/>
    <row r="925" s="35" customFormat="1"/>
    <row r="926" s="35" customFormat="1"/>
    <row r="927" s="35" customFormat="1"/>
    <row r="928" s="35" customFormat="1"/>
    <row r="929" s="35" customFormat="1"/>
    <row r="930" s="35" customFormat="1"/>
    <row r="931" s="35" customFormat="1"/>
    <row r="932" s="35" customFormat="1"/>
    <row r="933" s="35" customFormat="1"/>
    <row r="934" s="35" customFormat="1"/>
    <row r="935" s="35" customFormat="1"/>
    <row r="936" s="35" customFormat="1"/>
    <row r="937" s="35" customFormat="1"/>
    <row r="938" s="35" customFormat="1"/>
    <row r="939" s="35" customFormat="1"/>
    <row r="940" s="35" customFormat="1"/>
    <row r="941" s="35" customFormat="1"/>
    <row r="942" s="35" customFormat="1"/>
    <row r="943" s="35" customFormat="1"/>
    <row r="944" s="35" customFormat="1"/>
    <row r="945" s="35" customFormat="1"/>
    <row r="946" s="35" customFormat="1"/>
    <row r="947" s="35" customFormat="1"/>
    <row r="948" s="35" customFormat="1"/>
    <row r="949" s="35" customFormat="1"/>
    <row r="950" s="35" customFormat="1"/>
    <row r="951" s="35" customFormat="1"/>
    <row r="952" s="35" customFormat="1"/>
    <row r="953" s="35" customFormat="1"/>
    <row r="954" s="35" customFormat="1"/>
    <row r="955" s="35" customFormat="1"/>
    <row r="956" s="35" customFormat="1"/>
    <row r="957" s="35" customFormat="1"/>
    <row r="958" s="35" customFormat="1"/>
    <row r="959" s="35" customFormat="1"/>
    <row r="960" s="35" customFormat="1"/>
    <row r="961" s="35" customFormat="1"/>
    <row r="962" s="35" customFormat="1"/>
    <row r="963" s="35" customFormat="1"/>
    <row r="964" s="35" customFormat="1"/>
    <row r="965" s="35" customFormat="1"/>
    <row r="966" s="35" customFormat="1"/>
    <row r="967" s="35" customFormat="1"/>
    <row r="968" s="35" customFormat="1"/>
    <row r="969" s="35" customFormat="1"/>
    <row r="970" s="35" customFormat="1"/>
    <row r="971" s="35" customFormat="1"/>
    <row r="972" s="35" customFormat="1"/>
    <row r="973" s="35" customFormat="1"/>
    <row r="974" s="35" customFormat="1"/>
    <row r="975" s="35" customFormat="1"/>
    <row r="976" s="35" customFormat="1"/>
    <row r="977" s="35" customFormat="1"/>
    <row r="978" s="35" customFormat="1"/>
    <row r="979" s="35" customFormat="1"/>
    <row r="980" s="35" customFormat="1"/>
    <row r="981" s="35" customFormat="1"/>
    <row r="982" s="35" customFormat="1"/>
    <row r="983" s="35" customFormat="1"/>
    <row r="984" s="35" customFormat="1"/>
    <row r="985" s="35" customFormat="1"/>
    <row r="986" s="35" customFormat="1"/>
    <row r="987" s="35" customFormat="1"/>
    <row r="988" s="35" customFormat="1"/>
    <row r="989" s="35" customFormat="1"/>
    <row r="990" s="35" customFormat="1"/>
    <row r="991" s="35" customFormat="1"/>
    <row r="992" s="35" customFormat="1"/>
    <row r="993" s="35" customFormat="1"/>
    <row r="994" s="35" customFormat="1"/>
    <row r="995" s="35" customFormat="1"/>
    <row r="996" s="35" customFormat="1"/>
    <row r="997" s="35" customFormat="1"/>
    <row r="998" s="35" customFormat="1"/>
    <row r="999" s="35" customFormat="1"/>
    <row r="1000" s="35" customFormat="1"/>
    <row r="1001" s="35" customFormat="1"/>
    <row r="1002" s="35" customFormat="1"/>
    <row r="1003" s="35" customFormat="1"/>
    <row r="1004" s="35" customFormat="1"/>
    <row r="1005" s="35" customFormat="1"/>
    <row r="1006" s="35" customFormat="1"/>
    <row r="1007" s="35" customFormat="1"/>
    <row r="1008" s="35" customFormat="1"/>
    <row r="1009" s="35" customFormat="1"/>
    <row r="1010" s="35" customFormat="1"/>
    <row r="1011" s="35" customFormat="1"/>
    <row r="1012" s="35" customFormat="1"/>
    <row r="1013" s="35" customFormat="1"/>
    <row r="1014" s="35" customFormat="1"/>
    <row r="1015" s="35" customFormat="1"/>
    <row r="1016" s="35" customFormat="1"/>
    <row r="1017" s="35" customFormat="1"/>
    <row r="1018" s="35" customFormat="1"/>
    <row r="1019" s="35" customFormat="1"/>
    <row r="1020" s="35" customFormat="1"/>
    <row r="1021" s="35" customFormat="1"/>
    <row r="1022" s="35" customFormat="1"/>
    <row r="1023" s="35" customFormat="1"/>
    <row r="1024" s="35" customFormat="1"/>
    <row r="1025" s="35" customFormat="1"/>
    <row r="1026" s="35" customFormat="1"/>
    <row r="1027" s="35" customFormat="1"/>
    <row r="1028" s="35" customFormat="1"/>
    <row r="1029" s="35" customFormat="1"/>
    <row r="1030" s="35" customFormat="1"/>
    <row r="1031" s="35" customFormat="1"/>
    <row r="1032" s="35" customFormat="1"/>
    <row r="1033" s="35" customFormat="1"/>
    <row r="1034" s="35" customFormat="1"/>
    <row r="1035" s="35" customFormat="1"/>
    <row r="1036" s="35" customFormat="1"/>
    <row r="1037" s="35" customFormat="1"/>
    <row r="1038" s="35" customFormat="1"/>
    <row r="1039" s="35" customFormat="1"/>
    <row r="1040" s="35" customFormat="1"/>
    <row r="1041" s="35" customFormat="1"/>
    <row r="1042" s="35" customFormat="1"/>
    <row r="1043" s="35" customFormat="1"/>
    <row r="1044" s="35" customFormat="1"/>
    <row r="1045" s="35" customFormat="1"/>
    <row r="1046" s="35" customFormat="1"/>
    <row r="1047" s="35" customFormat="1"/>
    <row r="1048" s="35" customFormat="1"/>
    <row r="1049" s="35" customFormat="1"/>
    <row r="1050" s="35" customFormat="1"/>
    <row r="1051" s="35" customFormat="1"/>
    <row r="1052" s="35" customFormat="1"/>
    <row r="1053" s="35" customFormat="1"/>
    <row r="1054" s="35" customFormat="1"/>
    <row r="1055" s="35" customFormat="1"/>
    <row r="1056" s="35" customFormat="1"/>
    <row r="1057" s="35" customFormat="1"/>
    <row r="1058" s="35" customFormat="1"/>
    <row r="1059" s="35" customFormat="1"/>
    <row r="1060" s="35" customFormat="1"/>
    <row r="1061" s="35" customFormat="1"/>
    <row r="1062" s="35" customFormat="1"/>
    <row r="1063" s="35" customFormat="1"/>
    <row r="1064" s="35" customFormat="1"/>
    <row r="1065" s="35" customFormat="1"/>
    <row r="1066" s="35" customFormat="1"/>
    <row r="1067" s="35" customFormat="1"/>
    <row r="1068" s="35" customFormat="1"/>
    <row r="1069" s="35" customFormat="1"/>
    <row r="1070" s="35" customFormat="1"/>
    <row r="1071" s="35" customFormat="1"/>
    <row r="1072" s="35" customFormat="1"/>
    <row r="1073" s="35" customFormat="1"/>
    <row r="1074" s="35" customFormat="1"/>
    <row r="1075" s="35" customFormat="1"/>
    <row r="1076" s="35" customFormat="1"/>
    <row r="1077" s="35" customFormat="1"/>
    <row r="1078" s="35" customFormat="1"/>
    <row r="1079" s="35" customFormat="1"/>
    <row r="1080" s="35" customFormat="1"/>
    <row r="1081" s="35" customFormat="1"/>
    <row r="1082" s="35" customFormat="1"/>
    <row r="1083" s="35" customFormat="1"/>
    <row r="1084" s="35" customFormat="1"/>
    <row r="1085" s="35" customFormat="1"/>
    <row r="1086" s="35" customFormat="1"/>
    <row r="1087" s="35" customFormat="1"/>
    <row r="1088" s="35" customFormat="1"/>
    <row r="1089" s="35" customFormat="1"/>
    <row r="1090" s="35" customFormat="1"/>
    <row r="1091" s="35" customFormat="1"/>
    <row r="1092" s="35" customFormat="1"/>
    <row r="1093" s="35" customFormat="1"/>
    <row r="1094" s="35" customFormat="1"/>
    <row r="1095" s="35" customFormat="1"/>
    <row r="1096" s="35" customFormat="1"/>
    <row r="1097" s="35" customFormat="1"/>
    <row r="1098" s="35" customFormat="1"/>
    <row r="1099" s="35" customFormat="1"/>
    <row r="1100" s="35" customFormat="1"/>
    <row r="1101" s="35" customFormat="1"/>
    <row r="1102" s="35" customFormat="1"/>
    <row r="1103" s="35" customFormat="1"/>
    <row r="1104" s="35" customFormat="1"/>
    <row r="1105" s="35" customFormat="1"/>
    <row r="1106" s="35" customFormat="1"/>
    <row r="1107" s="35" customFormat="1"/>
    <row r="1108" s="35" customFormat="1"/>
    <row r="1109" s="35" customFormat="1"/>
    <row r="1110" s="35" customFormat="1"/>
    <row r="1111" s="35" customFormat="1"/>
    <row r="1112" s="35" customFormat="1"/>
    <row r="1113" s="35" customFormat="1"/>
    <row r="1114" s="35" customFormat="1"/>
    <row r="1115" s="35" customFormat="1"/>
    <row r="1116" s="35" customFormat="1"/>
    <row r="1117" s="35" customFormat="1"/>
    <row r="1118" s="35" customFormat="1"/>
    <row r="1119" s="35" customFormat="1"/>
    <row r="1120" s="35" customFormat="1"/>
    <row r="1121" s="35" customFormat="1"/>
    <row r="1122" s="35" customFormat="1"/>
    <row r="1123" s="35" customFormat="1"/>
    <row r="1124" s="35" customFormat="1"/>
    <row r="1125" s="35" customFormat="1"/>
    <row r="1126" s="35" customFormat="1"/>
    <row r="1127" s="35" customFormat="1"/>
    <row r="1128" s="35" customFormat="1"/>
    <row r="1129" s="35" customFormat="1"/>
    <row r="1130" s="35" customFormat="1"/>
    <row r="1131" s="35" customFormat="1"/>
    <row r="1132" s="35" customFormat="1"/>
    <row r="1133" s="35" customFormat="1"/>
    <row r="1134" s="35" customFormat="1"/>
    <row r="1135" s="35" customFormat="1"/>
    <row r="1136" s="35" customFormat="1"/>
    <row r="1137" s="35" customFormat="1"/>
    <row r="1138" s="35" customFormat="1"/>
    <row r="1139" s="35" customFormat="1"/>
    <row r="1140" s="35" customFormat="1"/>
    <row r="1141" s="35" customFormat="1"/>
    <row r="1142" s="35" customFormat="1"/>
    <row r="1143" s="35" customFormat="1"/>
    <row r="1144" s="35" customFormat="1"/>
    <row r="1145" s="35" customFormat="1"/>
    <row r="1146" s="35" customFormat="1"/>
    <row r="1147" s="35" customFormat="1"/>
    <row r="1148" s="35" customFormat="1"/>
    <row r="1149" s="35" customFormat="1"/>
    <row r="1150" s="35" customFormat="1"/>
    <row r="1151" s="35" customFormat="1"/>
    <row r="1152" s="35" customFormat="1"/>
    <row r="1153" s="35" customFormat="1"/>
    <row r="1154" s="35" customFormat="1"/>
    <row r="1155" s="35" customFormat="1"/>
    <row r="1156" s="35" customFormat="1"/>
    <row r="1157" s="35" customFormat="1"/>
    <row r="1158" s="35" customFormat="1"/>
    <row r="1159" s="35" customFormat="1"/>
    <row r="1160" s="35" customFormat="1"/>
    <row r="1161" s="35" customFormat="1"/>
    <row r="1162" s="35" customFormat="1"/>
    <row r="1163" s="35" customFormat="1"/>
    <row r="1164" s="35" customFormat="1"/>
    <row r="1165" s="35" customFormat="1"/>
    <row r="1166" s="35" customFormat="1"/>
    <row r="1167" s="35" customFormat="1"/>
    <row r="1168" s="35" customFormat="1"/>
    <row r="1169" s="35" customFormat="1"/>
    <row r="1170" s="35" customFormat="1"/>
    <row r="1171" s="35" customFormat="1"/>
    <row r="1172" s="35" customFormat="1"/>
    <row r="1173" s="35" customFormat="1"/>
    <row r="1174" s="35" customFormat="1"/>
    <row r="1175" s="35" customFormat="1"/>
    <row r="1176" s="35" customFormat="1"/>
    <row r="1177" s="35" customFormat="1"/>
    <row r="1178" s="35" customFormat="1"/>
    <row r="1179" s="35" customFormat="1"/>
    <row r="1180" s="35" customFormat="1"/>
    <row r="1181" s="35" customFormat="1"/>
    <row r="1182" s="35" customFormat="1"/>
    <row r="1183" s="35" customFormat="1"/>
    <row r="1184" s="35" customFormat="1"/>
    <row r="1185" s="35" customFormat="1"/>
    <row r="1186" s="35" customFormat="1"/>
    <row r="1187" s="35" customFormat="1"/>
    <row r="1188" s="35" customFormat="1"/>
    <row r="1189" s="35" customFormat="1"/>
    <row r="1190" s="35" customFormat="1"/>
    <row r="1191" s="35" customFormat="1"/>
    <row r="1192" s="35" customFormat="1"/>
    <row r="1193" s="35" customFormat="1"/>
    <row r="1194" s="35" customFormat="1"/>
    <row r="1195" s="35" customFormat="1"/>
    <row r="1196" s="35" customFormat="1"/>
    <row r="1197" s="35" customFormat="1"/>
    <row r="1198" s="35" customFormat="1"/>
    <row r="1199" s="35" customFormat="1"/>
    <row r="1200" s="35" customFormat="1"/>
    <row r="1201" s="35" customFormat="1"/>
    <row r="1202" s="35" customFormat="1"/>
    <row r="1203" s="35" customFormat="1"/>
    <row r="1204" s="35" customFormat="1"/>
    <row r="1205" s="35" customFormat="1"/>
    <row r="1206" s="35" customFormat="1"/>
    <row r="1207" s="35" customFormat="1"/>
    <row r="1208" s="35" customFormat="1"/>
    <row r="1209" s="35" customFormat="1"/>
    <row r="1210" s="35" customFormat="1"/>
    <row r="1211" s="35" customFormat="1"/>
    <row r="1212" s="35" customFormat="1"/>
    <row r="1213" s="35" customFormat="1"/>
    <row r="1214" s="35" customFormat="1"/>
    <row r="1215" s="35" customFormat="1"/>
    <row r="1216" s="35" customFormat="1"/>
    <row r="1217" s="35" customFormat="1"/>
    <row r="1218" s="35" customFormat="1"/>
    <row r="1219" s="35" customFormat="1"/>
    <row r="1220" s="35" customFormat="1"/>
    <row r="1221" s="35" customFormat="1"/>
    <row r="1222" s="35" customFormat="1"/>
    <row r="1223" s="35" customFormat="1"/>
    <row r="1224" s="35" customFormat="1"/>
    <row r="1225" s="35" customFormat="1"/>
    <row r="1226" s="35" customFormat="1"/>
    <row r="1227" s="35" customFormat="1"/>
    <row r="1228" s="35" customFormat="1"/>
    <row r="1229" s="35" customFormat="1"/>
    <row r="1230" s="35" customFormat="1"/>
    <row r="1231" s="35" customFormat="1"/>
    <row r="1232" s="35" customFormat="1"/>
    <row r="1233" s="35" customFormat="1"/>
    <row r="1234" s="35" customFormat="1"/>
    <row r="1235" s="35" customFormat="1"/>
    <row r="1236" s="35" customFormat="1"/>
    <row r="1237" s="35" customFormat="1"/>
    <row r="1238" s="35" customFormat="1"/>
    <row r="1239" s="35" customFormat="1"/>
    <row r="1240" s="35" customFormat="1"/>
    <row r="1241" s="35" customFormat="1"/>
    <row r="1242" s="35" customFormat="1"/>
    <row r="1243" s="35" customFormat="1"/>
    <row r="1244" s="35" customFormat="1"/>
    <row r="1245" s="35" customFormat="1"/>
    <row r="1246" s="35" customFormat="1"/>
    <row r="1247" s="35" customFormat="1"/>
    <row r="1248" s="35" customFormat="1"/>
    <row r="1249" s="35" customFormat="1"/>
    <row r="1250" s="35" customFormat="1"/>
    <row r="1251" s="35" customFormat="1"/>
    <row r="1252" s="35" customFormat="1"/>
    <row r="1253" s="35" customFormat="1"/>
    <row r="1254" s="35" customFormat="1"/>
    <row r="1255" s="35" customFormat="1"/>
    <row r="1256" s="35" customFormat="1"/>
    <row r="1257" s="35" customFormat="1"/>
    <row r="1258" s="35" customFormat="1"/>
    <row r="1259" s="35" customFormat="1"/>
    <row r="1260" s="35" customFormat="1"/>
    <row r="1261" s="35" customFormat="1"/>
    <row r="1262" s="35" customFormat="1"/>
    <row r="1263" s="35" customFormat="1"/>
    <row r="1264" s="35" customFormat="1"/>
    <row r="1265" s="35" customFormat="1"/>
    <row r="1266" s="35" customFormat="1"/>
    <row r="1267" s="35" customFormat="1"/>
    <row r="1268" s="35" customFormat="1"/>
    <row r="1269" s="35" customFormat="1"/>
    <row r="1270" s="35" customFormat="1"/>
    <row r="1271" s="35" customFormat="1"/>
    <row r="1272" s="35" customFormat="1"/>
    <row r="1273" s="35" customFormat="1"/>
    <row r="1274" s="35" customFormat="1"/>
    <row r="1275" s="35" customFormat="1"/>
    <row r="1276" s="35" customFormat="1"/>
    <row r="1277" s="35" customFormat="1"/>
    <row r="1278" s="35" customFormat="1"/>
    <row r="1279" s="35" customFormat="1"/>
    <row r="1280" s="35" customFormat="1"/>
    <row r="1281" s="35" customFormat="1"/>
    <row r="1282" s="35" customFormat="1"/>
    <row r="1283" s="35" customFormat="1"/>
    <row r="1284" s="35" customFormat="1"/>
    <row r="1285" s="35" customFormat="1"/>
    <row r="1286" s="35" customFormat="1"/>
    <row r="1287" s="35" customFormat="1"/>
    <row r="1288" s="35" customFormat="1"/>
    <row r="1289" s="35" customFormat="1"/>
    <row r="1290" s="35" customFormat="1"/>
    <row r="1291" s="35" customFormat="1"/>
    <row r="1292" s="35" customFormat="1"/>
    <row r="1293" s="35" customFormat="1"/>
    <row r="1294" s="35" customFormat="1"/>
    <row r="1295" s="35" customFormat="1"/>
    <row r="1296" s="35" customFormat="1"/>
    <row r="1297" s="35" customFormat="1"/>
    <row r="1298" s="35" customFormat="1"/>
    <row r="1299" s="35" customFormat="1"/>
    <row r="1300" s="35" customFormat="1"/>
    <row r="1301" s="35" customFormat="1"/>
    <row r="1302" s="35" customFormat="1"/>
    <row r="1303" s="35" customFormat="1"/>
    <row r="1304" s="35" customFormat="1"/>
    <row r="1305" s="35" customFormat="1"/>
    <row r="1306" s="35" customFormat="1"/>
    <row r="1307" s="35" customFormat="1"/>
    <row r="1308" s="35" customFormat="1"/>
    <row r="1309" s="35" customFormat="1"/>
    <row r="1310" s="35" customFormat="1"/>
    <row r="1311" s="35" customFormat="1"/>
    <row r="1312" s="35" customFormat="1"/>
    <row r="1313" s="35" customFormat="1"/>
    <row r="1314" s="35" customFormat="1"/>
    <row r="1315" s="35" customFormat="1"/>
    <row r="1316" s="35" customFormat="1"/>
    <row r="1317" s="35" customFormat="1"/>
    <row r="1318" s="35" customFormat="1"/>
    <row r="1319" s="35" customFormat="1"/>
    <row r="1320" s="35" customFormat="1"/>
    <row r="1321" s="35" customFormat="1"/>
    <row r="1322" s="35" customFormat="1"/>
    <row r="1323" s="35" customFormat="1"/>
    <row r="1324" s="35" customFormat="1"/>
    <row r="1325" s="35" customFormat="1"/>
    <row r="1326" s="35" customFormat="1"/>
    <row r="1327" s="35" customFormat="1"/>
    <row r="1328" s="35" customFormat="1"/>
    <row r="1329" s="35" customFormat="1"/>
    <row r="1330" s="35" customFormat="1"/>
    <row r="1331" s="35" customFormat="1"/>
    <row r="1332" s="35" customFormat="1"/>
    <row r="1333" s="35" customFormat="1"/>
    <row r="1334" s="35" customFormat="1"/>
    <row r="1335" s="35" customFormat="1"/>
    <row r="1336" s="35" customFormat="1"/>
    <row r="1337" s="35" customFormat="1"/>
    <row r="1338" s="35" customFormat="1"/>
    <row r="1339" s="35" customFormat="1"/>
    <row r="1340" s="35" customFormat="1"/>
    <row r="1341" s="35" customFormat="1"/>
    <row r="1342" s="35" customFormat="1"/>
    <row r="1343" s="35" customFormat="1"/>
    <row r="1344" s="35" customFormat="1"/>
    <row r="1345" s="35" customFormat="1"/>
    <row r="1346" s="35" customFormat="1"/>
    <row r="1347" s="35" customFormat="1"/>
    <row r="1348" s="35" customFormat="1"/>
    <row r="1349" s="35" customFormat="1"/>
    <row r="1350" s="35" customFormat="1"/>
    <row r="1351" s="35" customFormat="1"/>
    <row r="1352" s="35" customFormat="1"/>
    <row r="1353" s="35" customFormat="1"/>
    <row r="1354" s="35" customFormat="1"/>
    <row r="1355" s="35" customFormat="1"/>
    <row r="1356" s="35" customFormat="1"/>
    <row r="1357" s="35" customFormat="1"/>
    <row r="1358" s="35" customFormat="1"/>
    <row r="1359" s="35" customFormat="1"/>
    <row r="1360" s="35" customFormat="1"/>
    <row r="1361" s="35" customFormat="1"/>
    <row r="1362" s="35" customFormat="1"/>
    <row r="1363" s="35" customFormat="1"/>
    <row r="1364" s="35" customFormat="1"/>
    <row r="1365" s="35" customFormat="1"/>
    <row r="1366" s="35" customFormat="1"/>
    <row r="1367" s="35" customFormat="1"/>
    <row r="1368" s="35" customFormat="1"/>
    <row r="1369" s="35" customFormat="1"/>
    <row r="1370" s="35" customFormat="1"/>
    <row r="1371" s="35" customFormat="1"/>
    <row r="1372" s="35" customFormat="1"/>
    <row r="1373" s="35" customFormat="1"/>
    <row r="1374" s="35" customFormat="1"/>
    <row r="1375" s="35" customFormat="1"/>
    <row r="1376" s="35" customFormat="1"/>
    <row r="1377" s="35" customFormat="1"/>
    <row r="1378" s="35" customFormat="1"/>
    <row r="1379" s="35" customFormat="1"/>
    <row r="1380" s="35" customFormat="1"/>
    <row r="1381" s="35" customFormat="1"/>
    <row r="1382" s="35" customFormat="1"/>
    <row r="1383" s="35" customFormat="1"/>
    <row r="1384" s="35" customFormat="1"/>
    <row r="1385" s="35" customFormat="1"/>
    <row r="1386" s="35" customFormat="1"/>
    <row r="1387" s="35" customFormat="1"/>
    <row r="1388" s="35" customFormat="1"/>
    <row r="1389" s="35" customFormat="1"/>
    <row r="1390" s="35" customFormat="1"/>
    <row r="1391" s="35" customFormat="1"/>
    <row r="1392" s="35" customFormat="1"/>
    <row r="1393" s="35" customFormat="1"/>
    <row r="1394" s="35" customFormat="1"/>
    <row r="1395" s="35" customFormat="1"/>
    <row r="1396" s="35" customFormat="1"/>
    <row r="1397" s="35" customFormat="1"/>
    <row r="1398" s="35" customFormat="1"/>
    <row r="1399" s="35" customFormat="1"/>
    <row r="1400" s="35" customFormat="1"/>
    <row r="1401" s="35" customFormat="1"/>
    <row r="1402" s="35" customFormat="1"/>
    <row r="1403" s="35" customFormat="1"/>
    <row r="1404" s="35" customFormat="1"/>
    <row r="1405" s="35" customFormat="1"/>
    <row r="1406" s="35" customFormat="1"/>
    <row r="1407" s="35" customFormat="1"/>
    <row r="1408" s="35" customFormat="1"/>
    <row r="1409" s="35" customFormat="1"/>
    <row r="1410" s="35" customFormat="1"/>
    <row r="1411" s="35" customFormat="1"/>
    <row r="1412" s="35" customFormat="1"/>
    <row r="1413" s="35" customFormat="1"/>
    <row r="1414" s="35" customFormat="1"/>
    <row r="1415" s="35" customFormat="1"/>
    <row r="1416" s="35" customFormat="1"/>
    <row r="1417" s="35" customFormat="1"/>
    <row r="1418" s="35" customFormat="1"/>
    <row r="1419" s="35" customFormat="1"/>
    <row r="1420" s="35" customFormat="1"/>
    <row r="1421" s="35" customFormat="1"/>
    <row r="1422" s="35" customFormat="1"/>
    <row r="1423" s="35" customFormat="1"/>
    <row r="1424" s="35" customFormat="1"/>
    <row r="1425" s="35" customFormat="1"/>
    <row r="1426" s="35" customFormat="1"/>
    <row r="1427" s="35" customFormat="1"/>
    <row r="1428" s="35" customFormat="1"/>
    <row r="1429" s="35" customFormat="1"/>
    <row r="1430" s="35" customFormat="1"/>
    <row r="1431" s="35" customFormat="1"/>
    <row r="1432" s="35" customFormat="1"/>
    <row r="1433" s="35" customFormat="1"/>
    <row r="1434" s="35" customFormat="1"/>
    <row r="1435" s="35" customFormat="1"/>
    <row r="1436" s="35" customFormat="1"/>
    <row r="1437" s="35" customFormat="1"/>
    <row r="1438" s="35" customFormat="1"/>
    <row r="1439" s="35" customFormat="1"/>
    <row r="1440" s="35" customFormat="1"/>
    <row r="1441" s="35" customFormat="1"/>
    <row r="1442" s="35" customFormat="1"/>
    <row r="1443" s="35" customFormat="1"/>
    <row r="1444" s="35" customFormat="1"/>
    <row r="1445" s="35" customFormat="1"/>
    <row r="1446" s="35" customFormat="1"/>
    <row r="1447" s="35" customFormat="1"/>
    <row r="1448" s="35" customFormat="1"/>
    <row r="1449" s="35" customFormat="1"/>
    <row r="1450" s="35" customFormat="1"/>
    <row r="1451" s="35" customFormat="1"/>
    <row r="1452" s="35" customFormat="1"/>
    <row r="1453" s="35" customFormat="1"/>
    <row r="1454" s="35" customFormat="1"/>
    <row r="1455" s="35" customFormat="1"/>
    <row r="1456" s="35" customFormat="1"/>
    <row r="1457" s="35" customFormat="1"/>
    <row r="1458" s="35" customFormat="1"/>
    <row r="1459" s="35" customFormat="1"/>
    <row r="1460" s="35" customFormat="1"/>
    <row r="1461" s="35" customFormat="1"/>
    <row r="1462" s="35" customFormat="1"/>
    <row r="1463" s="35" customFormat="1"/>
    <row r="1464" s="35" customFormat="1"/>
    <row r="1465" s="35" customFormat="1"/>
    <row r="1466" s="35" customFormat="1"/>
    <row r="1467" s="35" customFormat="1"/>
    <row r="1468" s="35" customFormat="1"/>
    <row r="1469" s="35" customFormat="1"/>
    <row r="1470" s="35" customFormat="1"/>
    <row r="1471" s="35" customFormat="1"/>
    <row r="1472" s="35" customFormat="1"/>
    <row r="1473" s="35" customFormat="1"/>
    <row r="1474" s="35" customFormat="1"/>
    <row r="1475" s="35" customFormat="1"/>
    <row r="1476" s="35" customFormat="1"/>
    <row r="1477" s="35" customFormat="1"/>
    <row r="1478" s="35" customFormat="1"/>
    <row r="1479" s="35" customFormat="1"/>
    <row r="1480" s="35" customFormat="1"/>
    <row r="1481" s="35" customFormat="1"/>
    <row r="1482" s="35" customFormat="1"/>
    <row r="1483" s="35" customFormat="1"/>
    <row r="1484" s="35" customFormat="1"/>
    <row r="1485" s="35" customFormat="1"/>
    <row r="1486" s="35" customFormat="1"/>
    <row r="1487" s="35" customFormat="1"/>
    <row r="1488" s="35" customFormat="1"/>
    <row r="1489" s="35" customFormat="1"/>
    <row r="1490" s="35" customFormat="1"/>
    <row r="1491" s="35" customFormat="1"/>
    <row r="1492" s="35" customFormat="1"/>
    <row r="1493" s="35" customFormat="1"/>
    <row r="1494" s="35" customFormat="1"/>
    <row r="1495" s="35" customFormat="1"/>
    <row r="1496" s="35" customFormat="1"/>
    <row r="1497" s="35" customFormat="1"/>
    <row r="1498" s="35" customFormat="1"/>
    <row r="1499" s="35" customFormat="1"/>
    <row r="1500" s="35" customFormat="1"/>
    <row r="1501" s="35" customFormat="1"/>
    <row r="1502" s="35" customFormat="1"/>
    <row r="1503" s="35" customFormat="1"/>
    <row r="1504" s="35" customFormat="1"/>
    <row r="1505" s="35" customFormat="1"/>
    <row r="1506" s="35" customFormat="1"/>
    <row r="1507" s="35" customFormat="1"/>
    <row r="1508" s="35" customFormat="1"/>
    <row r="1509" s="35" customFormat="1"/>
    <row r="1510" s="35" customFormat="1"/>
    <row r="1511" s="35" customFormat="1"/>
    <row r="1512" s="35" customFormat="1"/>
    <row r="1513" s="35" customFormat="1"/>
    <row r="1514" s="35" customFormat="1"/>
    <row r="1515" s="35" customFormat="1"/>
    <row r="1516" s="35" customFormat="1"/>
    <row r="1517" s="35" customFormat="1"/>
    <row r="1518" s="35" customFormat="1"/>
    <row r="1519" s="35" customFormat="1"/>
    <row r="1520" s="35" customFormat="1"/>
    <row r="1521" s="35" customFormat="1"/>
    <row r="1522" s="35" customFormat="1"/>
    <row r="1523" s="35" customFormat="1"/>
    <row r="1524" s="35" customFormat="1"/>
    <row r="1525" s="35" customFormat="1"/>
    <row r="1526" s="35" customFormat="1"/>
    <row r="1527" s="35" customFormat="1"/>
    <row r="1528" s="35" customFormat="1"/>
    <row r="1529" s="35" customFormat="1"/>
    <row r="1530" s="35" customFormat="1"/>
    <row r="1531" s="35" customFormat="1"/>
    <row r="1532" s="35" customFormat="1"/>
    <row r="1533" s="35" customFormat="1"/>
    <row r="1534" s="35" customFormat="1"/>
    <row r="1535" s="35" customFormat="1"/>
    <row r="1536" s="35" customFormat="1"/>
    <row r="1537" s="35" customFormat="1"/>
    <row r="1538" s="35" customFormat="1"/>
    <row r="1539" s="35" customFormat="1"/>
    <row r="1540" s="35" customFormat="1"/>
    <row r="1541" s="35" customFormat="1"/>
    <row r="1542" s="35" customFormat="1"/>
    <row r="1543" s="35" customFormat="1"/>
    <row r="1544" s="35" customFormat="1"/>
    <row r="1545" s="35" customFormat="1"/>
    <row r="1546" s="35" customFormat="1"/>
    <row r="1547" s="35" customFormat="1"/>
    <row r="1548" s="35" customFormat="1"/>
    <row r="1549" s="35" customFormat="1"/>
    <row r="1550" s="35" customFormat="1"/>
    <row r="1551" s="35" customFormat="1"/>
    <row r="1552" s="35" customFormat="1"/>
    <row r="1553" s="35" customFormat="1"/>
    <row r="1554" s="35" customFormat="1"/>
    <row r="1555" s="35" customFormat="1"/>
    <row r="1556" s="35" customFormat="1"/>
    <row r="1557" s="35" customFormat="1"/>
    <row r="1558" s="35" customFormat="1"/>
    <row r="1559" s="35" customFormat="1"/>
    <row r="1560" s="35" customFormat="1"/>
    <row r="1561" s="35" customFormat="1"/>
    <row r="1562" s="35" customFormat="1"/>
    <row r="1563" s="35" customFormat="1"/>
    <row r="1564" s="35" customFormat="1"/>
    <row r="1565" s="35" customFormat="1"/>
    <row r="1566" s="35" customFormat="1"/>
    <row r="1567" s="35" customFormat="1"/>
    <row r="1568" s="35" customFormat="1"/>
    <row r="1569" s="35" customFormat="1"/>
    <row r="1570" s="35" customFormat="1"/>
    <row r="1571" s="35" customFormat="1"/>
    <row r="1572" s="35" customFormat="1"/>
    <row r="1573" s="35" customFormat="1"/>
    <row r="1574" s="35" customFormat="1"/>
    <row r="1575" s="35" customFormat="1"/>
    <row r="1576" s="35" customFormat="1"/>
    <row r="1577" s="35" customFormat="1"/>
    <row r="1578" s="35" customFormat="1"/>
    <row r="1579" s="35" customFormat="1"/>
    <row r="1580" s="35" customFormat="1"/>
    <row r="1581" s="35" customFormat="1"/>
    <row r="1582" s="35" customFormat="1"/>
    <row r="1583" s="35" customFormat="1"/>
    <row r="1584" s="35" customFormat="1"/>
    <row r="1585" s="35" customFormat="1"/>
    <row r="1586" s="35" customFormat="1"/>
    <row r="1587" s="35" customFormat="1"/>
    <row r="1588" s="35" customFormat="1"/>
    <row r="1589" s="35" customFormat="1"/>
    <row r="1590" s="35" customFormat="1"/>
    <row r="1591" s="35" customFormat="1"/>
    <row r="1592" s="35" customFormat="1"/>
    <row r="1593" s="35" customFormat="1"/>
    <row r="1594" s="35" customFormat="1"/>
    <row r="1595" s="35" customFormat="1"/>
    <row r="1596" s="35" customFormat="1"/>
    <row r="1597" s="35" customFormat="1"/>
    <row r="1598" s="35" customFormat="1"/>
    <row r="1599" s="35" customFormat="1"/>
    <row r="1600" s="35" customFormat="1"/>
    <row r="1601" s="35" customFormat="1"/>
    <row r="1602" s="35" customFormat="1"/>
    <row r="1603" s="35" customFormat="1"/>
    <row r="1604" s="35" customFormat="1"/>
    <row r="1605" s="35" customFormat="1"/>
    <row r="1606" s="35" customFormat="1"/>
    <row r="1607" s="35" customFormat="1"/>
    <row r="1608" s="35" customFormat="1"/>
    <row r="1609" s="35" customFormat="1"/>
    <row r="1610" s="35" customFormat="1"/>
    <row r="1611" s="35" customFormat="1"/>
    <row r="1612" s="35" customFormat="1"/>
    <row r="1613" s="35" customFormat="1"/>
    <row r="1614" s="35" customFormat="1"/>
    <row r="1615" s="35" customFormat="1"/>
    <row r="1616" s="35" customFormat="1"/>
    <row r="1617" s="35" customFormat="1"/>
    <row r="1618" s="35" customFormat="1"/>
    <row r="1619" s="35" customFormat="1"/>
    <row r="1620" s="35" customFormat="1"/>
    <row r="1621" s="35" customFormat="1"/>
    <row r="1622" s="35" customFormat="1"/>
    <row r="1623" s="35" customFormat="1"/>
    <row r="1624" s="35" customFormat="1"/>
    <row r="1625" s="35" customFormat="1"/>
    <row r="1626" s="35" customFormat="1"/>
    <row r="1627" s="35" customFormat="1"/>
    <row r="1628" s="35" customFormat="1"/>
    <row r="1629" s="35" customFormat="1"/>
    <row r="1630" s="35" customFormat="1"/>
    <row r="1631" s="35" customFormat="1"/>
    <row r="1632" s="35" customFormat="1"/>
    <row r="1633" s="35" customFormat="1"/>
    <row r="1634" s="35" customFormat="1"/>
    <row r="1635" s="35" customFormat="1"/>
    <row r="1636" s="35" customFormat="1"/>
    <row r="1637" s="35" customFormat="1"/>
    <row r="1638" s="35" customFormat="1"/>
    <row r="1639" s="35" customFormat="1"/>
    <row r="1640" s="35" customFormat="1"/>
    <row r="1641" s="35" customFormat="1"/>
    <row r="1642" s="35" customFormat="1"/>
    <row r="1643" s="35" customFormat="1"/>
    <row r="1644" s="35" customFormat="1"/>
    <row r="1645" s="35" customFormat="1"/>
    <row r="1646" s="35" customFormat="1"/>
    <row r="1647" s="35" customFormat="1"/>
    <row r="1648" s="35" customFormat="1"/>
    <row r="1649" s="35" customFormat="1"/>
    <row r="1650" s="35" customFormat="1"/>
    <row r="1651" s="35" customFormat="1"/>
    <row r="1652" s="35" customFormat="1"/>
    <row r="1653" s="35" customFormat="1"/>
    <row r="1654" s="35" customFormat="1"/>
    <row r="1655" s="35" customFormat="1"/>
    <row r="1656" s="35" customFormat="1"/>
    <row r="1657" s="35" customFormat="1"/>
    <row r="1658" s="35" customFormat="1"/>
    <row r="1659" s="35" customFormat="1"/>
    <row r="1660" s="35" customFormat="1"/>
    <row r="1661" s="35" customFormat="1"/>
    <row r="1662" s="35" customFormat="1"/>
    <row r="1663" s="35" customFormat="1"/>
    <row r="1664" s="35" customFormat="1"/>
    <row r="1665" s="35" customFormat="1"/>
    <row r="1666" s="35" customFormat="1"/>
    <row r="1667" s="35" customFormat="1"/>
    <row r="1668" s="35" customFormat="1"/>
    <row r="1669" s="35" customFormat="1"/>
    <row r="1670" s="35" customFormat="1"/>
    <row r="1671" s="35" customFormat="1"/>
    <row r="1672" s="35" customFormat="1"/>
    <row r="1673" s="35" customFormat="1"/>
    <row r="1674" s="35" customFormat="1"/>
    <row r="1675" s="35" customFormat="1"/>
    <row r="1676" s="35" customFormat="1"/>
    <row r="1677" s="35" customFormat="1"/>
    <row r="1678" s="35" customFormat="1"/>
    <row r="1679" s="35" customFormat="1"/>
    <row r="1680" s="35" customFormat="1"/>
    <row r="1681" s="35" customFormat="1"/>
    <row r="1682" s="35" customFormat="1"/>
    <row r="1683" s="35" customFormat="1"/>
    <row r="1684" s="35" customFormat="1"/>
    <row r="1685" s="35" customFormat="1"/>
    <row r="1686" s="35" customFormat="1"/>
    <row r="1687" s="35" customFormat="1"/>
    <row r="1688" s="35" customFormat="1"/>
    <row r="1689" s="35" customFormat="1"/>
    <row r="1690" s="35" customFormat="1"/>
    <row r="1691" s="35" customFormat="1"/>
    <row r="1692" s="35" customFormat="1"/>
    <row r="1693" s="35" customFormat="1"/>
    <row r="1694" s="35" customFormat="1"/>
    <row r="1695" s="35" customFormat="1"/>
    <row r="1696" s="35" customFormat="1"/>
    <row r="1697" s="35" customFormat="1"/>
    <row r="1698" s="35" customFormat="1"/>
    <row r="1699" s="35" customFormat="1"/>
    <row r="1700" s="35" customFormat="1"/>
    <row r="1701" s="35" customFormat="1"/>
    <row r="1702" s="35" customFormat="1"/>
    <row r="1703" s="35" customFormat="1"/>
    <row r="1704" s="35" customFormat="1"/>
    <row r="1705" s="35" customFormat="1"/>
    <row r="1706" s="35" customFormat="1"/>
    <row r="1707" s="35" customFormat="1"/>
    <row r="1708" s="35" customFormat="1"/>
    <row r="1709" s="35" customFormat="1"/>
    <row r="1710" s="35" customFormat="1"/>
    <row r="1711" s="35" customFormat="1"/>
    <row r="1712" s="35" customFormat="1"/>
    <row r="1713" s="35" customFormat="1"/>
    <row r="1714" s="35" customFormat="1"/>
    <row r="1715" s="35" customFormat="1"/>
    <row r="1716" s="35" customFormat="1"/>
    <row r="1717" s="35" customFormat="1"/>
    <row r="1718" s="35" customFormat="1"/>
    <row r="1719" s="35" customFormat="1"/>
    <row r="1720" s="35" customFormat="1"/>
    <row r="1721" s="35" customFormat="1"/>
    <row r="1722" s="35" customFormat="1"/>
    <row r="1723" s="35" customFormat="1"/>
    <row r="1724" s="35" customFormat="1"/>
    <row r="1725" s="35" customFormat="1"/>
    <row r="1726" s="35" customFormat="1"/>
    <row r="1727" s="35" customFormat="1"/>
    <row r="1728" s="35" customFormat="1"/>
    <row r="1729" s="35" customFormat="1"/>
    <row r="1730" s="35" customFormat="1"/>
    <row r="1731" s="35" customFormat="1"/>
    <row r="1732" s="35" customFormat="1"/>
    <row r="1733" s="35" customFormat="1"/>
    <row r="1734" s="35" customFormat="1"/>
    <row r="1735" s="35" customFormat="1"/>
    <row r="1736" s="35" customFormat="1"/>
    <row r="1737" s="35" customFormat="1"/>
    <row r="1738" s="35" customFormat="1"/>
    <row r="1739" s="35" customFormat="1"/>
    <row r="1740" s="35" customFormat="1"/>
    <row r="1741" s="35" customFormat="1"/>
    <row r="1742" s="35" customFormat="1"/>
    <row r="1743" s="35" customFormat="1"/>
    <row r="1744" s="35" customFormat="1"/>
    <row r="1745" s="35" customFormat="1"/>
    <row r="1746" s="35" customFormat="1"/>
    <row r="1747" s="35" customFormat="1"/>
    <row r="1748" s="35" customFormat="1"/>
    <row r="1749" s="35" customFormat="1"/>
    <row r="1750" s="35" customFormat="1"/>
    <row r="1751" s="35" customFormat="1"/>
    <row r="1752" s="35" customFormat="1"/>
    <row r="1753" s="35" customFormat="1"/>
    <row r="1754" s="35" customFormat="1"/>
    <row r="1755" s="35" customFormat="1"/>
    <row r="1756" s="35" customFormat="1"/>
    <row r="1757" s="35" customFormat="1"/>
    <row r="1758" s="35" customFormat="1"/>
    <row r="1759" s="35" customFormat="1"/>
    <row r="1760" s="35" customFormat="1"/>
    <row r="1761" s="35" customFormat="1"/>
    <row r="1762" s="35" customFormat="1"/>
    <row r="1763" s="35" customFormat="1"/>
    <row r="1764" s="35" customFormat="1"/>
    <row r="1765" s="35" customFormat="1"/>
    <row r="1766" s="35" customFormat="1"/>
    <row r="1767" s="35" customFormat="1"/>
    <row r="1768" s="35" customFormat="1"/>
    <row r="1769" s="35" customFormat="1"/>
    <row r="1770" s="35" customFormat="1"/>
    <row r="1771" s="35" customFormat="1"/>
    <row r="1772" s="35" customFormat="1"/>
    <row r="1773" s="35" customFormat="1"/>
    <row r="1774" s="35" customFormat="1"/>
    <row r="1775" s="35" customFormat="1"/>
    <row r="1776" s="35" customFormat="1"/>
    <row r="1777" s="35" customFormat="1"/>
    <row r="1778" s="35" customFormat="1"/>
    <row r="1779" s="35" customFormat="1"/>
    <row r="1780" s="35" customFormat="1"/>
    <row r="1781" s="35" customFormat="1"/>
    <row r="1782" s="35" customFormat="1"/>
    <row r="1783" s="35" customFormat="1"/>
    <row r="1784" s="35" customFormat="1"/>
    <row r="1785" s="35" customFormat="1"/>
    <row r="1786" s="35" customFormat="1"/>
    <row r="1787" s="35" customFormat="1"/>
    <row r="1788" s="35" customFormat="1"/>
    <row r="1789" s="35" customFormat="1"/>
    <row r="1790" s="35" customFormat="1"/>
    <row r="1791" s="35" customFormat="1"/>
    <row r="1792" s="35" customFormat="1"/>
    <row r="1793" s="35" customFormat="1"/>
    <row r="1794" s="35" customFormat="1"/>
    <row r="1795" s="35" customFormat="1"/>
    <row r="1796" s="35" customFormat="1"/>
    <row r="1797" s="35" customFormat="1"/>
    <row r="1798" s="35" customFormat="1"/>
    <row r="1799" s="35" customFormat="1"/>
    <row r="1800" s="35" customFormat="1"/>
    <row r="1801" s="35" customFormat="1"/>
    <row r="1802" s="35" customFormat="1"/>
    <row r="1803" s="35" customFormat="1"/>
    <row r="1804" s="35" customFormat="1"/>
    <row r="1805" s="35" customFormat="1"/>
    <row r="1806" s="35" customFormat="1"/>
    <row r="1807" s="35" customFormat="1"/>
    <row r="1808" s="35" customFormat="1"/>
    <row r="1809" s="35" customFormat="1"/>
    <row r="1810" s="35" customFormat="1"/>
    <row r="1811" s="35" customFormat="1"/>
    <row r="1812" s="35" customFormat="1"/>
    <row r="1813" s="35" customFormat="1"/>
    <row r="1814" s="35" customFormat="1"/>
    <row r="1815" s="35" customFormat="1"/>
    <row r="1816" s="35" customFormat="1"/>
    <row r="1817" s="35" customFormat="1"/>
    <row r="1818" s="35" customFormat="1"/>
    <row r="1819" s="35" customFormat="1"/>
    <row r="1820" s="35" customFormat="1"/>
    <row r="1821" s="35" customFormat="1"/>
    <row r="1822" s="35" customFormat="1"/>
    <row r="1823" s="35" customFormat="1"/>
    <row r="1824" s="35" customFormat="1"/>
    <row r="1825" s="35" customFormat="1"/>
    <row r="1826" s="35" customFormat="1"/>
    <row r="1827" s="35" customFormat="1"/>
    <row r="1828" s="35" customFormat="1"/>
    <row r="1829" s="35" customFormat="1"/>
    <row r="1830" s="35" customFormat="1"/>
    <row r="1831" s="35" customFormat="1"/>
    <row r="1832" s="35" customFormat="1"/>
    <row r="1833" s="35" customFormat="1"/>
    <row r="1834" s="35" customFormat="1"/>
    <row r="1835" s="35" customFormat="1"/>
    <row r="1836" s="35" customFormat="1"/>
    <row r="1837" s="35" customFormat="1"/>
    <row r="1838" s="35" customFormat="1"/>
    <row r="1839" s="35" customFormat="1"/>
    <row r="1840" s="35" customFormat="1"/>
    <row r="1841" s="35" customFormat="1"/>
    <row r="1842" s="35" customFormat="1"/>
    <row r="1843" s="35" customFormat="1"/>
    <row r="1844" s="35" customFormat="1"/>
    <row r="1845" s="35" customFormat="1"/>
    <row r="1846" s="35" customFormat="1"/>
    <row r="1847" s="35" customFormat="1"/>
    <row r="1848" s="35" customFormat="1"/>
    <row r="1849" s="35" customFormat="1"/>
    <row r="1850" s="35" customFormat="1"/>
    <row r="1851" s="35" customFormat="1"/>
    <row r="1852" s="35" customFormat="1"/>
    <row r="1853" s="35" customFormat="1"/>
    <row r="1854" s="35" customFormat="1"/>
    <row r="1855" s="35" customFormat="1"/>
    <row r="1856" s="35" customFormat="1"/>
    <row r="1857" s="35" customFormat="1"/>
    <row r="1858" s="35" customFormat="1"/>
    <row r="1859" s="35" customFormat="1"/>
    <row r="1860" s="35" customFormat="1"/>
    <row r="1861" s="35" customFormat="1"/>
    <row r="1862" s="35" customFormat="1"/>
    <row r="1863" s="35" customFormat="1"/>
    <row r="1864" s="35" customFormat="1"/>
    <row r="1865" s="35" customFormat="1"/>
    <row r="1866" s="35" customFormat="1"/>
    <row r="1867" s="35" customFormat="1"/>
    <row r="1868" s="35" customFormat="1"/>
    <row r="1869" s="35" customFormat="1"/>
    <row r="1870" s="35" customFormat="1"/>
    <row r="1871" s="35" customFormat="1"/>
    <row r="1872" s="35" customFormat="1"/>
    <row r="1873" s="35" customFormat="1"/>
    <row r="1874" s="35" customFormat="1"/>
    <row r="1875" s="35" customFormat="1"/>
    <row r="1876" s="35" customFormat="1"/>
    <row r="1877" s="35" customFormat="1"/>
    <row r="1878" s="35" customFormat="1"/>
    <row r="1879" s="35" customFormat="1"/>
    <row r="1880" s="35" customFormat="1"/>
    <row r="1881" s="35" customFormat="1"/>
    <row r="1882" s="35" customFormat="1"/>
    <row r="1883" s="35" customFormat="1"/>
    <row r="1884" s="35" customFormat="1"/>
    <row r="1885" s="35" customFormat="1"/>
    <row r="1886" s="35" customFormat="1"/>
    <row r="1887" s="35" customFormat="1"/>
    <row r="1888" s="35" customFormat="1"/>
    <row r="1889" s="35" customFormat="1"/>
    <row r="1890" s="35" customFormat="1"/>
    <row r="1891" s="35" customFormat="1"/>
    <row r="1892" s="35" customFormat="1"/>
    <row r="1893" s="35" customFormat="1"/>
    <row r="1894" s="35" customFormat="1"/>
    <row r="1895" s="35" customFormat="1"/>
    <row r="1896" s="35" customFormat="1"/>
    <row r="1897" s="35" customFormat="1"/>
    <row r="1898" s="35" customFormat="1"/>
    <row r="1899" s="35" customFormat="1"/>
    <row r="1900" s="35" customFormat="1"/>
    <row r="1901" s="35" customFormat="1"/>
    <row r="1902" s="35" customFormat="1"/>
    <row r="1903" s="35" customFormat="1"/>
    <row r="1904" s="35" customFormat="1"/>
    <row r="1905" s="35" customFormat="1"/>
    <row r="1906" s="35" customFormat="1"/>
    <row r="1907" s="35" customFormat="1"/>
    <row r="1908" s="35" customFormat="1"/>
    <row r="1909" s="35" customFormat="1"/>
    <row r="1910" s="35" customFormat="1"/>
    <row r="1911" s="35" customFormat="1"/>
    <row r="1912" s="35" customFormat="1"/>
    <row r="1913" s="35" customFormat="1"/>
    <row r="1914" s="35" customFormat="1"/>
    <row r="1915" s="35" customFormat="1"/>
    <row r="1916" s="35" customFormat="1"/>
    <row r="1917" s="35" customFormat="1"/>
    <row r="1918" s="35" customFormat="1"/>
    <row r="1919" s="35" customFormat="1"/>
    <row r="1920" s="35" customFormat="1"/>
    <row r="1921" s="35" customFormat="1"/>
    <row r="1922" s="35" customFormat="1"/>
    <row r="1923" s="35" customFormat="1"/>
    <row r="1924" s="35" customFormat="1"/>
    <row r="1925" s="35" customFormat="1"/>
    <row r="1926" s="35" customFormat="1"/>
    <row r="1927" s="35" customFormat="1"/>
    <row r="1928" s="35" customFormat="1"/>
    <row r="1929" s="35" customFormat="1"/>
    <row r="1930" s="35" customFormat="1"/>
    <row r="1931" s="35" customFormat="1"/>
    <row r="1932" s="35" customFormat="1"/>
    <row r="1933" s="35" customFormat="1"/>
    <row r="1934" s="35" customFormat="1"/>
    <row r="1935" s="35" customFormat="1"/>
    <row r="1936" s="35" customFormat="1"/>
    <row r="1937" s="35" customFormat="1"/>
    <row r="1938" s="35" customFormat="1"/>
    <row r="1939" s="35" customFormat="1"/>
    <row r="1940" s="35" customFormat="1"/>
    <row r="1941" s="35" customFormat="1"/>
    <row r="1942" s="35" customFormat="1"/>
    <row r="1943" s="35" customFormat="1"/>
    <row r="1944" s="35" customFormat="1"/>
    <row r="1945" s="35" customFormat="1"/>
    <row r="1946" s="35" customFormat="1"/>
    <row r="1947" s="35" customFormat="1"/>
    <row r="1948" s="35" customFormat="1"/>
    <row r="1949" s="35" customFormat="1"/>
    <row r="1950" s="35" customFormat="1"/>
    <row r="1951" s="35" customFormat="1"/>
    <row r="1952" s="35" customFormat="1"/>
    <row r="1953" s="35" customFormat="1"/>
    <row r="1954" s="35" customFormat="1"/>
    <row r="1955" s="35" customFormat="1"/>
    <row r="1956" s="35" customFormat="1"/>
    <row r="1957" s="35" customFormat="1"/>
    <row r="1958" s="35" customFormat="1"/>
    <row r="1959" s="35" customFormat="1"/>
    <row r="1960" s="35" customFormat="1"/>
    <row r="1961" s="35" customFormat="1"/>
    <row r="1962" s="35" customFormat="1"/>
    <row r="1963" s="35" customFormat="1"/>
    <row r="1964" s="35" customFormat="1"/>
    <row r="1965" s="35" customFormat="1"/>
    <row r="1966" s="35" customFormat="1"/>
    <row r="1967" s="35" customFormat="1"/>
    <row r="1968" s="35" customFormat="1"/>
    <row r="1969" s="35" customFormat="1"/>
    <row r="1970" s="35" customFormat="1"/>
    <row r="1971" s="35" customFormat="1"/>
    <row r="1972" s="35" customFormat="1"/>
    <row r="1973" s="35" customFormat="1"/>
    <row r="1974" s="35" customFormat="1"/>
    <row r="1975" s="35" customFormat="1"/>
    <row r="1976" s="35" customFormat="1"/>
    <row r="1977" s="35" customFormat="1"/>
    <row r="1978" s="35" customFormat="1"/>
    <row r="1979" s="35" customFormat="1"/>
    <row r="1980" s="35" customFormat="1"/>
    <row r="1981" s="35" customFormat="1"/>
    <row r="1982" s="35" customFormat="1"/>
    <row r="1983" s="35" customFormat="1"/>
    <row r="1984" s="35" customFormat="1"/>
    <row r="1985" s="35" customFormat="1"/>
    <row r="1986" s="35" customFormat="1"/>
    <row r="1987" s="35" customFormat="1"/>
    <row r="1988" s="35" customFormat="1"/>
    <row r="1989" s="35" customFormat="1"/>
    <row r="1990" s="35" customFormat="1"/>
    <row r="1991" s="35" customFormat="1"/>
    <row r="1992" s="35" customFormat="1"/>
    <row r="1993" s="35" customFormat="1"/>
    <row r="1994" s="35" customFormat="1"/>
    <row r="1995" s="35" customFormat="1"/>
    <row r="1996" s="35" customFormat="1"/>
    <row r="1997" s="35" customFormat="1"/>
    <row r="1998" s="35" customFormat="1"/>
    <row r="1999" s="35" customFormat="1"/>
    <row r="2000" s="35" customFormat="1"/>
    <row r="2001" s="35" customFormat="1"/>
    <row r="2002" s="35" customFormat="1"/>
    <row r="2003" s="35" customFormat="1"/>
    <row r="2004" s="35" customFormat="1"/>
    <row r="2005" s="35" customFormat="1"/>
    <row r="2006" s="35" customFormat="1"/>
    <row r="2007" s="35" customFormat="1"/>
    <row r="2008" s="35" customFormat="1"/>
    <row r="2009" s="35" customFormat="1"/>
    <row r="2010" s="35" customFormat="1"/>
    <row r="2011" s="35" customFormat="1"/>
    <row r="2012" s="35" customFormat="1"/>
    <row r="2013" s="35" customFormat="1"/>
    <row r="2014" s="35" customFormat="1"/>
    <row r="2015" s="35" customFormat="1"/>
    <row r="2016" s="35" customFormat="1"/>
    <row r="2017" s="35" customFormat="1"/>
    <row r="2018" s="35" customFormat="1"/>
    <row r="2019" s="35" customFormat="1"/>
    <row r="2020" s="35" customFormat="1"/>
    <row r="2021" s="35" customFormat="1"/>
    <row r="2022" s="35" customFormat="1"/>
    <row r="2023" s="35" customFormat="1"/>
    <row r="2024" s="35" customFormat="1"/>
    <row r="2025" s="35" customFormat="1"/>
    <row r="2026" s="35" customFormat="1"/>
    <row r="2027" s="35" customFormat="1"/>
    <row r="2028" s="35" customFormat="1"/>
    <row r="2029" s="35" customFormat="1"/>
    <row r="2030" s="35" customFormat="1"/>
    <row r="2031" s="35" customFormat="1"/>
    <row r="2032" s="35" customFormat="1"/>
    <row r="2033" s="35" customFormat="1"/>
    <row r="2034" s="35" customFormat="1"/>
    <row r="2035" s="35" customFormat="1"/>
    <row r="2036" s="35" customFormat="1"/>
    <row r="2037" s="35" customFormat="1"/>
    <row r="2038" s="35" customFormat="1"/>
    <row r="2039" s="35" customFormat="1"/>
    <row r="2040" s="35" customFormat="1"/>
    <row r="2041" s="35" customFormat="1"/>
    <row r="2042" s="35" customFormat="1"/>
    <row r="2043" s="35" customFormat="1"/>
    <row r="2044" s="35" customFormat="1"/>
    <row r="2045" s="35" customFormat="1"/>
    <row r="2046" s="35" customFormat="1"/>
    <row r="2047" s="35" customFormat="1"/>
    <row r="2048" s="35" customFormat="1"/>
    <row r="2049" s="35" customFormat="1"/>
    <row r="2050" s="35" customFormat="1"/>
    <row r="2051" s="35" customFormat="1"/>
    <row r="2052" s="35" customFormat="1"/>
    <row r="2053" s="35" customFormat="1"/>
    <row r="2054" s="35" customFormat="1"/>
    <row r="2055" s="35" customFormat="1"/>
    <row r="2056" s="35" customFormat="1"/>
    <row r="2057" s="35" customFormat="1"/>
    <row r="2058" s="35" customFormat="1"/>
    <row r="2059" s="35" customFormat="1"/>
    <row r="2060" s="35" customFormat="1"/>
    <row r="2061" s="35" customFormat="1"/>
    <row r="2062" s="35" customFormat="1"/>
    <row r="2063" s="35" customFormat="1"/>
    <row r="2064" s="35" customFormat="1"/>
    <row r="2065" s="35" customFormat="1"/>
    <row r="2066" s="35" customFormat="1"/>
    <row r="2067" s="35" customFormat="1"/>
    <row r="2068" s="35" customFormat="1"/>
    <row r="2069" s="35" customFormat="1"/>
    <row r="2070" s="35" customFormat="1"/>
    <row r="2071" s="35" customFormat="1"/>
    <row r="2072" s="35" customFormat="1"/>
    <row r="2073" s="35" customFormat="1"/>
    <row r="2074" s="35" customFormat="1"/>
    <row r="2075" s="35" customFormat="1"/>
    <row r="2076" s="35" customFormat="1"/>
    <row r="2077" s="35" customFormat="1"/>
    <row r="2078" s="35" customFormat="1"/>
    <row r="2079" s="35" customFormat="1"/>
    <row r="2080" s="35" customFormat="1"/>
    <row r="2081" s="35" customFormat="1"/>
    <row r="2082" s="35" customFormat="1"/>
    <row r="2083" s="35" customFormat="1"/>
    <row r="2084" s="35" customFormat="1"/>
    <row r="2085" s="35" customFormat="1"/>
    <row r="2086" s="35" customFormat="1"/>
    <row r="2087" s="35" customFormat="1"/>
    <row r="2088" s="35" customFormat="1"/>
    <row r="2089" s="35" customFormat="1"/>
    <row r="2090" s="35" customFormat="1"/>
    <row r="2091" s="35" customFormat="1"/>
    <row r="2092" s="35" customFormat="1"/>
    <row r="2093" s="35" customFormat="1"/>
    <row r="2094" s="35" customFormat="1"/>
    <row r="2095" s="35" customFormat="1"/>
    <row r="2096" s="35" customFormat="1"/>
    <row r="2097" s="35" customFormat="1"/>
    <row r="2098" s="35" customFormat="1"/>
    <row r="2099" s="35" customFormat="1"/>
    <row r="2100" s="35" customFormat="1"/>
    <row r="2101" s="35" customFormat="1"/>
    <row r="2102" s="35" customFormat="1"/>
    <row r="2103" s="35" customFormat="1"/>
    <row r="2104" s="35" customFormat="1"/>
    <row r="2105" s="35" customFormat="1"/>
    <row r="2106" s="35" customFormat="1"/>
    <row r="2107" s="35" customFormat="1"/>
    <row r="2108" s="35" customFormat="1"/>
    <row r="2109" s="35" customFormat="1"/>
    <row r="2110" s="35" customFormat="1"/>
    <row r="2111" s="35" customFormat="1"/>
    <row r="2112" s="35" customFormat="1"/>
    <row r="2113" s="35" customFormat="1"/>
    <row r="2114" s="35" customFormat="1"/>
    <row r="2115" s="35" customFormat="1"/>
    <row r="2116" s="35" customFormat="1"/>
    <row r="2117" s="35" customFormat="1"/>
    <row r="2118" s="35" customFormat="1"/>
    <row r="2119" s="35" customFormat="1"/>
    <row r="2120" s="35" customFormat="1"/>
    <row r="2121" s="35" customFormat="1"/>
    <row r="2122" s="35" customFormat="1"/>
    <row r="2123" s="35" customFormat="1"/>
    <row r="2124" s="35" customFormat="1"/>
    <row r="2125" s="35" customFormat="1"/>
    <row r="2126" s="35" customFormat="1"/>
    <row r="2127" s="35" customFormat="1"/>
    <row r="2128" s="35" customFormat="1"/>
    <row r="2129" s="35" customFormat="1"/>
    <row r="2130" s="35" customFormat="1"/>
    <row r="2131" s="35" customFormat="1"/>
    <row r="2132" s="35" customFormat="1"/>
    <row r="2133" s="35" customFormat="1"/>
    <row r="2134" s="35" customFormat="1"/>
    <row r="2135" s="35" customFormat="1"/>
    <row r="2136" s="35" customFormat="1"/>
    <row r="2137" s="35" customFormat="1"/>
    <row r="2138" s="35" customFormat="1"/>
    <row r="2139" s="35" customFormat="1"/>
    <row r="2140" s="35" customFormat="1"/>
    <row r="2141" s="35" customFormat="1"/>
    <row r="2142" s="35" customFormat="1"/>
    <row r="2143" s="35" customFormat="1"/>
    <row r="2144" s="35" customFormat="1"/>
    <row r="2145" s="35" customFormat="1"/>
    <row r="2146" s="35" customFormat="1"/>
    <row r="2147" s="35" customFormat="1"/>
    <row r="2148" s="35" customFormat="1"/>
    <row r="2149" s="35" customFormat="1"/>
    <row r="2150" s="35" customFormat="1"/>
    <row r="2151" s="35" customFormat="1"/>
    <row r="2152" s="35" customFormat="1"/>
    <row r="2153" s="35" customFormat="1"/>
    <row r="2154" s="35" customFormat="1"/>
    <row r="2155" s="35" customFormat="1"/>
    <row r="2156" s="35" customFormat="1"/>
    <row r="2157" s="35" customFormat="1"/>
    <row r="2158" s="35" customFormat="1"/>
    <row r="2159" s="35" customFormat="1"/>
    <row r="2160" s="35" customFormat="1"/>
    <row r="2161" s="35" customFormat="1"/>
    <row r="2162" s="35" customFormat="1"/>
    <row r="2163" s="35" customFormat="1"/>
    <row r="2164" s="35" customFormat="1"/>
    <row r="2165" s="35" customFormat="1"/>
    <row r="2166" s="35" customFormat="1"/>
    <row r="2167" s="35" customFormat="1"/>
    <row r="2168" s="35" customFormat="1"/>
    <row r="2169" s="35" customFormat="1"/>
    <row r="2170" s="35" customFormat="1"/>
    <row r="2171" s="35" customFormat="1"/>
    <row r="2172" s="35" customFormat="1"/>
    <row r="2173" s="35" customFormat="1"/>
    <row r="2174" s="35" customFormat="1"/>
    <row r="2175" s="35" customFormat="1"/>
    <row r="2176" s="35" customFormat="1"/>
    <row r="2177" s="35" customFormat="1"/>
    <row r="2178" s="35" customFormat="1"/>
    <row r="2179" s="35" customFormat="1"/>
    <row r="2180" s="35" customFormat="1"/>
    <row r="2181" s="35" customFormat="1"/>
    <row r="2182" s="35" customFormat="1"/>
    <row r="2183" s="35" customFormat="1"/>
    <row r="2184" s="35" customFormat="1"/>
    <row r="2185" s="35" customFormat="1"/>
    <row r="2186" s="35" customFormat="1"/>
    <row r="2187" s="35" customFormat="1"/>
    <row r="2188" s="35" customFormat="1"/>
    <row r="2189" s="35" customFormat="1"/>
    <row r="2190" s="35" customFormat="1"/>
    <row r="2191" s="35" customFormat="1"/>
    <row r="2192" s="35" customFormat="1"/>
    <row r="2193" s="35" customFormat="1"/>
    <row r="2194" s="35" customFormat="1"/>
    <row r="2195" s="35" customFormat="1"/>
    <row r="2196" s="35" customFormat="1"/>
    <row r="2197" s="35" customFormat="1"/>
    <row r="2198" s="35" customFormat="1"/>
    <row r="2199" s="35" customFormat="1"/>
    <row r="2200" s="35" customFormat="1"/>
    <row r="2201" s="35" customFormat="1"/>
    <row r="2202" s="35" customFormat="1"/>
    <row r="2203" s="35" customFormat="1"/>
    <row r="2204" s="35" customFormat="1"/>
    <row r="2205" s="35" customFormat="1"/>
    <row r="2206" s="35" customFormat="1"/>
    <row r="2207" s="35" customFormat="1"/>
    <row r="2208" s="35" customFormat="1"/>
    <row r="2209" s="35" customFormat="1"/>
    <row r="2210" s="35" customFormat="1"/>
    <row r="2211" s="35" customFormat="1"/>
    <row r="2212" s="35" customFormat="1"/>
    <row r="2213" s="35" customFormat="1"/>
    <row r="2214" s="35" customFormat="1"/>
    <row r="2215" s="35" customFormat="1"/>
    <row r="2216" s="35" customFormat="1"/>
    <row r="2217" s="35" customFormat="1"/>
    <row r="2218" s="35" customFormat="1"/>
    <row r="2219" s="35" customFormat="1"/>
    <row r="2220" s="35" customFormat="1"/>
    <row r="2221" s="35" customFormat="1"/>
    <row r="2222" s="35" customFormat="1"/>
    <row r="2223" s="35" customFormat="1"/>
    <row r="2224" s="35" customFormat="1"/>
    <row r="2225" s="35" customFormat="1"/>
    <row r="2226" s="35" customFormat="1"/>
    <row r="2227" s="35" customFormat="1"/>
    <row r="2228" s="35" customFormat="1"/>
    <row r="2229" s="35" customFormat="1"/>
    <row r="2230" s="35" customFormat="1"/>
    <row r="2231" s="35" customFormat="1"/>
    <row r="2232" s="35" customFormat="1"/>
    <row r="2233" s="35" customFormat="1"/>
    <row r="2234" s="35" customFormat="1"/>
    <row r="2235" s="35" customFormat="1"/>
    <row r="2236" s="35" customFormat="1"/>
    <row r="2237" s="35" customFormat="1"/>
    <row r="2238" s="35" customFormat="1"/>
    <row r="2239" s="35" customFormat="1"/>
    <row r="2240" s="35" customFormat="1"/>
    <row r="2241" s="35" customFormat="1"/>
    <row r="2242" s="35" customFormat="1"/>
    <row r="2243" s="35" customFormat="1"/>
    <row r="2244" s="35" customFormat="1"/>
    <row r="2245" s="35" customFormat="1"/>
    <row r="2246" s="35" customFormat="1"/>
    <row r="2247" s="35" customFormat="1"/>
    <row r="2248" s="35" customFormat="1"/>
    <row r="2249" s="35" customFormat="1"/>
    <row r="2250" s="35" customFormat="1"/>
    <row r="2251" s="35" customFormat="1"/>
    <row r="2252" s="35" customFormat="1"/>
    <row r="2253" s="35" customFormat="1"/>
    <row r="2254" s="35" customFormat="1"/>
    <row r="2255" s="35" customFormat="1"/>
    <row r="2256" s="35" customFormat="1"/>
    <row r="2257" s="35" customFormat="1"/>
    <row r="2258" s="35" customFormat="1"/>
    <row r="2259" s="35" customFormat="1"/>
    <row r="2260" s="35" customFormat="1"/>
    <row r="2261" s="35" customFormat="1"/>
    <row r="2262" s="35" customFormat="1"/>
    <row r="2263" s="35" customFormat="1"/>
    <row r="2264" s="35" customFormat="1"/>
    <row r="2265" s="35" customFormat="1"/>
    <row r="2266" s="35" customFormat="1"/>
    <row r="2267" s="35" customFormat="1"/>
    <row r="2268" s="35" customFormat="1"/>
    <row r="2269" s="35" customFormat="1"/>
    <row r="2270" s="35" customFormat="1"/>
    <row r="2271" s="35" customFormat="1"/>
    <row r="2272" s="35" customFormat="1"/>
    <row r="2273" s="35" customFormat="1"/>
    <row r="2274" s="35" customFormat="1"/>
    <row r="2275" s="35" customFormat="1"/>
    <row r="2276" s="35" customFormat="1"/>
    <row r="2277" s="35" customFormat="1"/>
    <row r="2278" s="35" customFormat="1"/>
    <row r="2279" s="35" customFormat="1"/>
    <row r="2280" s="35" customFormat="1"/>
    <row r="2281" s="35" customFormat="1"/>
    <row r="2282" s="35" customFormat="1"/>
    <row r="2283" s="35" customFormat="1"/>
    <row r="2284" s="35" customFormat="1"/>
    <row r="2285" s="35" customFormat="1"/>
    <row r="2286" s="35" customFormat="1"/>
    <row r="2287" s="35" customFormat="1"/>
    <row r="2288" s="35" customFormat="1"/>
    <row r="2289" s="35" customFormat="1"/>
    <row r="2290" s="35" customFormat="1"/>
    <row r="2291" s="35" customFormat="1"/>
    <row r="2292" s="35" customFormat="1"/>
    <row r="2293" s="35" customFormat="1"/>
    <row r="2294" s="35" customFormat="1"/>
    <row r="2295" s="35" customFormat="1"/>
    <row r="2296" s="35" customFormat="1"/>
    <row r="2297" s="35" customFormat="1"/>
    <row r="2298" s="35" customFormat="1"/>
    <row r="2299" s="35" customFormat="1"/>
    <row r="2300" s="35" customFormat="1"/>
    <row r="2301" s="35" customFormat="1"/>
    <row r="2302" s="35" customFormat="1"/>
    <row r="2303" s="35" customFormat="1"/>
    <row r="2304" s="35" customFormat="1"/>
    <row r="2305" s="35" customFormat="1"/>
    <row r="2306" s="35" customFormat="1"/>
    <row r="2307" s="35" customFormat="1"/>
    <row r="2308" s="35" customFormat="1"/>
    <row r="2309" s="35" customFormat="1"/>
    <row r="2310" s="35" customFormat="1"/>
    <row r="2311" s="35" customFormat="1"/>
    <row r="2312" s="35" customFormat="1"/>
    <row r="2313" s="35" customFormat="1"/>
    <row r="2314" s="35" customFormat="1"/>
    <row r="2315" s="35" customFormat="1"/>
    <row r="2316" s="35" customFormat="1"/>
    <row r="2317" s="35" customFormat="1"/>
    <row r="2318" s="35" customFormat="1"/>
    <row r="2319" s="35" customFormat="1"/>
    <row r="2320" s="35" customFormat="1"/>
    <row r="2321" s="35" customFormat="1"/>
    <row r="2322" s="35" customFormat="1"/>
    <row r="2323" s="35" customFormat="1"/>
    <row r="2324" s="35" customFormat="1"/>
    <row r="2325" s="35" customFormat="1"/>
    <row r="2326" s="35" customFormat="1"/>
    <row r="2327" s="35" customFormat="1"/>
    <row r="2328" s="35" customFormat="1"/>
    <row r="2329" s="35" customFormat="1"/>
    <row r="2330" s="35" customFormat="1"/>
    <row r="2331" s="35" customFormat="1"/>
    <row r="2332" s="35" customFormat="1"/>
    <row r="2333" s="35" customFormat="1"/>
    <row r="2334" s="35" customFormat="1"/>
    <row r="2335" s="35" customFormat="1"/>
    <row r="2336" s="35" customFormat="1"/>
    <row r="2337" s="35" customFormat="1"/>
    <row r="2338" s="35" customFormat="1"/>
    <row r="2339" s="35" customFormat="1"/>
    <row r="2340" s="35" customFormat="1"/>
    <row r="2341" s="35" customFormat="1"/>
    <row r="2342" s="35" customFormat="1"/>
    <row r="2343" s="35" customFormat="1"/>
    <row r="2344" s="35" customFormat="1"/>
    <row r="2345" s="35" customFormat="1"/>
    <row r="2346" s="35" customFormat="1"/>
    <row r="2347" s="35" customFormat="1"/>
    <row r="2348" s="35" customFormat="1"/>
    <row r="2349" s="35" customFormat="1"/>
    <row r="2350" s="35" customFormat="1"/>
    <row r="2351" s="35" customFormat="1"/>
    <row r="2352" s="35" customFormat="1"/>
    <row r="2353" s="35" customFormat="1"/>
    <row r="2354" s="35" customFormat="1"/>
    <row r="2355" s="35" customFormat="1"/>
    <row r="2356" s="35" customFormat="1"/>
    <row r="2357" s="35" customFormat="1"/>
    <row r="2358" s="35" customFormat="1"/>
    <row r="2359" s="35" customFormat="1"/>
    <row r="2360" s="35" customFormat="1"/>
    <row r="2361" s="35" customFormat="1"/>
    <row r="2362" s="35" customFormat="1"/>
    <row r="2363" s="35" customFormat="1"/>
    <row r="2364" s="35" customFormat="1"/>
    <row r="2365" s="35" customFormat="1"/>
    <row r="2366" s="35" customFormat="1"/>
    <row r="2367" s="35" customFormat="1"/>
    <row r="2368" s="35" customFormat="1"/>
    <row r="2369" s="35" customFormat="1"/>
    <row r="2370" s="35" customFormat="1"/>
    <row r="2371" s="35" customFormat="1"/>
    <row r="2372" s="35" customFormat="1"/>
    <row r="2373" s="35" customFormat="1"/>
    <row r="2374" s="35" customFormat="1"/>
    <row r="2375" s="35" customFormat="1"/>
    <row r="2376" s="35" customFormat="1"/>
    <row r="2377" s="35" customFormat="1"/>
    <row r="2378" s="35" customFormat="1"/>
    <row r="2379" s="35" customFormat="1"/>
    <row r="2380" s="35" customFormat="1"/>
    <row r="2381" s="35" customFormat="1"/>
    <row r="2382" s="35" customFormat="1"/>
    <row r="2383" s="35" customFormat="1"/>
    <row r="2384" s="35" customFormat="1"/>
    <row r="2385" s="35" customFormat="1"/>
    <row r="2386" s="35" customFormat="1"/>
    <row r="2387" s="35" customFormat="1"/>
    <row r="2388" s="35" customFormat="1"/>
    <row r="2389" s="35" customFormat="1"/>
    <row r="2390" s="35" customFormat="1"/>
    <row r="2391" s="35" customFormat="1"/>
    <row r="2392" s="35" customFormat="1"/>
    <row r="2393" s="35" customFormat="1"/>
    <row r="2394" s="35" customFormat="1"/>
    <row r="2395" s="35" customFormat="1"/>
    <row r="2396" s="35" customFormat="1"/>
    <row r="2397" s="35" customFormat="1"/>
    <row r="2398" s="35" customFormat="1"/>
    <row r="2399" s="35" customFormat="1"/>
    <row r="2400" s="35" customFormat="1"/>
    <row r="2401" s="35" customFormat="1"/>
    <row r="2402" s="35" customFormat="1"/>
    <row r="2403" s="35" customFormat="1"/>
    <row r="2404" s="35" customFormat="1"/>
    <row r="2405" s="35" customFormat="1"/>
    <row r="2406" s="35" customFormat="1"/>
    <row r="2407" s="35" customFormat="1"/>
    <row r="2408" s="35" customFormat="1"/>
    <row r="2409" s="35" customFormat="1"/>
    <row r="2410" s="35" customFormat="1"/>
    <row r="2411" s="35" customFormat="1"/>
    <row r="2412" s="35" customFormat="1"/>
    <row r="2413" s="35" customFormat="1"/>
    <row r="2414" s="35" customFormat="1"/>
    <row r="2415" s="35" customFormat="1"/>
    <row r="2416" s="35" customFormat="1"/>
    <row r="2417" s="35" customFormat="1"/>
    <row r="2418" s="35" customFormat="1"/>
    <row r="2419" s="35" customFormat="1"/>
    <row r="2420" s="35" customFormat="1"/>
    <row r="2421" s="35" customFormat="1"/>
    <row r="2422" s="35" customFormat="1"/>
    <row r="2423" s="35" customFormat="1"/>
    <row r="2424" s="35" customFormat="1"/>
    <row r="2425" s="35" customFormat="1"/>
    <row r="2426" s="35" customFormat="1"/>
    <row r="2427" s="35" customFormat="1"/>
    <row r="2428" s="35" customFormat="1"/>
    <row r="2429" s="35" customFormat="1"/>
    <row r="2430" s="35" customFormat="1"/>
    <row r="2431" s="35" customFormat="1"/>
    <row r="2432" s="35" customFormat="1"/>
    <row r="2433" s="35" customFormat="1"/>
    <row r="2434" s="35" customFormat="1"/>
    <row r="2435" s="35" customFormat="1"/>
    <row r="2436" s="35" customFormat="1"/>
    <row r="2437" s="35" customFormat="1"/>
    <row r="2438" s="35" customFormat="1"/>
    <row r="2439" s="35" customFormat="1"/>
    <row r="2440" s="35" customFormat="1"/>
    <row r="2441" s="35" customFormat="1"/>
    <row r="2442" s="35" customFormat="1"/>
    <row r="2443" s="35" customFormat="1"/>
    <row r="2444" s="35" customFormat="1"/>
    <row r="2445" s="35" customFormat="1"/>
    <row r="2446" s="35" customFormat="1"/>
    <row r="2447" s="35" customFormat="1"/>
    <row r="2448" s="35" customFormat="1"/>
    <row r="2449" s="35" customFormat="1"/>
    <row r="2450" s="35" customFormat="1"/>
    <row r="2451" s="35" customFormat="1"/>
    <row r="2452" s="35" customFormat="1"/>
    <row r="2453" s="35" customFormat="1"/>
    <row r="2454" s="35" customFormat="1"/>
    <row r="2455" s="35" customFormat="1"/>
    <row r="2456" s="35" customFormat="1"/>
    <row r="2457" s="35" customFormat="1"/>
    <row r="2458" s="35" customFormat="1"/>
    <row r="2459" s="35" customFormat="1"/>
    <row r="2460" s="35" customFormat="1"/>
    <row r="2461" s="35" customFormat="1"/>
    <row r="2462" s="35" customFormat="1"/>
    <row r="2463" s="35" customFormat="1"/>
    <row r="2464" s="35" customFormat="1"/>
    <row r="2465" s="35" customFormat="1"/>
    <row r="2466" s="35" customFormat="1"/>
    <row r="2467" s="35" customFormat="1"/>
    <row r="2468" s="35" customFormat="1"/>
    <row r="2469" s="35" customFormat="1"/>
    <row r="2470" s="35" customFormat="1"/>
    <row r="2471" s="35" customFormat="1"/>
    <row r="2472" s="35" customFormat="1"/>
    <row r="2473" s="35" customFormat="1"/>
    <row r="2474" s="35" customFormat="1"/>
    <row r="2475" s="35" customFormat="1"/>
    <row r="2476" s="35" customFormat="1"/>
    <row r="2477" s="35" customFormat="1"/>
    <row r="2478" s="35" customFormat="1"/>
    <row r="2479" s="35" customFormat="1"/>
    <row r="2480" s="35" customFormat="1"/>
    <row r="2481" s="35" customFormat="1"/>
    <row r="2482" s="35" customFormat="1"/>
    <row r="2483" s="35" customFormat="1"/>
    <row r="2484" s="35" customFormat="1"/>
    <row r="2485" s="35" customFormat="1"/>
    <row r="2486" s="35" customFormat="1"/>
    <row r="2487" s="35" customFormat="1"/>
    <row r="2488" s="35" customFormat="1"/>
    <row r="2489" s="35" customFormat="1"/>
    <row r="2490" s="35" customFormat="1"/>
    <row r="2491" s="35" customFormat="1"/>
    <row r="2492" s="35" customFormat="1"/>
    <row r="2493" s="35" customFormat="1"/>
    <row r="2494" s="35" customFormat="1"/>
    <row r="2495" s="35" customFormat="1"/>
    <row r="2496" s="35" customFormat="1"/>
    <row r="2497" s="35" customFormat="1"/>
    <row r="2498" s="35" customFormat="1"/>
    <row r="2499" s="35" customFormat="1"/>
    <row r="2500" s="35" customFormat="1"/>
    <row r="2501" s="35" customFormat="1"/>
    <row r="2502" s="35" customFormat="1"/>
    <row r="2503" s="35" customFormat="1"/>
    <row r="2504" s="35" customFormat="1"/>
    <row r="2505" s="35" customFormat="1"/>
    <row r="2506" s="35" customFormat="1"/>
    <row r="2507" s="35" customFormat="1"/>
    <row r="2508" s="35" customFormat="1"/>
    <row r="2509" s="35" customFormat="1"/>
    <row r="2510" s="35" customFormat="1"/>
    <row r="2511" s="35" customFormat="1"/>
    <row r="2512" s="35" customFormat="1"/>
    <row r="2513" s="35" customFormat="1"/>
    <row r="2514" s="35" customFormat="1"/>
    <row r="2515" s="35" customFormat="1"/>
    <row r="2516" s="35" customFormat="1"/>
    <row r="2517" s="35" customFormat="1"/>
    <row r="2518" s="35" customFormat="1"/>
    <row r="2519" s="35" customFormat="1"/>
    <row r="2520" s="35" customFormat="1"/>
    <row r="2521" s="35" customFormat="1"/>
    <row r="2522" s="35" customFormat="1"/>
    <row r="2523" s="35" customFormat="1"/>
    <row r="2524" s="35" customFormat="1"/>
    <row r="2525" s="35" customFormat="1"/>
    <row r="2526" s="35" customFormat="1"/>
    <row r="2527" s="35" customFormat="1"/>
    <row r="2528" s="35" customFormat="1"/>
    <row r="2529" s="35" customFormat="1"/>
    <row r="2530" s="35" customFormat="1"/>
    <row r="2531" s="35" customFormat="1"/>
    <row r="2532" s="35" customFormat="1"/>
    <row r="2533" s="35" customFormat="1"/>
    <row r="2534" s="35" customFormat="1"/>
    <row r="2535" s="35" customFormat="1"/>
    <row r="2536" s="35" customFormat="1"/>
    <row r="2537" s="35" customFormat="1"/>
    <row r="2538" s="35" customFormat="1"/>
    <row r="2539" s="35" customFormat="1"/>
    <row r="2540" s="35" customFormat="1"/>
    <row r="2541" s="35" customFormat="1"/>
    <row r="2542" s="35" customFormat="1"/>
    <row r="2543" s="35" customFormat="1"/>
    <row r="2544" s="35" customFormat="1"/>
    <row r="2545" s="35" customFormat="1"/>
    <row r="2546" s="35" customFormat="1"/>
    <row r="2547" s="35" customFormat="1"/>
    <row r="2548" s="35" customFormat="1"/>
    <row r="2549" s="35" customFormat="1"/>
    <row r="2550" s="35" customFormat="1"/>
    <row r="2551" s="35" customFormat="1"/>
    <row r="2552" s="35" customFormat="1"/>
    <row r="2553" s="35" customFormat="1"/>
    <row r="2554" s="35" customFormat="1"/>
    <row r="2555" s="35" customFormat="1"/>
    <row r="2556" s="35" customFormat="1"/>
    <row r="2557" s="35" customFormat="1"/>
    <row r="2558" s="35" customFormat="1"/>
    <row r="2559" s="35" customFormat="1"/>
    <row r="2560" s="35" customFormat="1"/>
    <row r="2561" s="35" customFormat="1"/>
    <row r="2562" s="35" customFormat="1"/>
    <row r="2563" s="35" customFormat="1"/>
    <row r="2564" s="35" customFormat="1"/>
    <row r="2565" s="35" customFormat="1"/>
    <row r="2566" s="35" customFormat="1"/>
    <row r="2567" s="35" customFormat="1"/>
    <row r="2568" s="35" customFormat="1"/>
    <row r="2569" s="35" customFormat="1"/>
    <row r="2570" s="35" customFormat="1"/>
    <row r="2571" s="35" customFormat="1"/>
    <row r="2572" s="35" customFormat="1"/>
    <row r="2573" s="35" customFormat="1"/>
    <row r="2574" s="35" customFormat="1"/>
    <row r="2575" s="35" customFormat="1"/>
    <row r="2576" s="35" customFormat="1"/>
    <row r="2577" s="35" customFormat="1"/>
    <row r="2578" s="35" customFormat="1"/>
    <row r="2579" s="35" customFormat="1"/>
    <row r="2580" s="35" customFormat="1"/>
    <row r="2581" s="35" customFormat="1"/>
    <row r="2582" s="35" customFormat="1"/>
    <row r="2583" s="35" customFormat="1"/>
    <row r="2584" s="35" customFormat="1"/>
    <row r="2585" s="35" customFormat="1"/>
    <row r="2586" s="35" customFormat="1"/>
    <row r="2587" s="35" customFormat="1"/>
    <row r="2588" s="35" customFormat="1"/>
    <row r="2589" s="35" customFormat="1"/>
    <row r="2590" s="35" customFormat="1"/>
    <row r="2591" s="35" customFormat="1"/>
    <row r="2592" s="35" customFormat="1"/>
    <row r="2593" s="35" customFormat="1"/>
    <row r="2594" s="35" customFormat="1"/>
    <row r="2595" s="35" customFormat="1"/>
    <row r="2596" s="35" customFormat="1"/>
    <row r="2597" s="35" customFormat="1"/>
    <row r="2598" s="35" customFormat="1"/>
    <row r="2599" s="35" customFormat="1"/>
    <row r="2600" s="35" customFormat="1"/>
    <row r="2601" s="35" customFormat="1"/>
    <row r="2602" s="35" customFormat="1"/>
    <row r="2603" s="35" customFormat="1"/>
    <row r="2604" s="35" customFormat="1"/>
    <row r="2605" s="35" customFormat="1"/>
    <row r="2606" s="35" customFormat="1"/>
    <row r="2607" s="35" customFormat="1"/>
    <row r="2608" s="35" customFormat="1"/>
    <row r="2609" s="35" customFormat="1"/>
    <row r="2610" s="35" customFormat="1"/>
    <row r="2611" s="35" customFormat="1"/>
    <row r="2612" s="35" customFormat="1"/>
    <row r="2613" s="35" customFormat="1"/>
    <row r="2614" s="35" customFormat="1"/>
    <row r="2615" s="35" customFormat="1"/>
    <row r="2616" s="35" customFormat="1"/>
    <row r="2617" s="35" customFormat="1"/>
    <row r="2618" s="35" customFormat="1"/>
    <row r="2619" s="35" customFormat="1"/>
    <row r="2620" s="35" customFormat="1"/>
    <row r="2621" s="35" customFormat="1"/>
    <row r="2622" s="35" customFormat="1"/>
    <row r="2623" s="35" customFormat="1"/>
    <row r="2624" s="35" customFormat="1"/>
    <row r="2625" s="35" customFormat="1"/>
    <row r="2626" s="35" customFormat="1"/>
    <row r="2627" s="35" customFormat="1"/>
    <row r="2628" s="35" customFormat="1"/>
    <row r="2629" s="35" customFormat="1"/>
    <row r="2630" s="35" customFormat="1"/>
    <row r="2631" s="35" customFormat="1"/>
    <row r="2632" s="35" customFormat="1"/>
    <row r="2633" s="35" customFormat="1"/>
    <row r="2634" s="35" customFormat="1"/>
    <row r="2635" s="35" customFormat="1"/>
    <row r="2636" s="35" customFormat="1"/>
    <row r="2637" s="35" customFormat="1"/>
    <row r="2638" s="35" customFormat="1"/>
    <row r="2639" s="35" customFormat="1"/>
    <row r="2640" s="35" customFormat="1"/>
    <row r="2641" s="35" customFormat="1"/>
    <row r="2642" s="35" customFormat="1"/>
    <row r="2643" s="35" customFormat="1"/>
    <row r="2644" s="35" customFormat="1"/>
    <row r="2645" s="35" customFormat="1"/>
    <row r="2646" s="35" customFormat="1"/>
    <row r="2647" s="35" customFormat="1"/>
    <row r="2648" s="35" customFormat="1"/>
    <row r="2649" s="35" customFormat="1"/>
    <row r="2650" s="35" customFormat="1"/>
    <row r="2651" s="35" customFormat="1"/>
    <row r="2652" s="35" customFormat="1"/>
    <row r="2653" s="35" customFormat="1"/>
    <row r="2654" s="35" customFormat="1"/>
    <row r="2655" s="35" customFormat="1"/>
    <row r="2656" s="35" customFormat="1"/>
    <row r="2657" s="35" customFormat="1"/>
    <row r="2658" s="35" customFormat="1"/>
    <row r="2659" s="35" customFormat="1"/>
    <row r="2660" s="35" customFormat="1"/>
    <row r="2661" s="35" customFormat="1"/>
    <row r="2662" s="35" customFormat="1"/>
    <row r="2663" s="35" customFormat="1"/>
    <row r="2664" s="35" customFormat="1"/>
    <row r="2665" s="35" customFormat="1"/>
    <row r="2666" s="35" customFormat="1"/>
    <row r="2667" s="35" customFormat="1"/>
    <row r="2668" s="35" customFormat="1"/>
    <row r="2669" s="35" customFormat="1"/>
    <row r="2670" s="35" customFormat="1"/>
    <row r="2671" s="35" customFormat="1"/>
    <row r="2672" s="35" customFormat="1"/>
    <row r="2673" s="35" customFormat="1"/>
    <row r="2674" s="35" customFormat="1"/>
    <row r="2675" s="35" customFormat="1"/>
    <row r="2676" s="35" customFormat="1"/>
    <row r="2677" s="35" customFormat="1"/>
    <row r="2678" s="35" customFormat="1"/>
    <row r="2679" s="35" customFormat="1"/>
    <row r="2680" s="35" customFormat="1"/>
    <row r="2681" s="35" customFormat="1"/>
    <row r="2682" s="35" customFormat="1"/>
    <row r="2683" s="35" customFormat="1"/>
    <row r="2684" s="35" customFormat="1"/>
    <row r="2685" s="35" customFormat="1"/>
    <row r="2686" s="35" customFormat="1"/>
    <row r="2687" s="35" customFormat="1"/>
    <row r="2688" s="35" customFormat="1"/>
    <row r="2689" s="35" customFormat="1"/>
    <row r="2690" s="35" customFormat="1"/>
    <row r="2691" s="35" customFormat="1"/>
    <row r="2692" s="35" customFormat="1"/>
    <row r="2693" s="35" customFormat="1"/>
    <row r="2694" s="35" customFormat="1"/>
    <row r="2695" s="35" customFormat="1"/>
    <row r="2696" s="35" customFormat="1"/>
    <row r="2697" s="35" customFormat="1"/>
    <row r="2698" s="35" customFormat="1"/>
    <row r="2699" s="35" customFormat="1"/>
    <row r="2700" s="35" customFormat="1"/>
    <row r="2701" s="35" customFormat="1"/>
    <row r="2702" s="35" customFormat="1"/>
    <row r="2703" s="35" customFormat="1"/>
    <row r="2704" s="35" customFormat="1"/>
    <row r="2705" s="35" customFormat="1"/>
    <row r="2706" s="35" customFormat="1"/>
    <row r="2707" s="35" customFormat="1"/>
    <row r="2708" s="35" customFormat="1"/>
    <row r="2709" s="35" customFormat="1"/>
    <row r="2710" s="35" customFormat="1"/>
    <row r="2711" s="35" customFormat="1"/>
    <row r="2712" s="35" customFormat="1"/>
    <row r="2713" s="35" customFormat="1"/>
    <row r="2714" s="35" customFormat="1"/>
    <row r="2715" s="35" customFormat="1"/>
    <row r="2716" s="35" customFormat="1"/>
    <row r="2717" s="35" customFormat="1"/>
    <row r="2718" s="35" customFormat="1"/>
    <row r="2719" s="35" customFormat="1"/>
    <row r="2720" s="35" customFormat="1"/>
    <row r="2721" s="35" customFormat="1"/>
    <row r="2722" s="35" customFormat="1"/>
    <row r="2723" s="35" customFormat="1"/>
    <row r="2724" s="35" customFormat="1"/>
    <row r="2725" s="35" customFormat="1"/>
    <row r="2726" s="35" customFormat="1"/>
    <row r="2727" s="35" customFormat="1"/>
    <row r="2728" s="35" customFormat="1"/>
    <row r="2729" s="35" customFormat="1"/>
    <row r="2730" s="35" customFormat="1"/>
    <row r="2731" s="35" customFormat="1"/>
    <row r="2732" s="35" customFormat="1"/>
    <row r="2733" s="35" customFormat="1"/>
    <row r="2734" s="35" customFormat="1"/>
    <row r="2735" s="35" customFormat="1"/>
    <row r="2736" s="35" customFormat="1"/>
    <row r="2737" s="35" customFormat="1"/>
    <row r="2738" s="35" customFormat="1"/>
    <row r="2739" s="35" customFormat="1"/>
    <row r="2740" s="35" customFormat="1"/>
    <row r="2741" s="35" customFormat="1"/>
    <row r="2742" s="35" customFormat="1"/>
    <row r="2743" s="35" customFormat="1"/>
    <row r="2744" s="35" customFormat="1"/>
    <row r="2745" s="35" customFormat="1"/>
    <row r="2746" s="35" customFormat="1"/>
    <row r="2747" s="35" customFormat="1"/>
    <row r="2748" s="35" customFormat="1"/>
    <row r="2749" s="35" customFormat="1"/>
    <row r="2750" s="35" customFormat="1"/>
    <row r="2751" s="35" customFormat="1"/>
    <row r="2752" s="35" customFormat="1"/>
    <row r="2753" s="35" customFormat="1"/>
    <row r="2754" s="35" customFormat="1"/>
    <row r="2755" s="35" customFormat="1"/>
    <row r="2756" s="35" customFormat="1"/>
    <row r="2757" s="35" customFormat="1"/>
    <row r="2758" s="35" customFormat="1"/>
    <row r="2759" s="35" customFormat="1"/>
    <row r="2760" s="35" customFormat="1"/>
    <row r="2761" s="35" customFormat="1"/>
    <row r="2762" s="35" customFormat="1"/>
    <row r="2763" s="35" customFormat="1"/>
    <row r="2764" s="35" customFormat="1"/>
    <row r="2765" s="35" customFormat="1"/>
    <row r="2766" s="35" customFormat="1"/>
    <row r="2767" s="35" customFormat="1"/>
    <row r="2768" s="35" customFormat="1"/>
    <row r="2769" s="35" customFormat="1"/>
    <row r="2770" s="35" customFormat="1"/>
    <row r="2771" s="35" customFormat="1"/>
    <row r="2772" s="35" customFormat="1"/>
    <row r="2773" s="35" customFormat="1"/>
    <row r="2774" s="35" customFormat="1"/>
    <row r="2775" s="35" customFormat="1"/>
    <row r="2776" s="35" customFormat="1"/>
    <row r="2777" s="35" customFormat="1"/>
    <row r="2778" s="35" customFormat="1"/>
    <row r="2779" s="35" customFormat="1"/>
    <row r="2780" s="35" customFormat="1"/>
    <row r="2781" s="35" customFormat="1"/>
    <row r="2782" s="35" customFormat="1"/>
    <row r="2783" s="35" customFormat="1"/>
    <row r="2784" s="35" customFormat="1"/>
    <row r="2785" s="35" customFormat="1"/>
    <row r="2786" s="35" customFormat="1"/>
    <row r="2787" s="35" customFormat="1"/>
    <row r="2788" s="35" customFormat="1"/>
    <row r="2789" s="35" customFormat="1"/>
    <row r="2790" s="35" customFormat="1"/>
    <row r="2791" s="35" customFormat="1"/>
    <row r="2792" s="35" customFormat="1"/>
    <row r="2793" s="35" customFormat="1"/>
    <row r="2794" s="35" customFormat="1"/>
    <row r="2795" s="35" customFormat="1"/>
    <row r="2796" s="35" customFormat="1"/>
    <row r="2797" s="35" customFormat="1"/>
    <row r="2798" s="35" customFormat="1"/>
    <row r="2799" s="35" customFormat="1"/>
    <row r="2800" s="35" customFormat="1"/>
    <row r="2801" s="35" customFormat="1"/>
    <row r="2802" s="35" customFormat="1"/>
    <row r="2803" s="35" customFormat="1"/>
    <row r="2804" s="35" customFormat="1"/>
    <row r="2805" s="35" customFormat="1"/>
    <row r="2806" s="35" customFormat="1"/>
    <row r="2807" s="35" customFormat="1"/>
    <row r="2808" s="35" customFormat="1"/>
    <row r="2809" s="35" customFormat="1"/>
    <row r="2810" s="35" customFormat="1"/>
    <row r="2811" s="35" customFormat="1"/>
    <row r="2812" s="35" customFormat="1"/>
    <row r="2813" s="35" customFormat="1"/>
    <row r="2814" s="35" customFormat="1"/>
    <row r="2815" s="35" customFormat="1"/>
    <row r="2816" s="35" customFormat="1"/>
    <row r="2817" s="35" customFormat="1"/>
    <row r="2818" s="35" customFormat="1"/>
    <row r="2819" s="35" customFormat="1"/>
    <row r="2820" s="35" customFormat="1"/>
    <row r="2821" s="35" customFormat="1"/>
    <row r="2822" s="35" customFormat="1"/>
    <row r="2823" s="35" customFormat="1"/>
    <row r="2824" s="35" customFormat="1"/>
    <row r="2825" s="35" customFormat="1"/>
    <row r="2826" s="35" customFormat="1"/>
    <row r="2827" s="35" customFormat="1"/>
    <row r="2828" s="35" customFormat="1"/>
    <row r="2829" s="35" customFormat="1"/>
    <row r="2830" s="35" customFormat="1"/>
    <row r="2831" s="35" customFormat="1"/>
    <row r="2832" s="35" customFormat="1"/>
    <row r="2833" s="35" customFormat="1"/>
    <row r="2834" s="35" customFormat="1"/>
    <row r="2835" s="35" customFormat="1"/>
    <row r="2836" s="35" customFormat="1"/>
    <row r="2837" s="35" customFormat="1"/>
    <row r="2838" s="35" customFormat="1"/>
    <row r="2839" s="35" customFormat="1"/>
    <row r="2840" s="35" customFormat="1"/>
    <row r="2841" s="35" customFormat="1"/>
    <row r="2842" s="35" customFormat="1"/>
    <row r="2843" s="35" customFormat="1"/>
    <row r="2844" s="35" customFormat="1"/>
    <row r="2845" s="35" customFormat="1"/>
    <row r="2846" s="35" customFormat="1"/>
    <row r="2847" s="35" customFormat="1"/>
    <row r="2848" s="35" customFormat="1"/>
    <row r="2849" s="35" customFormat="1"/>
    <row r="2850" s="35" customFormat="1"/>
    <row r="2851" s="35" customFormat="1"/>
    <row r="2852" s="35" customFormat="1"/>
    <row r="2853" s="35" customFormat="1"/>
    <row r="2854" s="35" customFormat="1"/>
    <row r="2855" s="35" customFormat="1"/>
    <row r="2856" s="35" customFormat="1"/>
    <row r="2857" s="35" customFormat="1"/>
    <row r="2858" s="35" customFormat="1"/>
    <row r="2859" s="35" customFormat="1"/>
    <row r="2860" s="35" customFormat="1"/>
    <row r="2861" s="35" customFormat="1"/>
    <row r="2862" s="35" customFormat="1"/>
    <row r="2863" s="35" customFormat="1"/>
    <row r="2864" s="35" customFormat="1"/>
    <row r="2865" s="35" customFormat="1"/>
    <row r="2866" s="35" customFormat="1"/>
    <row r="2867" s="35" customFormat="1"/>
    <row r="2868" s="35" customFormat="1"/>
    <row r="2869" s="35" customFormat="1"/>
    <row r="2870" s="35" customFormat="1"/>
    <row r="2871" s="35" customFormat="1"/>
    <row r="2872" s="35" customFormat="1"/>
    <row r="2873" s="35" customFormat="1"/>
    <row r="2874" s="35" customFormat="1"/>
    <row r="2875" s="35" customFormat="1"/>
    <row r="2876" s="35" customFormat="1"/>
    <row r="2877" s="35" customFormat="1"/>
    <row r="2878" s="35" customFormat="1"/>
    <row r="2879" s="35" customFormat="1"/>
    <row r="2880" s="35" customFormat="1"/>
    <row r="2881" s="35" customFormat="1"/>
    <row r="2882" s="35" customFormat="1"/>
    <row r="2883" s="35" customFormat="1"/>
    <row r="2884" s="35" customFormat="1"/>
    <row r="2885" s="35" customFormat="1"/>
    <row r="2886" s="35" customFormat="1"/>
    <row r="2887" s="35" customFormat="1"/>
    <row r="2888" s="35" customFormat="1"/>
    <row r="2889" s="35" customFormat="1"/>
    <row r="2890" s="35" customFormat="1"/>
    <row r="2891" s="35" customFormat="1"/>
    <row r="2892" s="35" customFormat="1"/>
    <row r="2893" s="35" customFormat="1"/>
    <row r="2894" s="35" customFormat="1"/>
    <row r="2895" s="35" customFormat="1"/>
    <row r="2896" s="35" customFormat="1"/>
    <row r="2897" s="35" customFormat="1"/>
    <row r="2898" s="35" customFormat="1"/>
    <row r="2899" s="35" customFormat="1"/>
    <row r="2900" s="35" customFormat="1"/>
    <row r="2901" s="35" customFormat="1"/>
    <row r="2902" s="35" customFormat="1"/>
    <row r="2903" s="35" customFormat="1"/>
    <row r="2904" s="35" customFormat="1"/>
    <row r="2905" s="35" customFormat="1"/>
    <row r="2906" s="35" customFormat="1"/>
    <row r="2907" s="35" customFormat="1"/>
    <row r="2908" s="35" customFormat="1"/>
    <row r="2909" s="35" customFormat="1"/>
    <row r="2910" s="35" customFormat="1"/>
    <row r="2911" s="35" customFormat="1"/>
    <row r="2912" s="35" customFormat="1"/>
    <row r="2913" s="35" customFormat="1"/>
    <row r="2914" s="35" customFormat="1"/>
    <row r="2915" s="35" customFormat="1"/>
    <row r="2916" s="35" customFormat="1"/>
    <row r="2917" s="35" customFormat="1"/>
    <row r="2918" s="35" customFormat="1"/>
    <row r="2919" s="35" customFormat="1"/>
    <row r="2920" s="35" customFormat="1"/>
    <row r="2921" s="35" customFormat="1"/>
    <row r="2922" s="35" customFormat="1"/>
    <row r="2923" s="35" customFormat="1"/>
    <row r="2924" s="35" customFormat="1"/>
    <row r="2925" s="35" customFormat="1"/>
    <row r="2926" s="35" customFormat="1"/>
    <row r="2927" s="35" customFormat="1"/>
    <row r="2928" s="35" customFormat="1"/>
    <row r="2929" s="35" customFormat="1"/>
    <row r="2930" s="35" customFormat="1"/>
    <row r="2931" s="35" customFormat="1"/>
    <row r="2932" s="35" customFormat="1"/>
    <row r="2933" s="35" customFormat="1"/>
    <row r="2934" s="35" customFormat="1"/>
    <row r="2935" s="35" customFormat="1"/>
    <row r="2936" s="35" customFormat="1"/>
    <row r="2937" s="35" customFormat="1"/>
    <row r="2938" s="35" customFormat="1"/>
    <row r="2939" s="35" customFormat="1"/>
    <row r="2940" s="35" customFormat="1"/>
    <row r="2941" s="35" customFormat="1"/>
    <row r="2942" s="35" customFormat="1"/>
    <row r="2943" s="35" customFormat="1"/>
    <row r="2944" s="35" customFormat="1"/>
    <row r="2945" s="35" customFormat="1"/>
    <row r="2946" s="35" customFormat="1"/>
    <row r="2947" s="35" customFormat="1"/>
    <row r="2948" s="35" customFormat="1"/>
    <row r="2949" s="35" customFormat="1"/>
    <row r="2950" s="35" customFormat="1"/>
    <row r="2951" s="35" customFormat="1"/>
    <row r="2952" s="35" customFormat="1"/>
    <row r="2953" s="35" customFormat="1"/>
    <row r="2954" s="35" customFormat="1"/>
    <row r="2955" s="35" customFormat="1"/>
    <row r="2956" s="35" customFormat="1"/>
    <row r="2957" s="35" customFormat="1"/>
    <row r="2958" s="35" customFormat="1"/>
    <row r="2959" s="35" customFormat="1"/>
    <row r="2960" s="35" customFormat="1"/>
    <row r="2961" s="35" customFormat="1"/>
    <row r="2962" s="35" customFormat="1"/>
    <row r="2963" s="35" customFormat="1"/>
    <row r="2964" s="35" customFormat="1"/>
    <row r="2965" s="35" customFormat="1"/>
    <row r="2966" s="35" customFormat="1"/>
    <row r="2967" s="35" customFormat="1"/>
    <row r="2968" s="35" customFormat="1"/>
    <row r="2969" s="35" customFormat="1"/>
    <row r="2970" s="35" customFormat="1"/>
    <row r="2971" s="35" customFormat="1"/>
    <row r="2972" s="35" customFormat="1"/>
    <row r="2973" s="35" customFormat="1"/>
    <row r="2974" s="35" customFormat="1"/>
    <row r="2975" s="35" customFormat="1"/>
    <row r="2976" s="35" customFormat="1"/>
    <row r="2977" s="35" customFormat="1"/>
    <row r="2978" s="35" customFormat="1"/>
    <row r="2979" s="35" customFormat="1"/>
    <row r="2980" s="35" customFormat="1"/>
    <row r="2981" s="35" customFormat="1"/>
    <row r="2982" s="35" customFormat="1"/>
    <row r="2983" s="35" customFormat="1"/>
    <row r="2984" s="35" customFormat="1"/>
    <row r="2985" s="35" customFormat="1"/>
    <row r="2986" s="35" customFormat="1"/>
    <row r="2987" s="35" customFormat="1"/>
    <row r="2988" s="35" customFormat="1"/>
    <row r="2989" s="35" customFormat="1"/>
    <row r="2990" s="35" customFormat="1"/>
    <row r="2991" s="35" customFormat="1"/>
    <row r="2992" s="35" customFormat="1"/>
    <row r="2993" s="35" customFormat="1"/>
    <row r="2994" s="35" customFormat="1"/>
    <row r="2995" s="35" customFormat="1"/>
    <row r="2996" s="35" customFormat="1"/>
    <row r="2997" s="35" customFormat="1"/>
    <row r="2998" s="35" customFormat="1"/>
    <row r="2999" s="35" customFormat="1"/>
    <row r="3000" s="35" customFormat="1"/>
    <row r="3001" s="35" customFormat="1"/>
    <row r="3002" s="35" customFormat="1"/>
    <row r="3003" s="35" customFormat="1"/>
    <row r="3004" s="35" customFormat="1"/>
    <row r="3005" s="35" customFormat="1"/>
    <row r="3006" s="35" customFormat="1"/>
    <row r="3007" s="35" customFormat="1"/>
    <row r="3008" s="35" customFormat="1"/>
    <row r="3009" s="35" customFormat="1"/>
    <row r="3010" s="35" customFormat="1"/>
    <row r="3011" s="35" customFormat="1"/>
    <row r="3012" s="35" customFormat="1"/>
    <row r="3013" s="35" customFormat="1"/>
    <row r="3014" s="35" customFormat="1"/>
    <row r="3015" s="35" customFormat="1"/>
    <row r="3016" s="35" customFormat="1"/>
    <row r="3017" s="35" customFormat="1"/>
    <row r="3018" s="35" customFormat="1"/>
    <row r="3019" s="35" customFormat="1"/>
    <row r="3020" s="35" customFormat="1"/>
    <row r="3021" s="35" customFormat="1"/>
    <row r="3022" s="35" customFormat="1"/>
    <row r="3023" s="35" customFormat="1"/>
    <row r="3024" s="35" customFormat="1"/>
    <row r="3025" s="35" customFormat="1"/>
    <row r="3026" s="35" customFormat="1"/>
    <row r="3027" s="35" customFormat="1"/>
    <row r="3028" s="35" customFormat="1"/>
    <row r="3029" s="35" customFormat="1"/>
    <row r="3030" s="35" customFormat="1"/>
    <row r="3031" s="35" customFormat="1"/>
    <row r="3032" s="35" customFormat="1"/>
    <row r="3033" s="35" customFormat="1"/>
    <row r="3034" s="35" customFormat="1"/>
    <row r="3035" s="35" customFormat="1"/>
    <row r="3036" s="35" customFormat="1"/>
    <row r="3037" s="35" customFormat="1"/>
    <row r="3038" s="35" customFormat="1"/>
    <row r="3039" s="35" customFormat="1"/>
    <row r="3040" s="35" customFormat="1"/>
    <row r="3041" s="35" customFormat="1"/>
    <row r="3042" s="35" customFormat="1"/>
    <row r="3043" s="35" customFormat="1"/>
    <row r="3044" s="35" customFormat="1"/>
    <row r="3045" s="35" customFormat="1"/>
    <row r="3046" s="35" customFormat="1"/>
    <row r="3047" s="35" customFormat="1"/>
    <row r="3048" s="35" customFormat="1"/>
    <row r="3049" s="35" customFormat="1"/>
    <row r="3050" s="35" customFormat="1"/>
    <row r="3051" s="35" customFormat="1"/>
    <row r="3052" s="35" customFormat="1"/>
    <row r="3053" s="35" customFormat="1"/>
    <row r="3054" s="35" customFormat="1"/>
    <row r="3055" s="35" customFormat="1"/>
    <row r="3056" s="35" customFormat="1"/>
    <row r="3057" s="35" customFormat="1"/>
    <row r="3058" s="35" customFormat="1"/>
    <row r="3059" s="35" customFormat="1"/>
    <row r="3060" s="35" customFormat="1"/>
    <row r="3061" s="35" customFormat="1"/>
    <row r="3062" s="35" customFormat="1"/>
    <row r="3063" s="35" customFormat="1"/>
    <row r="3064" s="35" customFormat="1"/>
    <row r="3065" s="35" customFormat="1"/>
    <row r="3066" s="35" customFormat="1"/>
    <row r="3067" s="35" customFormat="1"/>
    <row r="3068" s="35" customFormat="1"/>
    <row r="3069" s="35" customFormat="1"/>
    <row r="3070" s="35" customFormat="1"/>
    <row r="3071" s="35" customFormat="1"/>
    <row r="3072" s="35" customFormat="1"/>
    <row r="3073" s="35" customFormat="1"/>
    <row r="3074" s="35" customFormat="1"/>
    <row r="3075" s="35" customFormat="1"/>
    <row r="3076" s="35" customFormat="1"/>
    <row r="3077" s="35" customFormat="1"/>
    <row r="3078" s="35" customFormat="1"/>
    <row r="3079" s="35" customFormat="1"/>
    <row r="3080" s="35" customFormat="1"/>
    <row r="3081" s="35" customFormat="1"/>
    <row r="3082" s="35" customFormat="1"/>
    <row r="3083" s="35" customFormat="1"/>
    <row r="3084" s="35" customFormat="1"/>
    <row r="3085" s="35" customFormat="1"/>
    <row r="3086" s="35" customFormat="1"/>
    <row r="3087" s="35" customFormat="1"/>
    <row r="3088" s="35" customFormat="1"/>
    <row r="3089" s="35" customFormat="1"/>
    <row r="3090" s="35" customFormat="1"/>
    <row r="3091" s="35" customFormat="1"/>
    <row r="3092" s="35" customFormat="1"/>
    <row r="3093" s="35" customFormat="1"/>
    <row r="3094" s="35" customFormat="1"/>
    <row r="3095" s="35" customFormat="1"/>
    <row r="3096" s="35" customFormat="1"/>
    <row r="3097" s="35" customFormat="1"/>
    <row r="3098" s="35" customFormat="1"/>
    <row r="3099" s="35" customFormat="1"/>
    <row r="3100" s="35" customFormat="1"/>
    <row r="3101" s="35" customFormat="1"/>
  </sheetData>
  <printOptions horizontalCentered="1"/>
  <pageMargins left="0.25" right="0.27" top="0.42" bottom="0.4" header="0.25" footer="0.24"/>
  <pageSetup scale="85" orientation="portrait" r:id="rId1"/>
  <headerFooter>
    <oddHeader>&amp;C&amp;"-,Bold"DEPARTAMENTO DE CORRECCION Y REHABILITACION</oddHeader>
    <oddFooter>&amp;R&amp;8OFICINA DE DESARROLLO PROGRAMATICO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J57"/>
  <sheetViews>
    <sheetView workbookViewId="0"/>
  </sheetViews>
  <sheetFormatPr defaultRowHeight="15"/>
  <cols>
    <col min="1" max="1" width="32.140625" customWidth="1"/>
    <col min="2" max="2" width="7.28515625" customWidth="1"/>
    <col min="3" max="3" width="6.85546875" customWidth="1"/>
    <col min="4" max="4" width="5.7109375" customWidth="1"/>
    <col min="5" max="5" width="6.42578125" customWidth="1"/>
    <col min="6" max="8" width="5.7109375" customWidth="1"/>
    <col min="9" max="9" width="6.7109375" customWidth="1"/>
    <col min="10" max="15" width="5.7109375" customWidth="1"/>
    <col min="16" max="16" width="6.7109375" customWidth="1"/>
    <col min="17" max="17" width="5.85546875" customWidth="1"/>
    <col min="18" max="18" width="6.42578125" customWidth="1"/>
    <col min="19" max="19" width="6.5703125" bestFit="1" customWidth="1"/>
    <col min="20" max="20" width="6" customWidth="1"/>
    <col min="21" max="21" width="5.7109375" customWidth="1"/>
    <col min="22" max="22" width="6.140625" customWidth="1"/>
    <col min="23" max="23" width="6.28515625" customWidth="1"/>
    <col min="24" max="24" width="5.28515625" customWidth="1"/>
    <col min="25" max="25" width="6.5703125" customWidth="1"/>
    <col min="26" max="26" width="5.42578125" customWidth="1"/>
    <col min="28" max="62" width="9.140625" style="35"/>
  </cols>
  <sheetData>
    <row r="1" spans="1:40" ht="14.25" customHeight="1">
      <c r="A1" s="33" t="s">
        <v>70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4" t="s">
        <v>71</v>
      </c>
    </row>
    <row r="2" spans="1:40" ht="12.75" customHeight="1">
      <c r="A2" s="33" t="s">
        <v>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 t="s">
        <v>73</v>
      </c>
    </row>
    <row r="3" spans="1:40" ht="9" customHeight="1" thickBot="1">
      <c r="A3" s="36"/>
      <c r="B3" s="36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/>
      <c r="U3" s="38"/>
      <c r="V3" s="38"/>
      <c r="W3" s="38"/>
      <c r="X3" s="38"/>
      <c r="Y3" s="38"/>
      <c r="Z3" s="38"/>
    </row>
    <row r="4" spans="1:40" ht="20.25" customHeight="1">
      <c r="A4" s="40" t="s">
        <v>74</v>
      </c>
      <c r="B4" s="41" t="s">
        <v>11</v>
      </c>
      <c r="C4" s="42" t="s">
        <v>75</v>
      </c>
      <c r="D4" s="42"/>
      <c r="E4" s="42" t="s">
        <v>76</v>
      </c>
      <c r="F4" s="42"/>
      <c r="G4" s="42" t="s">
        <v>77</v>
      </c>
      <c r="H4" s="42"/>
      <c r="I4" s="42" t="s">
        <v>78</v>
      </c>
      <c r="J4" s="42"/>
      <c r="K4" s="42" t="s">
        <v>79</v>
      </c>
      <c r="L4" s="42"/>
      <c r="M4" s="42" t="s">
        <v>80</v>
      </c>
      <c r="N4" s="42"/>
      <c r="O4" s="42" t="s">
        <v>81</v>
      </c>
      <c r="P4" s="42"/>
      <c r="Q4" s="42" t="s">
        <v>82</v>
      </c>
      <c r="R4" s="42"/>
      <c r="S4" s="42" t="s">
        <v>83</v>
      </c>
      <c r="T4" s="42"/>
      <c r="U4" s="42" t="s">
        <v>84</v>
      </c>
      <c r="V4" s="42"/>
      <c r="W4" s="42" t="s">
        <v>85</v>
      </c>
      <c r="X4" s="42"/>
      <c r="Y4" s="42" t="s">
        <v>86</v>
      </c>
      <c r="Z4" s="43"/>
      <c r="AB4" s="222"/>
      <c r="AC4" s="222"/>
      <c r="AD4" s="223"/>
      <c r="AE4" s="223"/>
      <c r="AF4" s="223"/>
      <c r="AG4" s="223"/>
      <c r="AH4" s="223"/>
      <c r="AI4" s="222"/>
      <c r="AJ4" s="222"/>
      <c r="AK4" s="222"/>
      <c r="AL4" s="222"/>
      <c r="AM4" s="223"/>
    </row>
    <row r="5" spans="1:40" ht="12.75" customHeight="1" thickBot="1">
      <c r="A5" s="44"/>
      <c r="B5" s="45"/>
      <c r="C5" s="46" t="s">
        <v>87</v>
      </c>
      <c r="D5" s="46" t="s">
        <v>88</v>
      </c>
      <c r="E5" s="46" t="s">
        <v>87</v>
      </c>
      <c r="F5" s="46" t="s">
        <v>88</v>
      </c>
      <c r="G5" s="46" t="s">
        <v>87</v>
      </c>
      <c r="H5" s="46" t="s">
        <v>88</v>
      </c>
      <c r="I5" s="46" t="s">
        <v>87</v>
      </c>
      <c r="J5" s="46" t="s">
        <v>88</v>
      </c>
      <c r="K5" s="46" t="s">
        <v>87</v>
      </c>
      <c r="L5" s="46" t="s">
        <v>88</v>
      </c>
      <c r="M5" s="46" t="s">
        <v>87</v>
      </c>
      <c r="N5" s="46" t="s">
        <v>88</v>
      </c>
      <c r="O5" s="46" t="s">
        <v>87</v>
      </c>
      <c r="P5" s="46" t="s">
        <v>88</v>
      </c>
      <c r="Q5" s="46" t="s">
        <v>87</v>
      </c>
      <c r="R5" s="46" t="s">
        <v>88</v>
      </c>
      <c r="S5" s="46" t="s">
        <v>87</v>
      </c>
      <c r="T5" s="46" t="s">
        <v>88</v>
      </c>
      <c r="U5" s="46" t="s">
        <v>87</v>
      </c>
      <c r="V5" s="46" t="s">
        <v>88</v>
      </c>
      <c r="W5" s="46" t="s">
        <v>87</v>
      </c>
      <c r="X5" s="46" t="s">
        <v>88</v>
      </c>
      <c r="Y5" s="47" t="s">
        <v>87</v>
      </c>
      <c r="Z5" s="48" t="s">
        <v>88</v>
      </c>
      <c r="AA5" s="49"/>
      <c r="AB5" s="224"/>
      <c r="AC5" s="222"/>
      <c r="AD5" s="223"/>
      <c r="AE5" s="223"/>
      <c r="AF5" s="223"/>
      <c r="AG5" s="223"/>
      <c r="AH5" s="223"/>
      <c r="AI5" s="222"/>
      <c r="AJ5" s="222"/>
      <c r="AK5" s="222"/>
      <c r="AL5" s="222"/>
      <c r="AM5" s="223"/>
    </row>
    <row r="6" spans="1:40" ht="12.75" customHeight="1" thickBot="1">
      <c r="A6" s="50" t="s">
        <v>89</v>
      </c>
      <c r="B6" s="51">
        <f>SUM(B7,B25)</f>
        <v>31</v>
      </c>
      <c r="C6" s="51">
        <f>SUM(C7,C25)</f>
        <v>3</v>
      </c>
      <c r="D6" s="51"/>
      <c r="E6" s="51">
        <f>SUM(E7,E25)</f>
        <v>1</v>
      </c>
      <c r="F6" s="51"/>
      <c r="G6" s="51">
        <f>SUM(G7,G25)</f>
        <v>4</v>
      </c>
      <c r="H6" s="51"/>
      <c r="I6" s="51">
        <f>SUM(I7,I25)</f>
        <v>2</v>
      </c>
      <c r="J6" s="51"/>
      <c r="K6" s="51">
        <f>SUM(K7,K25)</f>
        <v>3</v>
      </c>
      <c r="L6" s="51"/>
      <c r="M6" s="51">
        <f>SUM(M7,M25)</f>
        <v>1</v>
      </c>
      <c r="N6" s="51"/>
      <c r="O6" s="51">
        <f>SUM(O7,O25)</f>
        <v>3</v>
      </c>
      <c r="P6" s="51"/>
      <c r="Q6" s="51">
        <f>SUM(Q7,Q25)</f>
        <v>4</v>
      </c>
      <c r="R6" s="51"/>
      <c r="S6" s="51">
        <f>SUM(S7,S25)</f>
        <v>3</v>
      </c>
      <c r="T6" s="51"/>
      <c r="U6" s="51">
        <f>SUM(U7,U25)</f>
        <v>1</v>
      </c>
      <c r="V6" s="51"/>
      <c r="W6" s="51">
        <f>SUM(W7,W25)</f>
        <v>5</v>
      </c>
      <c r="X6" s="51"/>
      <c r="Y6" s="51">
        <f>SUM(Y7,Y25)</f>
        <v>1</v>
      </c>
      <c r="Z6" s="52"/>
      <c r="AA6" s="53">
        <f>SUM(C6:Z6)</f>
        <v>31</v>
      </c>
      <c r="AB6" s="225"/>
      <c r="AC6" s="225"/>
      <c r="AD6" s="225"/>
      <c r="AE6" s="226"/>
      <c r="AF6" s="226"/>
      <c r="AG6" s="226"/>
      <c r="AH6" s="226"/>
      <c r="AI6" s="226"/>
      <c r="AJ6" s="226"/>
      <c r="AK6" s="226"/>
      <c r="AL6" s="226"/>
      <c r="AM6" s="226"/>
      <c r="AN6" s="226"/>
    </row>
    <row r="7" spans="1:40" ht="12.75" customHeight="1" thickBot="1">
      <c r="A7" s="54" t="s">
        <v>90</v>
      </c>
      <c r="B7" s="55">
        <f>SUM(B8:B24)</f>
        <v>17</v>
      </c>
      <c r="C7" s="55">
        <f>SUM(C8:C24)</f>
        <v>3</v>
      </c>
      <c r="D7" s="55"/>
      <c r="E7" s="55">
        <f>SUM(E8:E24)</f>
        <v>1</v>
      </c>
      <c r="F7" s="55"/>
      <c r="G7" s="55">
        <f>SUM(G8:G24)</f>
        <v>3</v>
      </c>
      <c r="H7" s="55"/>
      <c r="I7" s="55">
        <f>SUM(I8:I24)</f>
        <v>1</v>
      </c>
      <c r="J7" s="55"/>
      <c r="K7" s="55">
        <f>SUM(K8:K24)</f>
        <v>1</v>
      </c>
      <c r="L7" s="55"/>
      <c r="M7" s="55">
        <f>SUM(M8:M24)</f>
        <v>1</v>
      </c>
      <c r="N7" s="55"/>
      <c r="O7" s="55">
        <f>SUM(O8:O24)</f>
        <v>2</v>
      </c>
      <c r="P7" s="55"/>
      <c r="Q7" s="55">
        <f>SUM(Q8:Q24)</f>
        <v>2</v>
      </c>
      <c r="R7" s="55"/>
      <c r="S7" s="55">
        <f>SUM(S8:S24)</f>
        <v>1</v>
      </c>
      <c r="T7" s="55"/>
      <c r="U7" s="55">
        <f>SUM(U8:U24)</f>
        <v>1</v>
      </c>
      <c r="V7" s="55"/>
      <c r="W7" s="55">
        <f>SUM(W8:W24)</f>
        <v>1</v>
      </c>
      <c r="X7" s="55"/>
      <c r="Y7" s="55">
        <f>SUM(Y8:Y24)</f>
        <v>0</v>
      </c>
      <c r="Z7" s="56"/>
      <c r="AA7" s="57">
        <f>SUM(C7:Z7)</f>
        <v>17</v>
      </c>
      <c r="AB7" s="227"/>
      <c r="AC7" s="227"/>
      <c r="AD7" s="227"/>
    </row>
    <row r="8" spans="1:40" ht="14.25" customHeight="1">
      <c r="A8" s="58" t="s">
        <v>91</v>
      </c>
      <c r="B8" s="59">
        <f t="shared" ref="B8:B24" si="0">SUM(C8:Z8)</f>
        <v>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1"/>
      <c r="AA8" s="62"/>
      <c r="AB8" s="227"/>
      <c r="AC8" s="227"/>
      <c r="AD8" s="227"/>
    </row>
    <row r="9" spans="1:40" ht="14.25" customHeight="1">
      <c r="A9" s="58" t="s">
        <v>92</v>
      </c>
      <c r="B9" s="59">
        <f t="shared" si="0"/>
        <v>1</v>
      </c>
      <c r="C9" s="60">
        <v>1</v>
      </c>
      <c r="D9" s="60" t="s">
        <v>229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1"/>
      <c r="AA9" s="62"/>
      <c r="AB9" s="227"/>
      <c r="AC9" s="227"/>
      <c r="AD9" s="227"/>
    </row>
    <row r="10" spans="1:40" ht="14.25" customHeight="1">
      <c r="A10" s="58" t="s">
        <v>93</v>
      </c>
      <c r="B10" s="63">
        <f t="shared" si="0"/>
        <v>1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5"/>
      <c r="Q10" s="65"/>
      <c r="R10" s="65"/>
      <c r="S10" s="65"/>
      <c r="T10" s="65"/>
      <c r="U10" s="64"/>
      <c r="V10" s="64"/>
      <c r="W10" s="64">
        <v>1</v>
      </c>
      <c r="X10" s="64"/>
      <c r="Y10" s="64"/>
      <c r="Z10" s="66"/>
    </row>
    <row r="11" spans="1:40" ht="22.5">
      <c r="A11" s="67" t="s">
        <v>94</v>
      </c>
      <c r="B11" s="68">
        <f t="shared" si="0"/>
        <v>0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70"/>
    </row>
    <row r="12" spans="1:40" ht="14.25" customHeight="1">
      <c r="A12" s="212" t="s">
        <v>95</v>
      </c>
      <c r="B12" s="59">
        <f t="shared" si="0"/>
        <v>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1"/>
      <c r="AA12" s="62"/>
      <c r="AB12" s="227"/>
      <c r="AC12" s="227"/>
      <c r="AD12" s="227"/>
    </row>
    <row r="13" spans="1:40" ht="14.25" customHeight="1">
      <c r="A13" s="213" t="s">
        <v>96</v>
      </c>
      <c r="B13" s="59">
        <f t="shared" si="0"/>
        <v>0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1"/>
    </row>
    <row r="14" spans="1:40" ht="14.25" customHeight="1">
      <c r="A14" s="214" t="s">
        <v>97</v>
      </c>
      <c r="B14" s="63">
        <f t="shared" si="0"/>
        <v>3</v>
      </c>
      <c r="C14" s="64"/>
      <c r="D14" s="64"/>
      <c r="E14" s="64">
        <v>1</v>
      </c>
      <c r="F14" s="64" t="s">
        <v>230</v>
      </c>
      <c r="G14" s="60"/>
      <c r="H14" s="64"/>
      <c r="I14" s="64"/>
      <c r="J14" s="64"/>
      <c r="K14" s="64"/>
      <c r="L14" s="64"/>
      <c r="M14" s="64"/>
      <c r="N14" s="64"/>
      <c r="O14" s="64"/>
      <c r="P14" s="64"/>
      <c r="Q14" s="64">
        <v>1</v>
      </c>
      <c r="R14" s="64" t="s">
        <v>230</v>
      </c>
      <c r="S14" s="64"/>
      <c r="T14" s="64"/>
      <c r="U14" s="64">
        <v>1</v>
      </c>
      <c r="V14" s="64"/>
      <c r="W14" s="64"/>
      <c r="X14" s="60"/>
      <c r="Y14" s="64"/>
      <c r="Z14" s="66"/>
      <c r="AA14" s="71"/>
    </row>
    <row r="15" spans="1:40" ht="14.25" customHeight="1">
      <c r="A15" s="72" t="s">
        <v>266</v>
      </c>
      <c r="B15" s="63">
        <f t="shared" si="0"/>
        <v>5</v>
      </c>
      <c r="C15" s="64">
        <v>1</v>
      </c>
      <c r="D15" s="64" t="s">
        <v>231</v>
      </c>
      <c r="E15" s="64"/>
      <c r="F15" s="64"/>
      <c r="G15" s="64">
        <v>1</v>
      </c>
      <c r="H15" s="64" t="s">
        <v>232</v>
      </c>
      <c r="I15" s="64"/>
      <c r="J15" s="64"/>
      <c r="K15" s="64">
        <v>1</v>
      </c>
      <c r="L15" s="64" t="s">
        <v>233</v>
      </c>
      <c r="M15" s="64"/>
      <c r="N15" s="64"/>
      <c r="O15" s="64">
        <v>2</v>
      </c>
      <c r="P15" s="64" t="s">
        <v>276</v>
      </c>
      <c r="Q15" s="64"/>
      <c r="R15" s="73"/>
      <c r="S15" s="64"/>
      <c r="T15" s="64"/>
      <c r="U15" s="64"/>
      <c r="V15" s="74"/>
      <c r="W15" s="64"/>
      <c r="X15" s="64"/>
      <c r="Y15" s="64"/>
      <c r="Z15" s="66"/>
    </row>
    <row r="16" spans="1:40" ht="14.25" customHeight="1">
      <c r="A16" s="58" t="s">
        <v>99</v>
      </c>
      <c r="B16" s="59">
        <f t="shared" si="0"/>
        <v>0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4"/>
      <c r="N16" s="65"/>
      <c r="O16" s="65"/>
      <c r="P16" s="65"/>
      <c r="Q16" s="65"/>
      <c r="R16" s="65"/>
      <c r="S16" s="65"/>
      <c r="T16" s="65"/>
      <c r="U16" s="69"/>
      <c r="V16" s="69"/>
      <c r="W16" s="69"/>
      <c r="X16" s="69"/>
      <c r="Y16" s="69"/>
      <c r="Z16" s="70"/>
      <c r="AA16" s="71"/>
    </row>
    <row r="17" spans="1:27" ht="14.25" customHeight="1">
      <c r="A17" s="58" t="s">
        <v>100</v>
      </c>
      <c r="B17" s="68">
        <f t="shared" si="0"/>
        <v>1</v>
      </c>
      <c r="C17" s="75"/>
      <c r="D17" s="60"/>
      <c r="E17" s="75"/>
      <c r="F17" s="60"/>
      <c r="G17" s="75"/>
      <c r="H17" s="60"/>
      <c r="I17" s="75"/>
      <c r="J17" s="75"/>
      <c r="K17" s="75"/>
      <c r="L17" s="60"/>
      <c r="M17" s="64"/>
      <c r="N17" s="60"/>
      <c r="O17" s="75"/>
      <c r="P17" s="69"/>
      <c r="Q17" s="69"/>
      <c r="R17" s="76"/>
      <c r="S17" s="69">
        <v>1</v>
      </c>
      <c r="T17" s="69" t="s">
        <v>277</v>
      </c>
      <c r="U17" s="75"/>
      <c r="V17" s="75"/>
      <c r="W17" s="75"/>
      <c r="X17" s="60"/>
      <c r="Y17" s="75"/>
      <c r="Z17" s="61"/>
    </row>
    <row r="18" spans="1:27" ht="14.25" customHeight="1">
      <c r="A18" s="215" t="s">
        <v>101</v>
      </c>
      <c r="B18" s="59">
        <f t="shared" si="0"/>
        <v>1</v>
      </c>
      <c r="C18" s="77"/>
      <c r="D18" s="77"/>
      <c r="E18" s="77"/>
      <c r="F18" s="77"/>
      <c r="G18" s="77"/>
      <c r="H18" s="77"/>
      <c r="I18" s="77">
        <v>1</v>
      </c>
      <c r="J18" s="77" t="s">
        <v>230</v>
      </c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1:27" ht="14.25" customHeight="1">
      <c r="A19" s="58" t="s">
        <v>102</v>
      </c>
      <c r="B19" s="63">
        <f t="shared" si="0"/>
        <v>0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79"/>
    </row>
    <row r="20" spans="1:27" ht="14.25" customHeight="1">
      <c r="A20" s="58" t="s">
        <v>103</v>
      </c>
      <c r="B20" s="59">
        <f t="shared" si="0"/>
        <v>1</v>
      </c>
      <c r="C20" s="80">
        <v>1</v>
      </c>
      <c r="D20" s="80" t="s">
        <v>229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80"/>
      <c r="V20" s="80"/>
      <c r="W20" s="80"/>
      <c r="X20" s="80"/>
      <c r="Y20" s="64"/>
      <c r="Z20" s="81"/>
    </row>
    <row r="21" spans="1:27" ht="14.25" customHeight="1">
      <c r="A21" s="58" t="s">
        <v>104</v>
      </c>
      <c r="B21" s="59">
        <f t="shared" si="0"/>
        <v>1</v>
      </c>
      <c r="C21" s="80"/>
      <c r="D21" s="80"/>
      <c r="E21" s="60"/>
      <c r="F21" s="60"/>
      <c r="G21" s="60">
        <v>1</v>
      </c>
      <c r="H21" s="60" t="s">
        <v>233</v>
      </c>
      <c r="I21" s="69"/>
      <c r="J21" s="69"/>
      <c r="K21" s="69"/>
      <c r="L21" s="69"/>
      <c r="M21" s="69"/>
      <c r="N21" s="69"/>
      <c r="O21" s="69"/>
      <c r="P21" s="60"/>
      <c r="Q21" s="60"/>
      <c r="R21" s="60"/>
      <c r="S21" s="60"/>
      <c r="T21" s="60"/>
      <c r="U21" s="80"/>
      <c r="V21" s="80"/>
      <c r="W21" s="80"/>
      <c r="X21" s="80"/>
      <c r="Y21" s="80"/>
      <c r="Z21" s="81"/>
    </row>
    <row r="22" spans="1:27" ht="14.25" customHeight="1">
      <c r="A22" s="58" t="s">
        <v>105</v>
      </c>
      <c r="B22" s="59">
        <f t="shared" si="0"/>
        <v>1</v>
      </c>
      <c r="C22" s="80"/>
      <c r="D22" s="80"/>
      <c r="E22" s="60"/>
      <c r="F22" s="60"/>
      <c r="G22" s="60"/>
      <c r="H22" s="60"/>
      <c r="I22" s="60"/>
      <c r="J22" s="60"/>
      <c r="K22" s="60"/>
      <c r="L22" s="60"/>
      <c r="M22" s="60">
        <v>1</v>
      </c>
      <c r="N22" s="60" t="s">
        <v>262</v>
      </c>
      <c r="O22" s="60"/>
      <c r="P22" s="60"/>
      <c r="Q22" s="60"/>
      <c r="R22" s="60"/>
      <c r="S22" s="60"/>
      <c r="T22" s="60"/>
      <c r="U22" s="80"/>
      <c r="V22" s="80"/>
      <c r="W22" s="80"/>
      <c r="X22" s="80"/>
      <c r="Y22" s="80"/>
      <c r="Z22" s="81"/>
    </row>
    <row r="23" spans="1:27" ht="16.5" customHeight="1">
      <c r="A23" s="58" t="s">
        <v>226</v>
      </c>
      <c r="B23" s="59">
        <f t="shared" si="0"/>
        <v>2</v>
      </c>
      <c r="C23" s="64"/>
      <c r="D23" s="64"/>
      <c r="E23" s="64"/>
      <c r="F23" s="64"/>
      <c r="G23" s="64">
        <v>1</v>
      </c>
      <c r="H23" s="64" t="s">
        <v>234</v>
      </c>
      <c r="I23" s="64"/>
      <c r="J23" s="64" t="s">
        <v>228</v>
      </c>
      <c r="K23" s="64"/>
      <c r="L23" s="64"/>
      <c r="M23" s="64"/>
      <c r="N23" s="64"/>
      <c r="O23" s="64"/>
      <c r="P23" s="64"/>
      <c r="Q23" s="64">
        <v>1</v>
      </c>
      <c r="R23" s="64" t="s">
        <v>263</v>
      </c>
      <c r="S23" s="64"/>
      <c r="T23" s="64"/>
      <c r="U23" s="64"/>
      <c r="V23" s="64"/>
      <c r="W23" s="64"/>
      <c r="X23" s="64"/>
      <c r="Y23" s="64"/>
      <c r="Z23" s="66"/>
    </row>
    <row r="24" spans="1:27" ht="14.25" customHeight="1" thickBot="1">
      <c r="A24" s="72" t="s">
        <v>106</v>
      </c>
      <c r="B24" s="59">
        <f t="shared" si="0"/>
        <v>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6"/>
    </row>
    <row r="25" spans="1:27" ht="12" customHeight="1" thickBot="1">
      <c r="A25" s="216" t="s">
        <v>107</v>
      </c>
      <c r="B25" s="55">
        <f t="shared" ref="B25:Q25" si="1">SUM(B26:B44)</f>
        <v>14</v>
      </c>
      <c r="C25" s="82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1</v>
      </c>
      <c r="H25" s="82">
        <f t="shared" si="1"/>
        <v>0</v>
      </c>
      <c r="I25" s="82">
        <f t="shared" si="1"/>
        <v>1</v>
      </c>
      <c r="J25" s="82">
        <f t="shared" si="1"/>
        <v>0</v>
      </c>
      <c r="K25" s="82">
        <f t="shared" si="1"/>
        <v>2</v>
      </c>
      <c r="L25" s="82">
        <f t="shared" si="1"/>
        <v>0</v>
      </c>
      <c r="M25" s="82">
        <f t="shared" si="1"/>
        <v>0</v>
      </c>
      <c r="N25" s="82">
        <f t="shared" si="1"/>
        <v>0</v>
      </c>
      <c r="O25" s="82">
        <f t="shared" si="1"/>
        <v>1</v>
      </c>
      <c r="P25" s="82">
        <f t="shared" si="1"/>
        <v>0</v>
      </c>
      <c r="Q25" s="82">
        <f t="shared" si="1"/>
        <v>2</v>
      </c>
      <c r="R25" s="82"/>
      <c r="S25" s="82">
        <f t="shared" ref="S25:Z25" si="2">SUM(S26:S44)</f>
        <v>2</v>
      </c>
      <c r="T25" s="82">
        <f t="shared" si="2"/>
        <v>0</v>
      </c>
      <c r="U25" s="82">
        <f t="shared" si="2"/>
        <v>0</v>
      </c>
      <c r="V25" s="300">
        <f t="shared" si="2"/>
        <v>0</v>
      </c>
      <c r="W25" s="82">
        <f t="shared" si="2"/>
        <v>4</v>
      </c>
      <c r="X25" s="300">
        <f t="shared" si="2"/>
        <v>0</v>
      </c>
      <c r="Y25" s="82">
        <f t="shared" si="2"/>
        <v>1</v>
      </c>
      <c r="Z25" s="301">
        <f t="shared" si="2"/>
        <v>0</v>
      </c>
      <c r="AA25" s="71">
        <f>SUM(C25:Z25)</f>
        <v>14</v>
      </c>
    </row>
    <row r="26" spans="1:27" ht="14.25" customHeight="1">
      <c r="A26" s="217" t="s">
        <v>108</v>
      </c>
      <c r="B26" s="63">
        <f t="shared" ref="B26:B35" si="3">SUM(C26:Z26)</f>
        <v>2</v>
      </c>
      <c r="C26" s="83"/>
      <c r="D26" s="83"/>
      <c r="E26" s="83"/>
      <c r="F26" s="83"/>
      <c r="G26" s="83">
        <v>1</v>
      </c>
      <c r="H26" s="83" t="s">
        <v>235</v>
      </c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>
        <v>1</v>
      </c>
      <c r="T26" s="83" t="s">
        <v>262</v>
      </c>
      <c r="U26" s="83"/>
      <c r="V26" s="83"/>
      <c r="W26" s="83"/>
      <c r="X26" s="64"/>
      <c r="Y26" s="83"/>
      <c r="Z26" s="84"/>
      <c r="AA26" s="71"/>
    </row>
    <row r="27" spans="1:27" ht="14.25" customHeight="1">
      <c r="A27" s="72" t="s">
        <v>109</v>
      </c>
      <c r="B27" s="63">
        <f t="shared" si="3"/>
        <v>3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>
        <v>2</v>
      </c>
      <c r="X27" s="64"/>
      <c r="Y27" s="64">
        <v>1</v>
      </c>
      <c r="Z27" s="66"/>
      <c r="AA27" s="71"/>
    </row>
    <row r="28" spans="1:27" ht="14.25" customHeight="1">
      <c r="A28" s="58" t="s">
        <v>110</v>
      </c>
      <c r="B28" s="63">
        <f t="shared" si="3"/>
        <v>0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70"/>
    </row>
    <row r="29" spans="1:27" ht="14.25" customHeight="1">
      <c r="A29" s="58" t="s">
        <v>111</v>
      </c>
      <c r="B29" s="63">
        <f t="shared" si="3"/>
        <v>0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1"/>
    </row>
    <row r="30" spans="1:27" ht="14.25" customHeight="1">
      <c r="A30" s="58" t="s">
        <v>112</v>
      </c>
      <c r="B30" s="63">
        <f t="shared" si="3"/>
        <v>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6"/>
    </row>
    <row r="31" spans="1:27" ht="14.25" customHeight="1">
      <c r="A31" s="58" t="s">
        <v>113</v>
      </c>
      <c r="B31" s="63">
        <f t="shared" si="3"/>
        <v>1</v>
      </c>
      <c r="C31" s="60"/>
      <c r="D31" s="60"/>
      <c r="E31" s="60"/>
      <c r="F31" s="60"/>
      <c r="G31" s="60"/>
      <c r="H31" s="60"/>
      <c r="I31" s="60"/>
      <c r="J31" s="60"/>
      <c r="K31" s="60">
        <v>1</v>
      </c>
      <c r="L31" s="60" t="s">
        <v>230</v>
      </c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1"/>
    </row>
    <row r="32" spans="1:27" ht="14.25" customHeight="1">
      <c r="A32" s="58" t="s">
        <v>114</v>
      </c>
      <c r="B32" s="63">
        <f t="shared" si="3"/>
        <v>0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1"/>
    </row>
    <row r="33" spans="1:62" ht="14.25" customHeight="1">
      <c r="A33" s="58" t="s">
        <v>115</v>
      </c>
      <c r="B33" s="63">
        <f t="shared" si="3"/>
        <v>1</v>
      </c>
      <c r="C33" s="85"/>
      <c r="D33" s="85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9"/>
      <c r="U33" s="85"/>
      <c r="V33" s="85"/>
      <c r="W33" s="85">
        <v>1</v>
      </c>
      <c r="X33" s="85"/>
      <c r="Y33" s="85"/>
      <c r="Z33" s="86"/>
    </row>
    <row r="34" spans="1:62" ht="14.25" customHeight="1">
      <c r="A34" s="215" t="s">
        <v>116</v>
      </c>
      <c r="B34" s="63">
        <f t="shared" si="3"/>
        <v>0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87"/>
    </row>
    <row r="35" spans="1:62" ht="14.25" customHeight="1">
      <c r="A35" s="228" t="s">
        <v>236</v>
      </c>
      <c r="B35" s="63">
        <f t="shared" si="3"/>
        <v>4</v>
      </c>
      <c r="C35" s="221"/>
      <c r="D35" s="221"/>
      <c r="E35" s="221"/>
      <c r="F35" s="221"/>
      <c r="G35" s="221"/>
      <c r="H35" s="221"/>
      <c r="I35" s="221">
        <v>1</v>
      </c>
      <c r="J35" s="221" t="s">
        <v>264</v>
      </c>
      <c r="K35" s="221">
        <v>1</v>
      </c>
      <c r="L35" s="221" t="s">
        <v>265</v>
      </c>
      <c r="M35" s="221"/>
      <c r="N35" s="221"/>
      <c r="O35" s="221"/>
      <c r="P35" s="221"/>
      <c r="Q35" s="221">
        <v>2</v>
      </c>
      <c r="R35" s="77" t="s">
        <v>278</v>
      </c>
      <c r="S35" s="77"/>
      <c r="T35" s="221"/>
      <c r="U35" s="221"/>
      <c r="V35" s="221"/>
      <c r="W35" s="221"/>
      <c r="X35" s="221"/>
      <c r="Y35" s="221"/>
      <c r="Z35" s="229"/>
    </row>
    <row r="36" spans="1:62" ht="14.25" customHeight="1">
      <c r="A36" s="72" t="s">
        <v>117</v>
      </c>
      <c r="B36" s="63">
        <f t="shared" ref="B36:B44" si="4">SUM(C36:Z36)</f>
        <v>0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88"/>
      <c r="S36" s="88"/>
      <c r="T36" s="64"/>
      <c r="U36" s="64"/>
      <c r="V36" s="64"/>
      <c r="W36" s="64"/>
      <c r="X36" s="64"/>
      <c r="Y36" s="64"/>
      <c r="Z36" s="66"/>
      <c r="AA36" s="89"/>
      <c r="AC36" s="230"/>
      <c r="AD36" s="230"/>
      <c r="AE36" s="231"/>
      <c r="AF36" s="230"/>
      <c r="AG36" s="230"/>
      <c r="AH36" s="230"/>
      <c r="AI36" s="230"/>
      <c r="AJ36" s="230"/>
      <c r="AK36" s="230"/>
      <c r="AL36" s="230"/>
      <c r="AM36" s="230"/>
    </row>
    <row r="37" spans="1:62" ht="14.25" customHeight="1">
      <c r="A37" s="58" t="s">
        <v>118</v>
      </c>
      <c r="B37" s="68">
        <f t="shared" si="4"/>
        <v>1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>
        <v>1</v>
      </c>
      <c r="P37" s="60" t="s">
        <v>279</v>
      </c>
      <c r="Q37" s="60"/>
      <c r="R37" s="64"/>
      <c r="S37" s="64"/>
      <c r="T37" s="60"/>
      <c r="U37" s="60"/>
      <c r="V37" s="60"/>
      <c r="W37" s="60"/>
      <c r="X37" s="60"/>
      <c r="Y37" s="60"/>
      <c r="Z37" s="61"/>
    </row>
    <row r="38" spans="1:62" ht="14.25" customHeight="1">
      <c r="A38" s="58" t="s">
        <v>119</v>
      </c>
      <c r="B38" s="90">
        <f t="shared" si="4"/>
        <v>2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>
        <v>1</v>
      </c>
      <c r="T38" s="60" t="s">
        <v>265</v>
      </c>
      <c r="U38" s="60"/>
      <c r="V38" s="60"/>
      <c r="W38" s="60">
        <v>1</v>
      </c>
      <c r="X38" s="60"/>
      <c r="Y38" s="60"/>
      <c r="Z38" s="61"/>
      <c r="AA38" s="91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</row>
    <row r="39" spans="1:62" ht="14.25" customHeight="1">
      <c r="A39" s="58" t="s">
        <v>120</v>
      </c>
      <c r="B39" s="90">
        <f t="shared" si="4"/>
        <v>0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1:62" ht="14.25" customHeight="1">
      <c r="A40" s="58" t="s">
        <v>121</v>
      </c>
      <c r="B40" s="90">
        <f t="shared" si="4"/>
        <v>0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9"/>
      <c r="Q40" s="69"/>
      <c r="R40" s="69"/>
      <c r="S40" s="69"/>
      <c r="T40" s="69"/>
      <c r="U40" s="60"/>
      <c r="V40" s="60"/>
      <c r="W40" s="60"/>
      <c r="X40" s="60"/>
      <c r="Y40" s="60"/>
      <c r="Z40" s="61"/>
    </row>
    <row r="41" spans="1:62" ht="14.25" customHeight="1">
      <c r="A41" s="58" t="s">
        <v>122</v>
      </c>
      <c r="B41" s="90">
        <f t="shared" si="4"/>
        <v>0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9"/>
      <c r="Q41" s="69"/>
      <c r="R41" s="69"/>
      <c r="S41" s="69"/>
      <c r="T41" s="69"/>
      <c r="U41" s="60"/>
      <c r="V41" s="60"/>
      <c r="W41" s="60"/>
      <c r="X41" s="60"/>
      <c r="Y41" s="60"/>
      <c r="Z41" s="61"/>
    </row>
    <row r="42" spans="1:62" ht="14.25" customHeight="1">
      <c r="A42" s="58" t="s">
        <v>123</v>
      </c>
      <c r="B42" s="59">
        <f t="shared" si="4"/>
        <v>0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1"/>
    </row>
    <row r="43" spans="1:62" ht="14.25" customHeight="1">
      <c r="A43" s="92" t="s">
        <v>124</v>
      </c>
      <c r="B43" s="59">
        <f t="shared" si="4"/>
        <v>0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1"/>
    </row>
    <row r="44" spans="1:62" ht="23.25" thickBot="1">
      <c r="A44" s="218" t="s">
        <v>237</v>
      </c>
      <c r="B44" s="93">
        <f t="shared" si="4"/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5"/>
    </row>
    <row r="45" spans="1:62" s="96" customFormat="1" ht="9">
      <c r="B45" s="96" t="s">
        <v>125</v>
      </c>
      <c r="D45" s="96" t="s">
        <v>126</v>
      </c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</row>
    <row r="46" spans="1:62" s="97" customFormat="1" ht="9.75" customHeight="1">
      <c r="A46" s="97" t="s">
        <v>127</v>
      </c>
      <c r="B46" s="98"/>
      <c r="C46" s="98"/>
      <c r="D46" s="98"/>
      <c r="L46" s="97" t="s">
        <v>128</v>
      </c>
      <c r="P46" s="99" t="s">
        <v>129</v>
      </c>
      <c r="T46" s="97" t="s">
        <v>130</v>
      </c>
      <c r="W46" s="97" t="s">
        <v>131</v>
      </c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33"/>
      <c r="BD46" s="233"/>
      <c r="BE46" s="233"/>
      <c r="BF46" s="233"/>
      <c r="BG46" s="233"/>
      <c r="BH46" s="233"/>
      <c r="BI46" s="233"/>
      <c r="BJ46" s="233"/>
    </row>
    <row r="47" spans="1:62" s="97" customFormat="1" ht="9.75" customHeight="1">
      <c r="A47" s="97" t="s">
        <v>132</v>
      </c>
      <c r="B47" s="97" t="s">
        <v>267</v>
      </c>
      <c r="E47" s="97" t="s">
        <v>133</v>
      </c>
      <c r="I47" s="97" t="s">
        <v>134</v>
      </c>
      <c r="L47" s="97" t="s">
        <v>135</v>
      </c>
      <c r="P47" s="97" t="s">
        <v>136</v>
      </c>
      <c r="T47" s="97" t="s">
        <v>137</v>
      </c>
      <c r="X47" s="97" t="s">
        <v>138</v>
      </c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233"/>
      <c r="BD47" s="233"/>
      <c r="BE47" s="233"/>
      <c r="BF47" s="233"/>
      <c r="BG47" s="233"/>
      <c r="BH47" s="233"/>
      <c r="BI47" s="233"/>
      <c r="BJ47" s="233"/>
    </row>
    <row r="48" spans="1:62" s="97" customFormat="1" ht="9.75" customHeight="1">
      <c r="A48" s="97" t="s">
        <v>139</v>
      </c>
      <c r="B48" s="97" t="s">
        <v>140</v>
      </c>
      <c r="E48" s="97" t="s">
        <v>141</v>
      </c>
      <c r="I48" s="97" t="s">
        <v>142</v>
      </c>
      <c r="L48" s="97" t="s">
        <v>143</v>
      </c>
      <c r="P48" s="97" t="s">
        <v>144</v>
      </c>
      <c r="T48" s="97" t="s">
        <v>145</v>
      </c>
      <c r="X48" s="97" t="s">
        <v>146</v>
      </c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</row>
    <row r="49" spans="1:62" s="97" customFormat="1" ht="9.75" customHeight="1">
      <c r="A49" s="97" t="s">
        <v>147</v>
      </c>
      <c r="B49" s="97" t="s">
        <v>148</v>
      </c>
      <c r="E49" s="97" t="s">
        <v>149</v>
      </c>
      <c r="I49" s="97" t="s">
        <v>150</v>
      </c>
      <c r="L49" s="100" t="s">
        <v>151</v>
      </c>
      <c r="P49" s="101" t="s">
        <v>152</v>
      </c>
      <c r="T49" s="97" t="s">
        <v>153</v>
      </c>
      <c r="X49" s="97" t="s">
        <v>154</v>
      </c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</row>
    <row r="50" spans="1:62" s="97" customFormat="1" ht="9.75" customHeight="1">
      <c r="A50" s="97" t="s">
        <v>155</v>
      </c>
      <c r="B50" s="97" t="s">
        <v>156</v>
      </c>
      <c r="E50" s="97" t="s">
        <v>157</v>
      </c>
      <c r="I50" s="97" t="s">
        <v>158</v>
      </c>
      <c r="L50" s="97" t="s">
        <v>159</v>
      </c>
      <c r="P50" s="102" t="s">
        <v>160</v>
      </c>
      <c r="T50" s="101" t="s">
        <v>161</v>
      </c>
      <c r="X50" s="99" t="s">
        <v>162</v>
      </c>
      <c r="Y50" s="103"/>
      <c r="Z50" s="10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  <c r="AO50" s="233"/>
      <c r="AP50" s="233"/>
      <c r="AQ50" s="233"/>
      <c r="AR50" s="233"/>
      <c r="AS50" s="233"/>
      <c r="AT50" s="233"/>
      <c r="AU50" s="233"/>
      <c r="AV50" s="233"/>
      <c r="AW50" s="233"/>
      <c r="AX50" s="233"/>
      <c r="AY50" s="233"/>
      <c r="AZ50" s="233"/>
      <c r="BA50" s="233"/>
      <c r="BB50" s="233"/>
      <c r="BC50" s="233"/>
      <c r="BD50" s="233"/>
      <c r="BE50" s="233"/>
      <c r="BF50" s="233"/>
      <c r="BG50" s="233"/>
      <c r="BH50" s="233"/>
      <c r="BI50" s="233"/>
      <c r="BJ50" s="233"/>
    </row>
    <row r="51" spans="1:62" s="97" customFormat="1" ht="9.75" customHeight="1">
      <c r="A51" s="97" t="s">
        <v>238</v>
      </c>
      <c r="B51" s="97" t="s">
        <v>163</v>
      </c>
      <c r="E51" s="97" t="s">
        <v>164</v>
      </c>
      <c r="I51" s="97" t="s">
        <v>165</v>
      </c>
      <c r="L51" s="97" t="s">
        <v>166</v>
      </c>
      <c r="P51" s="102" t="s">
        <v>167</v>
      </c>
      <c r="T51" s="99" t="s">
        <v>168</v>
      </c>
      <c r="X51" s="103" t="s">
        <v>169</v>
      </c>
      <c r="Y51" s="10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33"/>
      <c r="AT51" s="233"/>
      <c r="AU51" s="233"/>
      <c r="AV51" s="233"/>
      <c r="AW51" s="233"/>
      <c r="AX51" s="233"/>
      <c r="AY51" s="233"/>
      <c r="AZ51" s="233"/>
      <c r="BA51" s="233"/>
      <c r="BB51" s="233"/>
      <c r="BC51" s="233"/>
      <c r="BD51" s="233"/>
      <c r="BE51" s="233"/>
      <c r="BF51" s="233"/>
      <c r="BG51" s="233"/>
      <c r="BH51" s="233"/>
      <c r="BI51" s="233"/>
      <c r="BJ51" s="233"/>
    </row>
    <row r="52" spans="1:62" s="97" customFormat="1" ht="9.75" customHeight="1">
      <c r="A52" s="97" t="s">
        <v>170</v>
      </c>
      <c r="B52" s="97" t="s">
        <v>171</v>
      </c>
      <c r="E52" s="97" t="s">
        <v>172</v>
      </c>
      <c r="I52" s="97" t="s">
        <v>173</v>
      </c>
      <c r="L52" s="97" t="s">
        <v>174</v>
      </c>
      <c r="P52" s="97" t="s">
        <v>175</v>
      </c>
      <c r="T52" s="97" t="s">
        <v>176</v>
      </c>
      <c r="W52" s="97" t="s">
        <v>177</v>
      </c>
      <c r="Y52" s="104"/>
      <c r="Z52" s="10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  <c r="AO52" s="233"/>
      <c r="AP52" s="233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</row>
    <row r="53" spans="1:62" s="97" customFormat="1" ht="9.75" customHeight="1">
      <c r="A53" s="97" t="s">
        <v>178</v>
      </c>
      <c r="B53" s="97" t="s">
        <v>179</v>
      </c>
      <c r="E53" s="97" t="s">
        <v>180</v>
      </c>
      <c r="I53" s="97" t="s">
        <v>181</v>
      </c>
      <c r="L53" s="97" t="s">
        <v>182</v>
      </c>
      <c r="P53" s="101" t="s">
        <v>183</v>
      </c>
      <c r="T53" s="97" t="s">
        <v>184</v>
      </c>
      <c r="W53" s="97" t="s">
        <v>185</v>
      </c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3"/>
      <c r="AQ53" s="233"/>
      <c r="AR53" s="233"/>
      <c r="AS53" s="233"/>
      <c r="AT53" s="233"/>
      <c r="AU53" s="233"/>
      <c r="AV53" s="233"/>
      <c r="AW53" s="233"/>
      <c r="AX53" s="233"/>
      <c r="AY53" s="233"/>
      <c r="AZ53" s="233"/>
      <c r="BA53" s="233"/>
      <c r="BB53" s="233"/>
      <c r="BC53" s="233"/>
      <c r="BD53" s="233"/>
      <c r="BE53" s="233"/>
      <c r="BF53" s="233"/>
      <c r="BG53" s="233"/>
      <c r="BH53" s="233"/>
      <c r="BI53" s="233"/>
      <c r="BJ53" s="233"/>
    </row>
    <row r="54" spans="1:62" s="97" customFormat="1" ht="9.75" customHeight="1">
      <c r="A54" s="97" t="s">
        <v>186</v>
      </c>
      <c r="B54" s="97" t="s">
        <v>187</v>
      </c>
      <c r="E54" s="97" t="s">
        <v>188</v>
      </c>
      <c r="I54" s="97" t="s">
        <v>189</v>
      </c>
      <c r="L54" s="97" t="s">
        <v>190</v>
      </c>
      <c r="P54" s="105" t="s">
        <v>191</v>
      </c>
      <c r="T54" s="97" t="s">
        <v>268</v>
      </c>
      <c r="X54" s="103" t="s">
        <v>192</v>
      </c>
      <c r="Y54" s="103"/>
      <c r="Z54" s="10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  <c r="BC54" s="233"/>
      <c r="BD54" s="233"/>
      <c r="BE54" s="233"/>
      <c r="BF54" s="233"/>
      <c r="BG54" s="233"/>
      <c r="BH54" s="233"/>
      <c r="BI54" s="233"/>
      <c r="BJ54" s="233"/>
    </row>
    <row r="55" spans="1:62" s="97" customFormat="1" ht="9.75" customHeight="1">
      <c r="A55" s="97" t="s">
        <v>193</v>
      </c>
      <c r="B55" s="97" t="s">
        <v>194</v>
      </c>
      <c r="E55" s="97" t="s">
        <v>195</v>
      </c>
      <c r="I55" s="97" t="s">
        <v>196</v>
      </c>
      <c r="L55" s="97" t="s">
        <v>197</v>
      </c>
      <c r="O55" s="97" t="s">
        <v>198</v>
      </c>
      <c r="X55" s="97" t="s">
        <v>199</v>
      </c>
      <c r="AB55" s="233"/>
      <c r="AC55" s="233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  <c r="AO55" s="233"/>
      <c r="AP55" s="233"/>
      <c r="AQ55" s="233"/>
      <c r="AR55" s="233"/>
      <c r="AS55" s="233"/>
      <c r="AT55" s="233"/>
      <c r="AU55" s="233"/>
      <c r="AV55" s="233"/>
      <c r="AW55" s="233"/>
      <c r="AX55" s="233"/>
      <c r="AY55" s="233"/>
      <c r="AZ55" s="233"/>
      <c r="BA55" s="233"/>
      <c r="BB55" s="233"/>
      <c r="BC55" s="233"/>
      <c r="BD55" s="233"/>
      <c r="BE55" s="233"/>
      <c r="BF55" s="233"/>
      <c r="BG55" s="233"/>
      <c r="BH55" s="233"/>
      <c r="BI55" s="233"/>
      <c r="BJ55" s="233"/>
    </row>
    <row r="56" spans="1:62" s="97" customFormat="1" ht="20.25" customHeight="1">
      <c r="AB56" s="233"/>
      <c r="AC56" s="233"/>
      <c r="AD56" s="233"/>
      <c r="AE56" s="233"/>
      <c r="AF56" s="233"/>
      <c r="AG56" s="233"/>
      <c r="AH56" s="233"/>
      <c r="AI56" s="233"/>
      <c r="AJ56" s="233"/>
      <c r="AK56" s="233"/>
      <c r="AL56" s="233"/>
      <c r="AM56" s="233"/>
      <c r="AN56" s="233"/>
      <c r="AO56" s="233"/>
      <c r="AP56" s="233"/>
      <c r="AQ56" s="233"/>
      <c r="AR56" s="233"/>
      <c r="AS56" s="233"/>
      <c r="AT56" s="233"/>
      <c r="AU56" s="233"/>
      <c r="AV56" s="233"/>
      <c r="AW56" s="233"/>
      <c r="AX56" s="233"/>
      <c r="AY56" s="233"/>
      <c r="AZ56" s="233"/>
      <c r="BA56" s="233"/>
      <c r="BB56" s="233"/>
      <c r="BC56" s="233"/>
      <c r="BD56" s="233"/>
      <c r="BE56" s="233"/>
      <c r="BF56" s="233"/>
      <c r="BG56" s="233"/>
      <c r="BH56" s="233"/>
      <c r="BI56" s="233"/>
      <c r="BJ56" s="233"/>
    </row>
    <row r="57" spans="1:62" s="97" customFormat="1" ht="15.75" customHeight="1">
      <c r="A57" s="302"/>
      <c r="B57" s="302"/>
      <c r="D57" s="302"/>
      <c r="O57" s="302"/>
      <c r="AB57" s="233"/>
      <c r="AC57" s="233"/>
      <c r="AD57" s="233"/>
      <c r="AE57" s="233"/>
      <c r="AF57" s="233"/>
      <c r="AG57" s="233"/>
      <c r="AH57" s="233"/>
      <c r="AI57" s="233"/>
      <c r="AJ57" s="233"/>
      <c r="AK57" s="233"/>
      <c r="AL57" s="233"/>
      <c r="AM57" s="233"/>
      <c r="AN57" s="233"/>
      <c r="AO57" s="233"/>
      <c r="AP57" s="233"/>
      <c r="AQ57" s="233"/>
      <c r="AR57" s="233"/>
      <c r="AS57" s="233"/>
      <c r="AT57" s="233"/>
      <c r="AU57" s="233"/>
      <c r="AV57" s="233"/>
      <c r="AW57" s="233"/>
      <c r="AX57" s="233"/>
      <c r="AY57" s="233"/>
      <c r="AZ57" s="233"/>
      <c r="BA57" s="233"/>
      <c r="BB57" s="233"/>
      <c r="BC57" s="233"/>
      <c r="BD57" s="233"/>
      <c r="BE57" s="233"/>
      <c r="BF57" s="233"/>
      <c r="BG57" s="233"/>
      <c r="BH57" s="233"/>
      <c r="BI57" s="233"/>
      <c r="BJ57" s="233"/>
    </row>
  </sheetData>
  <pageMargins left="0.2" right="0.2" top="0.3" bottom="0.27" header="0.17" footer="0.17"/>
  <pageSetup scale="75" orientation="landscape" r:id="rId1"/>
  <headerFooter>
    <oddHeader>&amp;C&amp;"-,Bold"DEPARTAMENTO DE CORRECCION Y REHABILITACION</oddHeader>
    <oddFooter>&amp;R&amp;8OFICINA DE DESARROLLO PROGRAMATICO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V54"/>
  <sheetViews>
    <sheetView workbookViewId="0"/>
  </sheetViews>
  <sheetFormatPr defaultRowHeight="15"/>
  <cols>
    <col min="1" max="1" width="35.42578125" customWidth="1"/>
    <col min="2" max="2" width="6.5703125" bestFit="1" customWidth="1"/>
    <col min="3" max="3" width="6.28515625" customWidth="1"/>
    <col min="4" max="4" width="6.5703125" bestFit="1" customWidth="1"/>
    <col min="5" max="5" width="5.7109375" bestFit="1" customWidth="1"/>
    <col min="6" max="6" width="6.42578125" bestFit="1" customWidth="1"/>
    <col min="7" max="7" width="5.5703125" bestFit="1" customWidth="1"/>
    <col min="8" max="8" width="6.28515625" customWidth="1"/>
    <col min="9" max="9" width="5.5703125" bestFit="1" customWidth="1"/>
    <col min="10" max="10" width="7" bestFit="1" customWidth="1"/>
    <col min="11" max="11" width="5.5703125" bestFit="1" customWidth="1"/>
    <col min="12" max="12" width="6" customWidth="1"/>
    <col min="13" max="13" width="4.5703125" customWidth="1"/>
    <col min="14" max="14" width="5.28515625" customWidth="1"/>
    <col min="15" max="15" width="4.85546875" customWidth="1"/>
    <col min="16" max="16" width="5.28515625" customWidth="1"/>
    <col min="17" max="17" width="4.5703125" customWidth="1"/>
    <col min="18" max="18" width="5.28515625" customWidth="1"/>
    <col min="19" max="19" width="5" customWidth="1"/>
    <col min="20" max="20" width="5.85546875" customWidth="1"/>
  </cols>
  <sheetData>
    <row r="2" spans="1:22">
      <c r="A2" s="1" t="s">
        <v>0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ht="15.75" thickBot="1">
      <c r="A4" s="9" t="s">
        <v>280</v>
      </c>
      <c r="B4" s="3"/>
      <c r="C4" s="3"/>
      <c r="D4" s="3"/>
      <c r="E4" s="3"/>
      <c r="F4" s="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ht="13.5" customHeight="1" thickBot="1">
      <c r="A5" s="4"/>
      <c r="B5" s="5"/>
      <c r="C5" s="5"/>
      <c r="D5" s="5"/>
      <c r="E5" s="5"/>
      <c r="F5" s="219"/>
      <c r="G5" s="5"/>
      <c r="H5" s="5"/>
      <c r="I5" s="5"/>
      <c r="J5" s="219"/>
      <c r="K5" s="5"/>
      <c r="L5" s="5"/>
      <c r="M5" s="318" t="s">
        <v>32</v>
      </c>
      <c r="N5" s="319"/>
      <c r="O5" s="319"/>
      <c r="P5" s="319"/>
      <c r="Q5" s="319"/>
      <c r="R5" s="320"/>
      <c r="S5" s="5"/>
      <c r="T5" s="5"/>
    </row>
    <row r="6" spans="1:22">
      <c r="A6" s="321" t="s">
        <v>2</v>
      </c>
      <c r="B6" s="11"/>
      <c r="C6" s="309" t="s">
        <v>4</v>
      </c>
      <c r="D6" s="11"/>
      <c r="E6" s="11"/>
      <c r="F6" s="11"/>
      <c r="G6" s="11"/>
      <c r="H6" s="12"/>
      <c r="I6" s="12"/>
      <c r="J6" s="12"/>
      <c r="K6" s="12"/>
      <c r="L6" s="12"/>
      <c r="M6" s="315" t="s">
        <v>33</v>
      </c>
      <c r="N6" s="12"/>
      <c r="O6" s="315" t="s">
        <v>34</v>
      </c>
      <c r="P6" s="13"/>
      <c r="Q6" s="315" t="s">
        <v>35</v>
      </c>
      <c r="R6" s="13"/>
      <c r="S6" s="315" t="s">
        <v>36</v>
      </c>
      <c r="T6" s="14"/>
    </row>
    <row r="7" spans="1:22" ht="15" customHeight="1">
      <c r="A7" s="322"/>
      <c r="B7" s="15" t="s">
        <v>3</v>
      </c>
      <c r="C7" s="310"/>
      <c r="D7" s="15" t="s">
        <v>5</v>
      </c>
      <c r="E7" s="15" t="s">
        <v>6</v>
      </c>
      <c r="F7" s="15" t="s">
        <v>7</v>
      </c>
      <c r="G7" s="16" t="s">
        <v>37</v>
      </c>
      <c r="H7" s="16" t="s">
        <v>38</v>
      </c>
      <c r="I7" s="16" t="s">
        <v>39</v>
      </c>
      <c r="J7" s="16" t="s">
        <v>38</v>
      </c>
      <c r="K7" s="16" t="s">
        <v>40</v>
      </c>
      <c r="L7" s="16" t="s">
        <v>38</v>
      </c>
      <c r="M7" s="316"/>
      <c r="N7" s="16" t="s">
        <v>38</v>
      </c>
      <c r="O7" s="316"/>
      <c r="P7" s="16" t="s">
        <v>38</v>
      </c>
      <c r="Q7" s="316"/>
      <c r="R7" s="16" t="s">
        <v>38</v>
      </c>
      <c r="S7" s="316"/>
      <c r="T7" s="17" t="s">
        <v>38</v>
      </c>
    </row>
    <row r="8" spans="1:22" ht="27" customHeight="1" thickBot="1">
      <c r="A8" s="323"/>
      <c r="B8" s="18"/>
      <c r="C8" s="311"/>
      <c r="D8" s="18"/>
      <c r="E8" s="18"/>
      <c r="F8" s="18"/>
      <c r="G8" s="18"/>
      <c r="H8" s="19"/>
      <c r="I8" s="19"/>
      <c r="J8" s="19"/>
      <c r="K8" s="19"/>
      <c r="L8" s="19"/>
      <c r="M8" s="317"/>
      <c r="N8" s="19"/>
      <c r="O8" s="317"/>
      <c r="P8" s="20"/>
      <c r="Q8" s="317"/>
      <c r="R8" s="20"/>
      <c r="S8" s="317"/>
      <c r="T8" s="21"/>
    </row>
    <row r="9" spans="1:22" s="7" customFormat="1" ht="19.5" customHeight="1">
      <c r="A9" s="240" t="s">
        <v>11</v>
      </c>
      <c r="B9" s="241">
        <f t="shared" ref="B9:G9" si="0">SUM(B10,B28)</f>
        <v>14345</v>
      </c>
      <c r="C9" s="241">
        <f t="shared" si="0"/>
        <v>1205</v>
      </c>
      <c r="D9" s="241">
        <f t="shared" si="0"/>
        <v>11204.733333333334</v>
      </c>
      <c r="E9" s="241">
        <f t="shared" si="0"/>
        <v>1802.8666666666668</v>
      </c>
      <c r="F9" s="241">
        <f t="shared" si="0"/>
        <v>9401.866666666665</v>
      </c>
      <c r="G9" s="241">
        <f t="shared" si="0"/>
        <v>3928.2</v>
      </c>
      <c r="H9" s="242">
        <f>G9/F9*100</f>
        <v>41.781064753098676</v>
      </c>
      <c r="I9" s="243">
        <f>SUM(I10,I28)</f>
        <v>3240.5333333333333</v>
      </c>
      <c r="J9" s="242">
        <f>I9/F9*100</f>
        <v>34.466914371614152</v>
      </c>
      <c r="K9" s="241">
        <f>SUM(K10,K28)</f>
        <v>1708.7333333333331</v>
      </c>
      <c r="L9" s="242">
        <f>K9/F9*100</f>
        <v>18.174405082678618</v>
      </c>
      <c r="M9" s="241">
        <f>SUM(M10,M28)</f>
        <v>2.4</v>
      </c>
      <c r="N9" s="242">
        <f>M9/F9*100</f>
        <v>2.5526845732762295E-2</v>
      </c>
      <c r="O9" s="241">
        <f>SUM(O10,O28)</f>
        <v>63.4</v>
      </c>
      <c r="P9" s="242">
        <f>O9/F9*100</f>
        <v>0.67433417477380386</v>
      </c>
      <c r="Q9" s="241">
        <f>SUM(Q10,Q28)</f>
        <v>207.73333333333332</v>
      </c>
      <c r="R9" s="242">
        <f>Q9/F9*100</f>
        <v>2.2094903139802025</v>
      </c>
      <c r="S9" s="241">
        <f>SUM(S10,S28)</f>
        <v>248.46666666666667</v>
      </c>
      <c r="T9" s="244">
        <f>S9/F9*100</f>
        <v>2.6427376123890296</v>
      </c>
    </row>
    <row r="10" spans="1:22" s="7" customFormat="1" ht="19.5" customHeight="1" thickBot="1">
      <c r="A10" s="245" t="s">
        <v>12</v>
      </c>
      <c r="B10" s="246">
        <f>SUM(B11:B27)</f>
        <v>7382</v>
      </c>
      <c r="C10" s="246">
        <f t="shared" ref="C10:S10" si="1">SUM(C11:C27)</f>
        <v>594</v>
      </c>
      <c r="D10" s="246">
        <f t="shared" si="1"/>
        <v>5761.4000000000005</v>
      </c>
      <c r="E10" s="246">
        <f t="shared" si="1"/>
        <v>681.33333333333337</v>
      </c>
      <c r="F10" s="246">
        <f t="shared" si="1"/>
        <v>5080.0666666666666</v>
      </c>
      <c r="G10" s="246">
        <f t="shared" si="1"/>
        <v>2318.5333333333333</v>
      </c>
      <c r="H10" s="247">
        <f>G10/F10*100</f>
        <v>45.639820999724414</v>
      </c>
      <c r="I10" s="246">
        <f t="shared" si="1"/>
        <v>1636.3333333333333</v>
      </c>
      <c r="J10" s="247">
        <f>I10/F10*100</f>
        <v>32.210863374496398</v>
      </c>
      <c r="K10" s="246">
        <f t="shared" si="1"/>
        <v>921.6</v>
      </c>
      <c r="L10" s="247">
        <f>K10/F10*100</f>
        <v>18.141494206112782</v>
      </c>
      <c r="M10" s="246">
        <f t="shared" si="1"/>
        <v>1.8</v>
      </c>
      <c r="N10" s="247">
        <f>M10/F10*100</f>
        <v>3.5432605871314027E-2</v>
      </c>
      <c r="O10" s="246">
        <f t="shared" si="1"/>
        <v>25.4</v>
      </c>
      <c r="P10" s="247">
        <f>O10/F10*100</f>
        <v>0.49999343840632005</v>
      </c>
      <c r="Q10" s="246">
        <f t="shared" si="1"/>
        <v>53.06666666666667</v>
      </c>
      <c r="R10" s="247">
        <f>Q10/F10*100</f>
        <v>1.0446057138357765</v>
      </c>
      <c r="S10" s="246">
        <f t="shared" si="1"/>
        <v>122.39999999999999</v>
      </c>
      <c r="T10" s="248">
        <f>S10/F10*100</f>
        <v>2.4094171992493538</v>
      </c>
      <c r="V10" s="220">
        <f>SUM(T10:U10,G10,I10,K10,M10,O10,Q10,S10)</f>
        <v>5081.5427505325824</v>
      </c>
    </row>
    <row r="11" spans="1:22" ht="19.5" customHeight="1">
      <c r="A11" s="234" t="s">
        <v>13</v>
      </c>
      <c r="B11" s="249">
        <f>[2]RESUMEN!C10</f>
        <v>500</v>
      </c>
      <c r="C11" s="249">
        <f>SUM([2]PROMEDIO!C11)</f>
        <v>0</v>
      </c>
      <c r="D11" s="249">
        <f>SUM(E11:F11)</f>
        <v>491.33333333333331</v>
      </c>
      <c r="E11" s="249">
        <f>[2]RESUMEN!F10/[2]RESUMEN!$AO$48</f>
        <v>0</v>
      </c>
      <c r="F11" s="249">
        <f>[2]RESUMEN!I10/[2]RESUMEN!$AO$48</f>
        <v>491.33333333333331</v>
      </c>
      <c r="G11" s="249">
        <f>[2]RESUMEN!J10/[2]RESUMEN!$AO$48</f>
        <v>491.33333333333331</v>
      </c>
      <c r="H11" s="250">
        <f>G11/F11*100</f>
        <v>100</v>
      </c>
      <c r="I11" s="249">
        <f>[2]RESUMEN!L10/[2]RESUMEN!$AO$48</f>
        <v>0</v>
      </c>
      <c r="J11" s="250">
        <f>I11/F11*100</f>
        <v>0</v>
      </c>
      <c r="K11" s="249">
        <f>[2]RESUMEN!M10/[2]RESUMEN!$AO$48</f>
        <v>0</v>
      </c>
      <c r="L11" s="250">
        <f>K11/F11*100</f>
        <v>0</v>
      </c>
      <c r="M11" s="249">
        <f>[2]RESUMEN!O10/[2]RESUMEN!$AO$48</f>
        <v>0</v>
      </c>
      <c r="N11" s="250">
        <f>M11/F11*100</f>
        <v>0</v>
      </c>
      <c r="O11" s="249">
        <f>[2]RESUMEN!P10/[2]RESUMEN!$AO$48</f>
        <v>0</v>
      </c>
      <c r="P11" s="250">
        <f>O11/F11*100</f>
        <v>0</v>
      </c>
      <c r="Q11" s="249">
        <f>[2]RESUMEN!S10/[2]RESUMEN!$AO$48</f>
        <v>0</v>
      </c>
      <c r="R11" s="250">
        <f>Q11/F11*100</f>
        <v>0</v>
      </c>
      <c r="S11" s="249">
        <f>[2]RESUMEN!T10/[2]RESUMEN!$AO$48</f>
        <v>0</v>
      </c>
      <c r="T11" s="251">
        <f>S11/F11*100</f>
        <v>0</v>
      </c>
    </row>
    <row r="12" spans="1:22" ht="19.5" customHeight="1">
      <c r="A12" s="235" t="s">
        <v>239</v>
      </c>
      <c r="B12" s="249">
        <f>[2]RESUMEN!C11</f>
        <v>450</v>
      </c>
      <c r="C12" s="249">
        <f>SUM([2]PROMEDIO!C12)</f>
        <v>194</v>
      </c>
      <c r="D12" s="249">
        <f t="shared" ref="D12:D48" si="2">SUM(E12:F12)</f>
        <v>239.53333333333333</v>
      </c>
      <c r="E12" s="249">
        <f>[2]RESUMEN!F11/[2]RESUMEN!$AO$48</f>
        <v>15.6</v>
      </c>
      <c r="F12" s="249">
        <f>[2]RESUMEN!I11/[2]RESUMEN!$AO$48</f>
        <v>223.93333333333334</v>
      </c>
      <c r="G12" s="249">
        <f>[2]RESUMEN!J11/[2]RESUMEN!$AO$48</f>
        <v>213.6</v>
      </c>
      <c r="H12" s="250">
        <f t="shared" ref="H12:H48" si="3">G12/F12*100</f>
        <v>95.385531408157192</v>
      </c>
      <c r="I12" s="249">
        <f>[2]RESUMEN!L11/[2]RESUMEN!$AO$48</f>
        <v>0</v>
      </c>
      <c r="J12" s="250">
        <f t="shared" ref="J12:J48" si="4">I12/F12*100</f>
        <v>0</v>
      </c>
      <c r="K12" s="249">
        <f>[2]RESUMEN!M11/[2]RESUMEN!$AO$48</f>
        <v>0</v>
      </c>
      <c r="L12" s="250">
        <f t="shared" ref="L12:L48" si="5">K12/F12*100</f>
        <v>0</v>
      </c>
      <c r="M12" s="249">
        <f>[2]RESUMEN!O11/[2]RESUMEN!$AO$48</f>
        <v>0</v>
      </c>
      <c r="N12" s="250">
        <f t="shared" ref="N12:N48" si="6">M12/F12*100</f>
        <v>0</v>
      </c>
      <c r="O12" s="249">
        <f>[2]RESUMEN!P11/[2]RESUMEN!$AO$48</f>
        <v>0</v>
      </c>
      <c r="P12" s="250">
        <f t="shared" ref="P12:P48" si="7">O12/F12*100</f>
        <v>0</v>
      </c>
      <c r="Q12" s="249">
        <f>[2]RESUMEN!S11/[2]RESUMEN!$AO$48</f>
        <v>0</v>
      </c>
      <c r="R12" s="250">
        <f t="shared" ref="R12:R48" si="8">Q12/F12*100</f>
        <v>0</v>
      </c>
      <c r="S12" s="249">
        <f>[2]RESUMEN!T11/[2]RESUMEN!$AO$48</f>
        <v>10.333333333333334</v>
      </c>
      <c r="T12" s="251">
        <f t="shared" ref="T12:T48" si="9">S12/F12*100</f>
        <v>4.6144685918428099</v>
      </c>
    </row>
    <row r="13" spans="1:22" ht="19.5" customHeight="1">
      <c r="A13" s="235" t="s">
        <v>240</v>
      </c>
      <c r="B13" s="249">
        <f>[2]RESUMEN!C12</f>
        <v>36</v>
      </c>
      <c r="C13" s="249">
        <f>SUM([2]PROMEDIO!C13)</f>
        <v>0</v>
      </c>
      <c r="D13" s="249">
        <f t="shared" si="2"/>
        <v>30.466666666666665</v>
      </c>
      <c r="E13" s="249">
        <f>[2]RESUMEN!F12/[2]RESUMEN!$AO$48</f>
        <v>0</v>
      </c>
      <c r="F13" s="249">
        <f>[2]RESUMEN!I12/[2]RESUMEN!$AO$48</f>
        <v>30.466666666666665</v>
      </c>
      <c r="G13" s="249">
        <f>[2]RESUMEN!J12/[2]RESUMEN!$AO$48</f>
        <v>14.866666666666667</v>
      </c>
      <c r="H13" s="250">
        <f t="shared" si="3"/>
        <v>48.796498905908095</v>
      </c>
      <c r="I13" s="249">
        <f>[2]RESUMEN!L12/[2]RESUMEN!$AO$48</f>
        <v>0</v>
      </c>
      <c r="J13" s="250">
        <f t="shared" si="4"/>
        <v>0</v>
      </c>
      <c r="K13" s="249">
        <f>[2]RESUMEN!M12/[2]RESUMEN!$AO$48</f>
        <v>0</v>
      </c>
      <c r="L13" s="250">
        <f t="shared" si="5"/>
        <v>0</v>
      </c>
      <c r="M13" s="249">
        <f>[2]RESUMEN!O12/[2]RESUMEN!$AO$48</f>
        <v>0</v>
      </c>
      <c r="N13" s="250">
        <f t="shared" si="6"/>
        <v>0</v>
      </c>
      <c r="O13" s="249">
        <f>[2]RESUMEN!P12/[2]RESUMEN!$AO$48</f>
        <v>0</v>
      </c>
      <c r="P13" s="250">
        <f t="shared" si="7"/>
        <v>0</v>
      </c>
      <c r="Q13" s="249">
        <f>[2]RESUMEN!S12/[2]RESUMEN!$AO$48</f>
        <v>0</v>
      </c>
      <c r="R13" s="250">
        <f t="shared" si="8"/>
        <v>0</v>
      </c>
      <c r="S13" s="249">
        <f>[2]RESUMEN!T12/[2]RESUMEN!$AO$48</f>
        <v>15.6</v>
      </c>
      <c r="T13" s="251">
        <f t="shared" si="9"/>
        <v>51.203501094091905</v>
      </c>
    </row>
    <row r="14" spans="1:22" ht="19.5" customHeight="1">
      <c r="A14" s="235" t="s">
        <v>241</v>
      </c>
      <c r="B14" s="249">
        <f>[2]RESUMEN!C13</f>
        <v>40</v>
      </c>
      <c r="C14" s="249">
        <f>SUM([2]PROMEDIO!C14)</f>
        <v>0</v>
      </c>
      <c r="D14" s="249">
        <f t="shared" si="2"/>
        <v>23</v>
      </c>
      <c r="E14" s="249">
        <f>[2]RESUMEN!F13/[2]RESUMEN!$AO$48</f>
        <v>0</v>
      </c>
      <c r="F14" s="249">
        <f>[2]RESUMEN!I13/[2]RESUMEN!$AO$48</f>
        <v>23</v>
      </c>
      <c r="G14" s="249">
        <f>[2]RESUMEN!J13/[2]RESUMEN!$AO$48</f>
        <v>23</v>
      </c>
      <c r="H14" s="250">
        <f t="shared" si="3"/>
        <v>100</v>
      </c>
      <c r="I14" s="249">
        <f>[2]RESUMEN!L13/[2]RESUMEN!$AO$48</f>
        <v>0</v>
      </c>
      <c r="J14" s="250">
        <f t="shared" si="4"/>
        <v>0</v>
      </c>
      <c r="K14" s="249">
        <f>[2]RESUMEN!M13/[2]RESUMEN!$AO$48</f>
        <v>0</v>
      </c>
      <c r="L14" s="250">
        <f t="shared" si="5"/>
        <v>0</v>
      </c>
      <c r="M14" s="249">
        <f>[2]RESUMEN!O13/[2]RESUMEN!$AO$48</f>
        <v>0</v>
      </c>
      <c r="N14" s="250">
        <f t="shared" si="6"/>
        <v>0</v>
      </c>
      <c r="O14" s="249">
        <f>[2]RESUMEN!P13/[2]RESUMEN!$AO$48</f>
        <v>0</v>
      </c>
      <c r="P14" s="250">
        <f t="shared" si="7"/>
        <v>0</v>
      </c>
      <c r="Q14" s="249">
        <f>[2]RESUMEN!S13/[2]RESUMEN!$AO$48</f>
        <v>0</v>
      </c>
      <c r="R14" s="250">
        <f t="shared" si="8"/>
        <v>0</v>
      </c>
      <c r="S14" s="249">
        <f>[2]RESUMEN!T13/[2]RESUMEN!$AO$48</f>
        <v>0</v>
      </c>
      <c r="T14" s="251">
        <f t="shared" si="9"/>
        <v>0</v>
      </c>
    </row>
    <row r="15" spans="1:22" ht="19.5" customHeight="1">
      <c r="A15" s="235" t="s">
        <v>242</v>
      </c>
      <c r="B15" s="249">
        <f>[2]RESUMEN!C14</f>
        <v>68</v>
      </c>
      <c r="C15" s="249">
        <f>SUM([2]PROMEDIO!C15)</f>
        <v>0</v>
      </c>
      <c r="D15" s="249">
        <f t="shared" si="2"/>
        <v>53.466666666666669</v>
      </c>
      <c r="E15" s="249">
        <f>[2]RESUMEN!F14/[2]RESUMEN!$AO$48</f>
        <v>0</v>
      </c>
      <c r="F15" s="249">
        <f>[2]RESUMEN!I14/[2]RESUMEN!$AO$48</f>
        <v>53.466666666666669</v>
      </c>
      <c r="G15" s="249">
        <f>[2]RESUMEN!J14/[2]RESUMEN!$AO$48</f>
        <v>53.466666666666669</v>
      </c>
      <c r="H15" s="250">
        <f t="shared" si="3"/>
        <v>100</v>
      </c>
      <c r="I15" s="249">
        <f>[2]RESUMEN!L14/[2]RESUMEN!$AO$48</f>
        <v>0</v>
      </c>
      <c r="J15" s="250">
        <f t="shared" si="4"/>
        <v>0</v>
      </c>
      <c r="K15" s="249">
        <f>[2]RESUMEN!M14/[2]RESUMEN!$AO$48</f>
        <v>0</v>
      </c>
      <c r="L15" s="250">
        <f t="shared" si="5"/>
        <v>0</v>
      </c>
      <c r="M15" s="249">
        <f>[2]RESUMEN!O14/[2]RESUMEN!$AO$48</f>
        <v>0</v>
      </c>
      <c r="N15" s="250">
        <f t="shared" si="6"/>
        <v>0</v>
      </c>
      <c r="O15" s="249">
        <f>[2]RESUMEN!P14/[2]RESUMEN!$AO$48</f>
        <v>0</v>
      </c>
      <c r="P15" s="250">
        <f t="shared" si="7"/>
        <v>0</v>
      </c>
      <c r="Q15" s="249">
        <f>[2]RESUMEN!S14/[2]RESUMEN!$AO$48</f>
        <v>0</v>
      </c>
      <c r="R15" s="250">
        <f t="shared" si="8"/>
        <v>0</v>
      </c>
      <c r="S15" s="249">
        <f>[2]RESUMEN!T14/[2]RESUMEN!$AO$48</f>
        <v>0</v>
      </c>
      <c r="T15" s="251">
        <f t="shared" si="9"/>
        <v>0</v>
      </c>
    </row>
    <row r="16" spans="1:22" ht="19.5" customHeight="1">
      <c r="A16" s="235" t="s">
        <v>243</v>
      </c>
      <c r="B16" s="249">
        <f>[2]RESUMEN!C15</f>
        <v>108</v>
      </c>
      <c r="C16" s="249">
        <f>SUM([2]PROMEDIO!C16)</f>
        <v>0</v>
      </c>
      <c r="D16" s="249">
        <f t="shared" si="2"/>
        <v>49.266666666666666</v>
      </c>
      <c r="E16" s="249">
        <f>[2]RESUMEN!F15/[2]RESUMEN!$AO$48</f>
        <v>28.8</v>
      </c>
      <c r="F16" s="249">
        <f>[2]RESUMEN!I15/[2]RESUMEN!$AO$48</f>
        <v>20.466666666666665</v>
      </c>
      <c r="G16" s="249">
        <f>[2]RESUMEN!J15/[2]RESUMEN!$AO$48</f>
        <v>4.2666666666666666</v>
      </c>
      <c r="H16" s="250">
        <f t="shared" si="3"/>
        <v>20.846905537459286</v>
      </c>
      <c r="I16" s="249">
        <f>[2]RESUMEN!L15/[2]RESUMEN!$AO$48</f>
        <v>5.4</v>
      </c>
      <c r="J16" s="250">
        <f t="shared" si="4"/>
        <v>26.384364820846912</v>
      </c>
      <c r="K16" s="249">
        <f>[2]RESUMEN!M15/[2]RESUMEN!$AO$48</f>
        <v>5.1333333333333337</v>
      </c>
      <c r="L16" s="250">
        <f t="shared" si="5"/>
        <v>25.081433224755706</v>
      </c>
      <c r="M16" s="249">
        <f>[2]RESUMEN!O15/[2]RESUMEN!$AO$48</f>
        <v>1.8</v>
      </c>
      <c r="N16" s="250">
        <f t="shared" si="6"/>
        <v>8.7947882736156355</v>
      </c>
      <c r="O16" s="249">
        <f>[2]RESUMEN!P15/[2]RESUMEN!$AO$48</f>
        <v>0</v>
      </c>
      <c r="P16" s="250">
        <f t="shared" si="7"/>
        <v>0</v>
      </c>
      <c r="Q16" s="249">
        <f>[2]RESUMEN!S15/[2]RESUMEN!$AO$48</f>
        <v>1.8</v>
      </c>
      <c r="R16" s="250">
        <f t="shared" si="8"/>
        <v>8.7947882736156355</v>
      </c>
      <c r="S16" s="249">
        <f>[2]RESUMEN!T15/[2]RESUMEN!$AO$48</f>
        <v>2.0666666666666669</v>
      </c>
      <c r="T16" s="251">
        <f t="shared" si="9"/>
        <v>10.097719869706841</v>
      </c>
    </row>
    <row r="17" spans="1:22" ht="19.5" customHeight="1">
      <c r="A17" s="235" t="s">
        <v>258</v>
      </c>
      <c r="B17" s="249">
        <f>[2]RESUMEN!C16</f>
        <v>705</v>
      </c>
      <c r="C17" s="249">
        <f>SUM([2]PROMEDIO!C17)</f>
        <v>15</v>
      </c>
      <c r="D17" s="249">
        <f t="shared" si="2"/>
        <v>576.33333333333326</v>
      </c>
      <c r="E17" s="249">
        <f>[2]RESUMEN!F16/[2]RESUMEN!$AO$48</f>
        <v>441.4</v>
      </c>
      <c r="F17" s="249">
        <f>[2]RESUMEN!I16/[2]RESUMEN!$AO$48</f>
        <v>134.93333333333334</v>
      </c>
      <c r="G17" s="249">
        <f>[2]RESUMEN!J16/[2]RESUMEN!$AO$48</f>
        <v>35.200000000000003</v>
      </c>
      <c r="H17" s="250">
        <f t="shared" si="3"/>
        <v>26.086956521739129</v>
      </c>
      <c r="I17" s="249">
        <f>[2]RESUMEN!L16/[2]RESUMEN!$AO$48</f>
        <v>4.4000000000000004</v>
      </c>
      <c r="J17" s="250">
        <f t="shared" si="4"/>
        <v>3.2608695652173911</v>
      </c>
      <c r="K17" s="249">
        <f>[2]RESUMEN!M16/[2]RESUMEN!$AO$48</f>
        <v>5.2666666666666666</v>
      </c>
      <c r="L17" s="250">
        <f t="shared" si="5"/>
        <v>3.9031620553359678</v>
      </c>
      <c r="M17" s="249">
        <f>[2]RESUMEN!O16/[2]RESUMEN!$AO$48</f>
        <v>0</v>
      </c>
      <c r="N17" s="250">
        <f t="shared" si="6"/>
        <v>0</v>
      </c>
      <c r="O17" s="249">
        <f>[2]RESUMEN!P16/[2]RESUMEN!$AO$48</f>
        <v>25.4</v>
      </c>
      <c r="P17" s="250">
        <f t="shared" si="7"/>
        <v>18.824110671936758</v>
      </c>
      <c r="Q17" s="249">
        <f>[2]RESUMEN!S16/[2]RESUMEN!$AO$48</f>
        <v>34.733333333333334</v>
      </c>
      <c r="R17" s="250">
        <f t="shared" si="8"/>
        <v>25.74110671936759</v>
      </c>
      <c r="S17" s="249">
        <f>[2]RESUMEN!T16/[2]RESUMEN!$AO$48</f>
        <v>29.933333333333334</v>
      </c>
      <c r="T17" s="251">
        <f t="shared" si="9"/>
        <v>22.18379446640316</v>
      </c>
    </row>
    <row r="18" spans="1:22" ht="19.5" customHeight="1">
      <c r="A18" s="235" t="s">
        <v>244</v>
      </c>
      <c r="B18" s="249">
        <f>[2]RESUMEN!C17</f>
        <v>292</v>
      </c>
      <c r="C18" s="249">
        <f>SUM([2]PROMEDIO!C18)</f>
        <v>1</v>
      </c>
      <c r="D18" s="249">
        <f t="shared" si="2"/>
        <v>181.33333333333334</v>
      </c>
      <c r="E18" s="249">
        <f>[2]RESUMEN!F17/[2]RESUMEN!$AO$48</f>
        <v>11.066666666666666</v>
      </c>
      <c r="F18" s="249">
        <f>[2]RESUMEN!I17/[2]RESUMEN!$AO$48</f>
        <v>170.26666666666668</v>
      </c>
      <c r="G18" s="249">
        <f>[2]RESUMEN!J17/[2]RESUMEN!$AO$48</f>
        <v>129</v>
      </c>
      <c r="H18" s="250">
        <f t="shared" si="3"/>
        <v>75.76350822239624</v>
      </c>
      <c r="I18" s="249">
        <f>[2]RESUMEN!L17/[2]RESUMEN!$AO$48</f>
        <v>28.266666666666666</v>
      </c>
      <c r="J18" s="250">
        <f t="shared" si="4"/>
        <v>16.601409553641343</v>
      </c>
      <c r="K18" s="249">
        <f>[2]RESUMEN!M17/[2]RESUMEN!$AO$48</f>
        <v>11.066666666666666</v>
      </c>
      <c r="L18" s="250">
        <f t="shared" si="5"/>
        <v>6.4996084573218464</v>
      </c>
      <c r="M18" s="249">
        <f>[2]RESUMEN!O17/[2]RESUMEN!$AO$48</f>
        <v>0</v>
      </c>
      <c r="N18" s="250">
        <f t="shared" si="6"/>
        <v>0</v>
      </c>
      <c r="O18" s="249">
        <v>0</v>
      </c>
      <c r="P18" s="250">
        <f t="shared" si="7"/>
        <v>0</v>
      </c>
      <c r="Q18" s="249">
        <f>[2]RESUMEN!S17/[2]RESUMEN!$AO$48</f>
        <v>1.7333333333333334</v>
      </c>
      <c r="R18" s="250">
        <f t="shared" si="8"/>
        <v>1.0180109631949883</v>
      </c>
      <c r="S18" s="249">
        <f>[2]RESUMEN!T17/[2]RESUMEN!$AO$48</f>
        <v>0</v>
      </c>
      <c r="T18" s="251">
        <f t="shared" si="9"/>
        <v>0</v>
      </c>
    </row>
    <row r="19" spans="1:22" ht="19.5" customHeight="1">
      <c r="A19" s="235" t="s">
        <v>259</v>
      </c>
      <c r="B19" s="249">
        <f>[2]RESUMEN!C18</f>
        <v>292</v>
      </c>
      <c r="C19" s="249">
        <f>SUM([2]PROMEDIO!C19)</f>
        <v>4</v>
      </c>
      <c r="D19" s="249">
        <f t="shared" si="2"/>
        <v>284.73333333333335</v>
      </c>
      <c r="E19" s="249">
        <f>[2]RESUMEN!F18/[2]RESUMEN!$AO$48</f>
        <v>0</v>
      </c>
      <c r="F19" s="249">
        <f>[2]RESUMEN!I18/[2]RESUMEN!$AO$48</f>
        <v>284.73333333333335</v>
      </c>
      <c r="G19" s="249">
        <f>[2]RESUMEN!J18/[2]RESUMEN!$AO$48</f>
        <v>0</v>
      </c>
      <c r="H19" s="250">
        <f t="shared" si="3"/>
        <v>0</v>
      </c>
      <c r="I19" s="249">
        <v>0</v>
      </c>
      <c r="J19" s="250">
        <f t="shared" si="4"/>
        <v>0</v>
      </c>
      <c r="K19" s="249">
        <f>[2]RESUMEN!M18/[2]RESUMEN!$AO$48</f>
        <v>284.33333333333331</v>
      </c>
      <c r="L19" s="250">
        <f t="shared" si="5"/>
        <v>99.859517677358923</v>
      </c>
      <c r="M19" s="249">
        <f>[2]RESUMEN!O18/[2]RESUMEN!$AO$48</f>
        <v>0</v>
      </c>
      <c r="N19" s="250">
        <f t="shared" si="6"/>
        <v>0</v>
      </c>
      <c r="O19" s="249">
        <f>[2]RESUMEN!P18/[2]RESUMEN!$AO$48</f>
        <v>0</v>
      </c>
      <c r="P19" s="250">
        <f t="shared" si="7"/>
        <v>0</v>
      </c>
      <c r="Q19" s="249">
        <f>[2]RESUMEN!S18/[2]RESUMEN!$AO$48</f>
        <v>0</v>
      </c>
      <c r="R19" s="250">
        <f t="shared" si="8"/>
        <v>0</v>
      </c>
      <c r="S19" s="249">
        <f>[2]RESUMEN!T18/[2]RESUMEN!$AO$48</f>
        <v>0</v>
      </c>
      <c r="T19" s="251">
        <f t="shared" si="9"/>
        <v>0</v>
      </c>
    </row>
    <row r="20" spans="1:22" ht="19.5" customHeight="1">
      <c r="A20" s="235" t="s">
        <v>245</v>
      </c>
      <c r="B20" s="249">
        <f>[2]RESUMEN!C19</f>
        <v>1414</v>
      </c>
      <c r="C20" s="249">
        <f>SUM([2]PROMEDIO!C20)</f>
        <v>0</v>
      </c>
      <c r="D20" s="249">
        <f t="shared" si="2"/>
        <v>1043</v>
      </c>
      <c r="E20" s="249">
        <f>[2]RESUMEN!F19/[2]RESUMEN!$AO$48</f>
        <v>113.8</v>
      </c>
      <c r="F20" s="249">
        <f>[2]RESUMEN!I19/[2]RESUMEN!$AO$48</f>
        <v>929.2</v>
      </c>
      <c r="G20" s="249">
        <f>[2]RESUMEN!J19/[2]RESUMEN!$AO$48</f>
        <v>527.5333333333333</v>
      </c>
      <c r="H20" s="250">
        <f t="shared" si="3"/>
        <v>56.772851198163288</v>
      </c>
      <c r="I20" s="249">
        <f>[2]RESUMEN!L19/[2]RESUMEN!$AO$48</f>
        <v>333.6</v>
      </c>
      <c r="J20" s="250">
        <f t="shared" si="4"/>
        <v>35.901851054670686</v>
      </c>
      <c r="K20" s="249">
        <f>[2]RESUMEN!M19/[2]RESUMEN!$AO$48</f>
        <v>2.5333333333333332</v>
      </c>
      <c r="L20" s="250">
        <f t="shared" si="5"/>
        <v>0.27263595924809869</v>
      </c>
      <c r="M20" s="249">
        <f>[2]RESUMEN!O19/[2]RESUMEN!$AO$48</f>
        <v>0</v>
      </c>
      <c r="N20" s="250">
        <f t="shared" si="6"/>
        <v>0</v>
      </c>
      <c r="O20" s="249">
        <f>[2]RESUMEN!P19/[2]RESUMEN!$AO$48</f>
        <v>0</v>
      </c>
      <c r="P20" s="250">
        <f t="shared" si="7"/>
        <v>0</v>
      </c>
      <c r="Q20" s="249">
        <f>[2]RESUMEN!S19/[2]RESUMEN!$AO$48</f>
        <v>3.4666666666666668</v>
      </c>
      <c r="R20" s="250">
        <f t="shared" si="8"/>
        <v>0.37308078633950353</v>
      </c>
      <c r="S20" s="249">
        <f>[2]RESUMEN!T19/[2]RESUMEN!$AO$48</f>
        <v>62.06666666666667</v>
      </c>
      <c r="T20" s="251">
        <f t="shared" si="9"/>
        <v>6.6795810015784189</v>
      </c>
    </row>
    <row r="21" spans="1:22" ht="19.5" customHeight="1">
      <c r="A21" s="236" t="s">
        <v>14</v>
      </c>
      <c r="B21" s="249">
        <f>[2]RESUMEN!C20</f>
        <v>516</v>
      </c>
      <c r="C21" s="249">
        <f>SUM([2]PROMEDIO!C21)</f>
        <v>8</v>
      </c>
      <c r="D21" s="249">
        <f t="shared" si="2"/>
        <v>499.2</v>
      </c>
      <c r="E21" s="249">
        <f>[2]RESUMEN!F20/[2]RESUMEN!$AO$48</f>
        <v>0.46666666666666667</v>
      </c>
      <c r="F21" s="249">
        <f>[2]RESUMEN!I20/[2]RESUMEN!$AO$48</f>
        <v>498.73333333333335</v>
      </c>
      <c r="G21" s="249">
        <f>[2]RESUMEN!J20/[2]RESUMEN!$AO$48</f>
        <v>269.93333333333334</v>
      </c>
      <c r="H21" s="250">
        <f t="shared" si="3"/>
        <v>54.12378024328298</v>
      </c>
      <c r="I21" s="249">
        <f>[2]RESUMEN!L20/[2]RESUMEN!$AO$48</f>
        <v>205.6</v>
      </c>
      <c r="J21" s="250">
        <f t="shared" si="4"/>
        <v>41.224435235931026</v>
      </c>
      <c r="K21" s="249">
        <f>[2]RESUMEN!M20/[2]RESUMEN!$AO$48</f>
        <v>23.2</v>
      </c>
      <c r="L21" s="250">
        <f t="shared" si="5"/>
        <v>4.6517845207859914</v>
      </c>
      <c r="M21" s="249">
        <f>[2]RESUMEN!O20/[2]RESUMEN!$AO$48</f>
        <v>0</v>
      </c>
      <c r="N21" s="250">
        <f t="shared" si="6"/>
        <v>0</v>
      </c>
      <c r="O21" s="249">
        <f>[2]RESUMEN!P20/[2]RESUMEN!$AO$48</f>
        <v>0</v>
      </c>
      <c r="P21" s="250">
        <f t="shared" si="7"/>
        <v>0</v>
      </c>
      <c r="Q21" s="249">
        <f>[2]RESUMEN!S20/[2]RESUMEN!$AO$48</f>
        <v>0</v>
      </c>
      <c r="R21" s="250">
        <f t="shared" si="8"/>
        <v>0</v>
      </c>
      <c r="S21" s="249">
        <f>[2]RESUMEN!T20/[2]RESUMEN!$AO$48</f>
        <v>0</v>
      </c>
      <c r="T21" s="251">
        <f t="shared" si="9"/>
        <v>0</v>
      </c>
    </row>
    <row r="22" spans="1:22" ht="19.5" customHeight="1">
      <c r="A22" s="236" t="s">
        <v>15</v>
      </c>
      <c r="B22" s="249">
        <f>[2]RESUMEN!C21</f>
        <v>320</v>
      </c>
      <c r="C22" s="249">
        <f>SUM([2]PROMEDIO!C22)</f>
        <v>18</v>
      </c>
      <c r="D22" s="249">
        <f t="shared" si="2"/>
        <v>226.66666666666666</v>
      </c>
      <c r="E22" s="249">
        <f>[2]RESUMEN!F21/[2]RESUMEN!$AO$48</f>
        <v>0</v>
      </c>
      <c r="F22" s="249">
        <f>[2]RESUMEN!I21/[2]RESUMEN!$AO$48</f>
        <v>226.66666666666666</v>
      </c>
      <c r="G22" s="249">
        <f>[2]RESUMEN!J21/[2]RESUMEN!$AO$48</f>
        <v>167.53333333333333</v>
      </c>
      <c r="H22" s="250">
        <f t="shared" si="3"/>
        <v>73.911764705882348</v>
      </c>
      <c r="I22" s="249">
        <f>[2]RESUMEN!L21/[2]RESUMEN!$AO$48</f>
        <v>59.133333333333333</v>
      </c>
      <c r="J22" s="250">
        <f t="shared" si="4"/>
        <v>26.088235294117645</v>
      </c>
      <c r="K22" s="249">
        <f>[2]RESUMEN!M21/[2]RESUMEN!$AO$48</f>
        <v>0</v>
      </c>
      <c r="L22" s="250">
        <f t="shared" si="5"/>
        <v>0</v>
      </c>
      <c r="M22" s="249">
        <f>[2]RESUMEN!O21/[2]RESUMEN!$AO$48</f>
        <v>0</v>
      </c>
      <c r="N22" s="250">
        <f t="shared" si="6"/>
        <v>0</v>
      </c>
      <c r="O22" s="249">
        <f>[2]RESUMEN!P21/[2]RESUMEN!$AO$48</f>
        <v>0</v>
      </c>
      <c r="P22" s="250">
        <f t="shared" si="7"/>
        <v>0</v>
      </c>
      <c r="Q22" s="249">
        <f>[2]RESUMEN!S21/[2]RESUMEN!$AO$48</f>
        <v>0</v>
      </c>
      <c r="R22" s="250">
        <f t="shared" si="8"/>
        <v>0</v>
      </c>
      <c r="S22" s="249">
        <f>[2]RESUMEN!T21/[2]RESUMEN!$AO$48</f>
        <v>0</v>
      </c>
      <c r="T22" s="251">
        <f t="shared" si="9"/>
        <v>0</v>
      </c>
    </row>
    <row r="23" spans="1:22" ht="19.5" customHeight="1">
      <c r="A23" s="236" t="s">
        <v>16</v>
      </c>
      <c r="B23" s="249">
        <f>[2]RESUMEN!C22</f>
        <v>592</v>
      </c>
      <c r="C23" s="249">
        <f>SUM([2]PROMEDIO!C23)</f>
        <v>12</v>
      </c>
      <c r="D23" s="249">
        <f t="shared" si="2"/>
        <v>558.5333333333333</v>
      </c>
      <c r="E23" s="249">
        <f>[2]RESUMEN!F22/[2]RESUMEN!$AO$48</f>
        <v>0</v>
      </c>
      <c r="F23" s="249">
        <f>[2]RESUMEN!I22/[2]RESUMEN!$AO$48</f>
        <v>558.5333333333333</v>
      </c>
      <c r="G23" s="249">
        <f>[2]RESUMEN!J22/[2]RESUMEN!$AO$48</f>
        <v>0</v>
      </c>
      <c r="H23" s="250">
        <f t="shared" si="3"/>
        <v>0</v>
      </c>
      <c r="I23" s="249">
        <f>[2]RESUMEN!L22/[2]RESUMEN!$AO$48</f>
        <v>0.8</v>
      </c>
      <c r="J23" s="250">
        <f t="shared" si="4"/>
        <v>0.14323227500596802</v>
      </c>
      <c r="K23" s="249">
        <f>[2]RESUMEN!M22/[2]RESUMEN!$AO$48</f>
        <v>557.73333333333335</v>
      </c>
      <c r="L23" s="250">
        <f t="shared" si="5"/>
        <v>99.856767724994043</v>
      </c>
      <c r="M23" s="249">
        <f>[2]RESUMEN!O22/[2]RESUMEN!$AO$48</f>
        <v>0</v>
      </c>
      <c r="N23" s="250">
        <f t="shared" si="6"/>
        <v>0</v>
      </c>
      <c r="O23" s="249">
        <f>[2]RESUMEN!P22/[2]RESUMEN!$AO$48</f>
        <v>0</v>
      </c>
      <c r="P23" s="250">
        <f t="shared" si="7"/>
        <v>0</v>
      </c>
      <c r="Q23" s="249">
        <f>[2]RESUMEN!S22/[2]RESUMEN!$AO$48</f>
        <v>0</v>
      </c>
      <c r="R23" s="250">
        <f t="shared" si="8"/>
        <v>0</v>
      </c>
      <c r="S23" s="249">
        <f>[2]RESUMEN!T22/[2]RESUMEN!$AO$48</f>
        <v>0</v>
      </c>
      <c r="T23" s="251">
        <f t="shared" si="9"/>
        <v>0</v>
      </c>
    </row>
    <row r="24" spans="1:22" ht="19.5" customHeight="1">
      <c r="A24" s="237" t="s">
        <v>17</v>
      </c>
      <c r="B24" s="249">
        <f>[2]RESUMEN!C23</f>
        <v>516</v>
      </c>
      <c r="C24" s="249">
        <f>SUM([2]PROMEDIO!C24)</f>
        <v>1</v>
      </c>
      <c r="D24" s="249">
        <f t="shared" si="2"/>
        <v>463.66666666666669</v>
      </c>
      <c r="E24" s="249">
        <f>[2]RESUMEN!F23/[2]RESUMEN!$AO$48</f>
        <v>0</v>
      </c>
      <c r="F24" s="249">
        <f>[2]RESUMEN!I23/[2]RESUMEN!$AO$48</f>
        <v>463.66666666666669</v>
      </c>
      <c r="G24" s="249">
        <f>[2]RESUMEN!J23/[2]RESUMEN!$AO$48</f>
        <v>243.53333333333333</v>
      </c>
      <c r="H24" s="250">
        <f t="shared" si="3"/>
        <v>52.523364485981304</v>
      </c>
      <c r="I24" s="249">
        <f>[2]RESUMEN!L23/[2]RESUMEN!$AO$48</f>
        <v>220.13333333333333</v>
      </c>
      <c r="J24" s="250">
        <f t="shared" si="4"/>
        <v>47.476635514018689</v>
      </c>
      <c r="K24" s="249">
        <f>[2]RESUMEN!M23/[2]RESUMEN!$AO$48</f>
        <v>0</v>
      </c>
      <c r="L24" s="250">
        <f t="shared" si="5"/>
        <v>0</v>
      </c>
      <c r="M24" s="249">
        <f>[2]RESUMEN!O23/[2]RESUMEN!$AO$48</f>
        <v>0</v>
      </c>
      <c r="N24" s="250">
        <f t="shared" si="6"/>
        <v>0</v>
      </c>
      <c r="O24" s="249">
        <f>[2]RESUMEN!P23/[2]RESUMEN!$AO$48</f>
        <v>0</v>
      </c>
      <c r="P24" s="250">
        <f t="shared" si="7"/>
        <v>0</v>
      </c>
      <c r="Q24" s="249">
        <f>[2]RESUMEN!S23/[2]RESUMEN!$AO$48</f>
        <v>0</v>
      </c>
      <c r="R24" s="250">
        <f t="shared" si="8"/>
        <v>0</v>
      </c>
      <c r="S24" s="249">
        <f>[2]RESUMEN!T23/[2]RESUMEN!$AO$48</f>
        <v>0</v>
      </c>
      <c r="T24" s="251">
        <f t="shared" si="9"/>
        <v>0</v>
      </c>
    </row>
    <row r="25" spans="1:22" ht="19.5" customHeight="1">
      <c r="A25" s="253" t="s">
        <v>246</v>
      </c>
      <c r="B25" s="249">
        <f>[2]RESUMEN!C24</f>
        <v>1031</v>
      </c>
      <c r="C25" s="249">
        <f>SUM([2]PROMEDIO!C25)</f>
        <v>253</v>
      </c>
      <c r="D25" s="249">
        <f t="shared" si="2"/>
        <v>742.86666666666667</v>
      </c>
      <c r="E25" s="249">
        <f>[2]RESUMEN!F24/[2]RESUMEN!$AO$48</f>
        <v>0</v>
      </c>
      <c r="F25" s="249">
        <f>[2]RESUMEN!I24/[2]RESUMEN!$AO$48</f>
        <v>742.86666666666667</v>
      </c>
      <c r="G25" s="249">
        <f>[2]RESUMEN!J24/[2]RESUMEN!$AO$48</f>
        <v>12</v>
      </c>
      <c r="H25" s="250">
        <f t="shared" si="3"/>
        <v>1.6153639055909539</v>
      </c>
      <c r="I25" s="249">
        <f>[2]RESUMEN!L24/[2]RESUMEN!$AO$48</f>
        <v>729.66666666666663</v>
      </c>
      <c r="J25" s="250">
        <f t="shared" si="4"/>
        <v>98.223099703849954</v>
      </c>
      <c r="K25" s="249">
        <f>[2]RESUMEN!M24/[2]RESUMEN!$AO$48</f>
        <v>1.2</v>
      </c>
      <c r="L25" s="250">
        <f t="shared" si="5"/>
        <v>0.16153639055909538</v>
      </c>
      <c r="M25" s="249">
        <f>[2]RESUMEN!O24/[2]RESUMEN!$AO$48</f>
        <v>0</v>
      </c>
      <c r="N25" s="250">
        <f t="shared" si="6"/>
        <v>0</v>
      </c>
      <c r="O25" s="249">
        <f>[2]RESUMEN!P24/[2]RESUMEN!$AO$48</f>
        <v>0</v>
      </c>
      <c r="P25" s="250">
        <f t="shared" si="7"/>
        <v>0</v>
      </c>
      <c r="Q25" s="249">
        <f>[2]RESUMEN!S24/[2]RESUMEN!$AO$48</f>
        <v>0</v>
      </c>
      <c r="R25" s="250">
        <f t="shared" si="8"/>
        <v>0</v>
      </c>
      <c r="S25" s="249">
        <f>[2]RESUMEN!T24/[2]RESUMEN!$AO$48</f>
        <v>0</v>
      </c>
      <c r="T25" s="251">
        <f t="shared" si="9"/>
        <v>0</v>
      </c>
    </row>
    <row r="26" spans="1:22" ht="19.5" customHeight="1">
      <c r="A26" s="254" t="s">
        <v>247</v>
      </c>
      <c r="B26" s="249">
        <f>[2]RESUMEN!C25</f>
        <v>476</v>
      </c>
      <c r="C26" s="249">
        <f>SUM([2]PROMEDIO!C26)</f>
        <v>88</v>
      </c>
      <c r="D26" s="249">
        <f>SUM(E26:F26)</f>
        <v>282.66666666666669</v>
      </c>
      <c r="E26" s="249">
        <f>[2]RESUMEN!F25/[2]RESUMEN!$AO$48</f>
        <v>70.2</v>
      </c>
      <c r="F26" s="249">
        <f>[2]RESUMEN!I25/[2]RESUMEN!$AO$48</f>
        <v>212.46666666666667</v>
      </c>
      <c r="G26" s="249">
        <f>[2]RESUMEN!J25/[2]RESUMEN!$AO$48</f>
        <v>119.6</v>
      </c>
      <c r="H26" s="255">
        <f>G26/F26*100</f>
        <v>56.291182930655779</v>
      </c>
      <c r="I26" s="252">
        <f>[2]RESUMEN!L25/[2]RESUMEN!$AO$48</f>
        <v>49.333333333333336</v>
      </c>
      <c r="J26" s="255">
        <f>I26/F26*100</f>
        <v>23.219328522121117</v>
      </c>
      <c r="K26" s="252">
        <f>[2]RESUMEN!M25/[2]RESUMEN!$AO$48</f>
        <v>31.133333333333333</v>
      </c>
      <c r="L26" s="255">
        <f>K26/F26*100</f>
        <v>14.653278945716973</v>
      </c>
      <c r="M26" s="249">
        <f>[2]RESUMEN!O25/[2]RESUMEN!$AO$48</f>
        <v>0</v>
      </c>
      <c r="N26" s="255">
        <f>M26/F26*100</f>
        <v>0</v>
      </c>
      <c r="O26" s="249">
        <v>0</v>
      </c>
      <c r="P26" s="255">
        <f>O26/F26*100</f>
        <v>0</v>
      </c>
      <c r="Q26" s="249">
        <f>[2]RESUMEN!S25/[2]RESUMEN!$AO$48</f>
        <v>11.333333333333334</v>
      </c>
      <c r="R26" s="255">
        <f>Q26/F26*100</f>
        <v>5.3341700658926889</v>
      </c>
      <c r="S26" s="249">
        <f>[2]RESUMEN!T25/[2]RESUMEN!$AO$48</f>
        <v>0.8666666666666667</v>
      </c>
      <c r="T26" s="256">
        <f>S26/F26*100</f>
        <v>0.40790712268591151</v>
      </c>
    </row>
    <row r="27" spans="1:22" ht="19.5" customHeight="1" thickBot="1">
      <c r="A27" s="235" t="s">
        <v>248</v>
      </c>
      <c r="B27" s="249">
        <f>[2]RESUMEN!C26</f>
        <v>26</v>
      </c>
      <c r="C27" s="249">
        <f>SUM([2]PROMEDIO!C27)</f>
        <v>0</v>
      </c>
      <c r="D27" s="249">
        <f>SUM(E27:F27)</f>
        <v>15.333333333333334</v>
      </c>
      <c r="E27" s="249">
        <f>[2]RESUMEN!F26/[2]RESUMEN!$AO$48</f>
        <v>0</v>
      </c>
      <c r="F27" s="249">
        <f>[2]RESUMEN!I26/[2]RESUMEN!$AO$48</f>
        <v>15.333333333333334</v>
      </c>
      <c r="G27" s="249">
        <f>[2]RESUMEN!J26/[2]RESUMEN!$AO$48</f>
        <v>13.666666666666666</v>
      </c>
      <c r="H27" s="257">
        <f>G27/F27*100</f>
        <v>89.130434782608688</v>
      </c>
      <c r="I27" s="258">
        <f>[2]RESUMEN!L26/[2]RESUMEN!$AO$48</f>
        <v>0</v>
      </c>
      <c r="J27" s="257">
        <f>I27/F27*100</f>
        <v>0</v>
      </c>
      <c r="K27" s="258">
        <f>[2]RESUMEN!M26/[2]RESUMEN!$AO$48</f>
        <v>0</v>
      </c>
      <c r="L27" s="257">
        <f>K27/F27*100</f>
        <v>0</v>
      </c>
      <c r="M27" s="249">
        <f>[2]RESUMEN!O26/[2]RESUMEN!$AO$48</f>
        <v>0</v>
      </c>
      <c r="N27" s="257">
        <f>M27/F27*100</f>
        <v>0</v>
      </c>
      <c r="O27" s="249">
        <v>0</v>
      </c>
      <c r="P27" s="257">
        <f>O27/F27*100</f>
        <v>0</v>
      </c>
      <c r="Q27" s="249">
        <f>[2]RESUMEN!S26/[2]RESUMEN!$AO$48</f>
        <v>0</v>
      </c>
      <c r="R27" s="257">
        <f>Q27/F27*100</f>
        <v>0</v>
      </c>
      <c r="S27" s="249">
        <f>[2]RESUMEN!T26/[2]RESUMEN!$AO$48</f>
        <v>1.5333333333333334</v>
      </c>
      <c r="T27" s="259">
        <f>S27/F27*100</f>
        <v>10</v>
      </c>
    </row>
    <row r="28" spans="1:22" s="7" customFormat="1" ht="19.5" customHeight="1" thickBot="1">
      <c r="A28" s="260" t="s">
        <v>18</v>
      </c>
      <c r="B28" s="261">
        <f>SUM(B29:B48)</f>
        <v>6963</v>
      </c>
      <c r="C28" s="261">
        <f t="shared" ref="C28:S28" si="10">SUM(C29:C48)</f>
        <v>611</v>
      </c>
      <c r="D28" s="261">
        <f t="shared" si="10"/>
        <v>5443.333333333333</v>
      </c>
      <c r="E28" s="261">
        <f t="shared" si="10"/>
        <v>1121.5333333333333</v>
      </c>
      <c r="F28" s="261">
        <f>SUM(F29:F48)</f>
        <v>4321.7999999999993</v>
      </c>
      <c r="G28" s="261">
        <f t="shared" si="10"/>
        <v>1609.6666666666667</v>
      </c>
      <c r="H28" s="262">
        <f>G28/F28*100</f>
        <v>37.24528360096874</v>
      </c>
      <c r="I28" s="263">
        <f t="shared" si="10"/>
        <v>1604.2</v>
      </c>
      <c r="J28" s="262">
        <f>I28/F28*100</f>
        <v>37.118793095469485</v>
      </c>
      <c r="K28" s="263">
        <f t="shared" si="10"/>
        <v>787.13333333333321</v>
      </c>
      <c r="L28" s="262">
        <f>K28/F28*100</f>
        <v>18.213090224752033</v>
      </c>
      <c r="M28" s="261">
        <f t="shared" si="10"/>
        <v>0.6</v>
      </c>
      <c r="N28" s="262">
        <f>M28/F28*100</f>
        <v>1.388310426211301E-2</v>
      </c>
      <c r="O28" s="261">
        <f t="shared" si="10"/>
        <v>38</v>
      </c>
      <c r="P28" s="262">
        <f>O28/F28*100</f>
        <v>0.87926326993382398</v>
      </c>
      <c r="Q28" s="261">
        <f t="shared" si="10"/>
        <v>154.66666666666666</v>
      </c>
      <c r="R28" s="262">
        <f>Q28/F28*100</f>
        <v>3.5787557653446869</v>
      </c>
      <c r="S28" s="261">
        <f t="shared" si="10"/>
        <v>126.06666666666668</v>
      </c>
      <c r="T28" s="264">
        <f>S28/F28*100</f>
        <v>2.9169944621839674</v>
      </c>
      <c r="V28" s="220"/>
    </row>
    <row r="29" spans="1:22" ht="18.75" customHeight="1">
      <c r="A29" s="236" t="s">
        <v>19</v>
      </c>
      <c r="B29" s="249">
        <f>[2]RESUMEN!C28</f>
        <v>534</v>
      </c>
      <c r="C29" s="249">
        <f>SUM([2]PROMEDIO!C29)</f>
        <v>81</v>
      </c>
      <c r="D29" s="249">
        <f t="shared" si="2"/>
        <v>301.86666666666667</v>
      </c>
      <c r="E29" s="249">
        <f>[2]RESUMEN!F28/[2]RESUMEN!$AO$48</f>
        <v>0.8666666666666667</v>
      </c>
      <c r="F29" s="249">
        <f>[2]RESUMEN!I28/[2]RESUMEN!$AO$48</f>
        <v>301</v>
      </c>
      <c r="G29" s="249">
        <f>[2]RESUMEN!J28/[2]RESUMEN!$AO$48</f>
        <v>33.666666666666664</v>
      </c>
      <c r="H29" s="250">
        <f t="shared" si="3"/>
        <v>11.184939091915835</v>
      </c>
      <c r="I29" s="249">
        <f>[2]RESUMEN!L28/[2]RESUMEN!$AO$48</f>
        <v>266.39999999999998</v>
      </c>
      <c r="J29" s="250">
        <f t="shared" si="4"/>
        <v>88.504983388704318</v>
      </c>
      <c r="K29" s="249">
        <v>0</v>
      </c>
      <c r="L29" s="250">
        <f t="shared" si="5"/>
        <v>0</v>
      </c>
      <c r="M29" s="249">
        <f>[2]RESUMEN!O28/[2]RESUMEN!$AO$48</f>
        <v>0</v>
      </c>
      <c r="N29" s="250">
        <f t="shared" si="6"/>
        <v>0</v>
      </c>
      <c r="O29" s="249">
        <f>[2]RESUMEN!P28/[2]RESUMEN!$AO$48</f>
        <v>0</v>
      </c>
      <c r="P29" s="250">
        <f t="shared" si="7"/>
        <v>0</v>
      </c>
      <c r="Q29" s="249">
        <f>[2]RESUMEN!S28/[2]RESUMEN!$AO$48</f>
        <v>0.8666666666666667</v>
      </c>
      <c r="R29" s="250">
        <f t="shared" si="8"/>
        <v>0.2879291251384275</v>
      </c>
      <c r="S29" s="249">
        <f>[2]RESUMEN!T28/[2]RESUMEN!$AO$48</f>
        <v>0</v>
      </c>
      <c r="T29" s="251">
        <f t="shared" si="9"/>
        <v>0</v>
      </c>
    </row>
    <row r="30" spans="1:22" ht="18.75" customHeight="1">
      <c r="A30" s="236" t="s">
        <v>20</v>
      </c>
      <c r="B30" s="249">
        <f>[2]RESUMEN!C29</f>
        <v>676</v>
      </c>
      <c r="C30" s="249">
        <f>SUM([2]PROMEDIO!C30)</f>
        <v>6</v>
      </c>
      <c r="D30" s="249">
        <f t="shared" si="2"/>
        <v>556.06666666666672</v>
      </c>
      <c r="E30" s="249">
        <f>[2]RESUMEN!F29/[2]RESUMEN!$AO$48</f>
        <v>430.66666666666669</v>
      </c>
      <c r="F30" s="249">
        <f>[2]RESUMEN!I29/[2]RESUMEN!$AO$48</f>
        <v>125.4</v>
      </c>
      <c r="G30" s="249">
        <f>[2]RESUMEN!J29/[2]RESUMEN!$AO$48</f>
        <v>32.666666666666664</v>
      </c>
      <c r="H30" s="250">
        <f t="shared" si="3"/>
        <v>26.049973418394469</v>
      </c>
      <c r="I30" s="249">
        <f>[2]RESUMEN!L29/[2]RESUMEN!$AO$48</f>
        <v>4.5333333333333332</v>
      </c>
      <c r="J30" s="250">
        <f t="shared" si="4"/>
        <v>3.6150983519404574</v>
      </c>
      <c r="K30" s="249">
        <v>0</v>
      </c>
      <c r="L30" s="250">
        <f t="shared" si="5"/>
        <v>0</v>
      </c>
      <c r="M30" s="249">
        <f>[2]RESUMEN!O29/[2]RESUMEN!$AO$48</f>
        <v>0</v>
      </c>
      <c r="N30" s="250">
        <f t="shared" si="6"/>
        <v>0</v>
      </c>
      <c r="O30" s="249">
        <f>[2]RESUMEN!P29/[2]RESUMEN!$AO$48</f>
        <v>16.133333333333333</v>
      </c>
      <c r="P30" s="250">
        <f t="shared" si="7"/>
        <v>12.865497076023392</v>
      </c>
      <c r="Q30" s="249">
        <f>[2]RESUMEN!S29/[2]RESUMEN!$AO$48</f>
        <v>39</v>
      </c>
      <c r="R30" s="250">
        <f t="shared" si="8"/>
        <v>31.100478468899524</v>
      </c>
      <c r="S30" s="249">
        <f>[2]RESUMEN!T29/[2]RESUMEN!$AO$48</f>
        <v>32.799999999999997</v>
      </c>
      <c r="T30" s="251">
        <f t="shared" si="9"/>
        <v>26.156299840510361</v>
      </c>
    </row>
    <row r="31" spans="1:22" ht="18.75" customHeight="1">
      <c r="A31" s="236" t="s">
        <v>21</v>
      </c>
      <c r="B31" s="249">
        <f>[2]RESUMEN!C30</f>
        <v>280</v>
      </c>
      <c r="C31" s="249">
        <f>SUM([2]PROMEDIO!C31)</f>
        <v>0</v>
      </c>
      <c r="D31" s="249">
        <f t="shared" si="2"/>
        <v>265.26666666666665</v>
      </c>
      <c r="E31" s="249">
        <f>[2]RESUMEN!F30/[2]RESUMEN!$AO$48</f>
        <v>0</v>
      </c>
      <c r="F31" s="249">
        <f>[2]RESUMEN!I30/[2]RESUMEN!$AO$48</f>
        <v>265.26666666666665</v>
      </c>
      <c r="G31" s="249">
        <f>[2]RESUMEN!J30/[2]RESUMEN!$AO$48</f>
        <v>184.4</v>
      </c>
      <c r="H31" s="250">
        <f t="shared" si="3"/>
        <v>69.514953505906007</v>
      </c>
      <c r="I31" s="249">
        <f>[2]RESUMEN!L30/[2]RESUMEN!$AO$48</f>
        <v>80.86666666666666</v>
      </c>
      <c r="J31" s="250">
        <f t="shared" si="4"/>
        <v>30.485046494093993</v>
      </c>
      <c r="K31" s="249">
        <f>[2]RESUMEN!M30/[2]RESUMEN!$AO$48</f>
        <v>0</v>
      </c>
      <c r="L31" s="250">
        <f t="shared" si="5"/>
        <v>0</v>
      </c>
      <c r="M31" s="249">
        <f>[2]RESUMEN!O30/[2]RESUMEN!$AO$48</f>
        <v>0</v>
      </c>
      <c r="N31" s="250">
        <f t="shared" si="6"/>
        <v>0</v>
      </c>
      <c r="O31" s="249">
        <f>[2]RESUMEN!P30/[2]RESUMEN!$AO$48</f>
        <v>0</v>
      </c>
      <c r="P31" s="250">
        <f t="shared" si="7"/>
        <v>0</v>
      </c>
      <c r="Q31" s="249">
        <f>[2]RESUMEN!S30/[2]RESUMEN!$AO$48</f>
        <v>0</v>
      </c>
      <c r="R31" s="250">
        <f t="shared" si="8"/>
        <v>0</v>
      </c>
      <c r="S31" s="249">
        <f>[2]RESUMEN!T30/[2]RESUMEN!$AO$48</f>
        <v>0</v>
      </c>
      <c r="T31" s="251">
        <f t="shared" si="9"/>
        <v>0</v>
      </c>
    </row>
    <row r="32" spans="1:22" ht="18.75" customHeight="1">
      <c r="A32" s="236" t="s">
        <v>22</v>
      </c>
      <c r="B32" s="249">
        <f>[2]RESUMEN!C31</f>
        <v>224</v>
      </c>
      <c r="C32" s="249">
        <f>SUM([2]PROMEDIO!C32)</f>
        <v>0</v>
      </c>
      <c r="D32" s="249">
        <f t="shared" si="2"/>
        <v>187.4</v>
      </c>
      <c r="E32" s="249">
        <f>[2]RESUMEN!F31/[2]RESUMEN!$AO$48</f>
        <v>0</v>
      </c>
      <c r="F32" s="249">
        <f>[2]RESUMEN!I31/[2]RESUMEN!$AO$48</f>
        <v>187.4</v>
      </c>
      <c r="G32" s="249">
        <f>[2]RESUMEN!J31/[2]RESUMEN!$AO$48</f>
        <v>187.4</v>
      </c>
      <c r="H32" s="250">
        <f t="shared" si="3"/>
        <v>100</v>
      </c>
      <c r="I32" s="249">
        <f>[2]RESUMEN!L31/[2]RESUMEN!$AO$48</f>
        <v>0</v>
      </c>
      <c r="J32" s="250">
        <f t="shared" si="4"/>
        <v>0</v>
      </c>
      <c r="K32" s="249">
        <f>[2]RESUMEN!M31/[2]RESUMEN!$AO$48</f>
        <v>0</v>
      </c>
      <c r="L32" s="250">
        <f t="shared" si="5"/>
        <v>0</v>
      </c>
      <c r="M32" s="249">
        <f>[2]RESUMEN!O31/[2]RESUMEN!$AO$48</f>
        <v>0</v>
      </c>
      <c r="N32" s="250">
        <f t="shared" si="6"/>
        <v>0</v>
      </c>
      <c r="O32" s="249">
        <f>[2]RESUMEN!P31/[2]RESUMEN!$AO$48</f>
        <v>0</v>
      </c>
      <c r="P32" s="250">
        <f t="shared" si="7"/>
        <v>0</v>
      </c>
      <c r="Q32" s="249">
        <f>[2]RESUMEN!S31/[2]RESUMEN!$AO$48</f>
        <v>0</v>
      </c>
      <c r="R32" s="250">
        <f t="shared" si="8"/>
        <v>0</v>
      </c>
      <c r="S32" s="249">
        <f>[2]RESUMEN!T31/[2]RESUMEN!$AO$48</f>
        <v>0</v>
      </c>
      <c r="T32" s="251">
        <f t="shared" si="9"/>
        <v>0</v>
      </c>
    </row>
    <row r="33" spans="1:20" ht="18.75" customHeight="1">
      <c r="A33" s="235" t="s">
        <v>249</v>
      </c>
      <c r="B33" s="249">
        <f>[2]RESUMEN!C32</f>
        <v>192</v>
      </c>
      <c r="C33" s="249">
        <f>SUM([2]PROMEDIO!C33)</f>
        <v>0</v>
      </c>
      <c r="D33" s="249">
        <f t="shared" si="2"/>
        <v>187.6</v>
      </c>
      <c r="E33" s="249">
        <f>[2]RESUMEN!F32/[2]RESUMEN!$AO$48</f>
        <v>0</v>
      </c>
      <c r="F33" s="249">
        <f>[2]RESUMEN!I32/[2]RESUMEN!$AO$48</f>
        <v>187.6</v>
      </c>
      <c r="G33" s="249">
        <f>[2]RESUMEN!J32/[2]RESUMEN!$AO$48</f>
        <v>187.6</v>
      </c>
      <c r="H33" s="250">
        <f t="shared" si="3"/>
        <v>100</v>
      </c>
      <c r="I33" s="249">
        <f>[2]RESUMEN!L32/[2]RESUMEN!$AO$48</f>
        <v>0</v>
      </c>
      <c r="J33" s="250">
        <f t="shared" si="4"/>
        <v>0</v>
      </c>
      <c r="K33" s="249">
        <f>[2]RESUMEN!M32/[2]RESUMEN!$AO$48</f>
        <v>0</v>
      </c>
      <c r="L33" s="250">
        <f t="shared" si="5"/>
        <v>0</v>
      </c>
      <c r="M33" s="249">
        <f>[2]RESUMEN!O32/[2]RESUMEN!$AO$48</f>
        <v>0</v>
      </c>
      <c r="N33" s="250">
        <f t="shared" si="6"/>
        <v>0</v>
      </c>
      <c r="O33" s="249">
        <f>[2]RESUMEN!P32/[2]RESUMEN!$AO$48</f>
        <v>0</v>
      </c>
      <c r="P33" s="250">
        <f t="shared" si="7"/>
        <v>0</v>
      </c>
      <c r="Q33" s="249">
        <f>[2]RESUMEN!S32/[2]RESUMEN!$AO$48</f>
        <v>0</v>
      </c>
      <c r="R33" s="250">
        <f t="shared" si="8"/>
        <v>0</v>
      </c>
      <c r="S33" s="249">
        <f>[2]RESUMEN!T32/[2]RESUMEN!$AO$48</f>
        <v>0</v>
      </c>
      <c r="T33" s="251">
        <f t="shared" si="9"/>
        <v>0</v>
      </c>
    </row>
    <row r="34" spans="1:20" ht="18.75" customHeight="1">
      <c r="A34" s="236" t="s">
        <v>23</v>
      </c>
      <c r="B34" s="249">
        <f>[2]RESUMEN!C33</f>
        <v>304</v>
      </c>
      <c r="C34" s="249">
        <f>SUM([2]PROMEDIO!C34)</f>
        <v>16</v>
      </c>
      <c r="D34" s="249">
        <f t="shared" si="2"/>
        <v>253.8</v>
      </c>
      <c r="E34" s="249">
        <f>[2]RESUMEN!F33/[2]RESUMEN!$AO$48</f>
        <v>99.666666666666671</v>
      </c>
      <c r="F34" s="249">
        <f>[2]RESUMEN!I33/[2]RESUMEN!$AO$48</f>
        <v>154.13333333333333</v>
      </c>
      <c r="G34" s="249">
        <f>[2]RESUMEN!J33/[2]RESUMEN!$AO$48</f>
        <v>45.6</v>
      </c>
      <c r="H34" s="250">
        <f t="shared" si="3"/>
        <v>29.584775086505193</v>
      </c>
      <c r="I34" s="249">
        <f>[2]RESUMEN!L33/[2]RESUMEN!$AO$48</f>
        <v>51.06666666666667</v>
      </c>
      <c r="J34" s="250">
        <f t="shared" si="4"/>
        <v>33.131487889273359</v>
      </c>
      <c r="K34" s="249">
        <f>[2]RESUMEN!M33/[2]RESUMEN!$AO$48</f>
        <v>50.4</v>
      </c>
      <c r="L34" s="250">
        <f t="shared" si="5"/>
        <v>32.698961937716263</v>
      </c>
      <c r="M34" s="249">
        <f>[2]RESUMEN!O33/[2]RESUMEN!$AO$48</f>
        <v>0</v>
      </c>
      <c r="N34" s="250">
        <f t="shared" si="6"/>
        <v>0</v>
      </c>
      <c r="O34" s="249">
        <f>[2]RESUMEN!P33/[2]RESUMEN!$AO$48</f>
        <v>0.6</v>
      </c>
      <c r="P34" s="250">
        <f t="shared" si="7"/>
        <v>0.38927335640138411</v>
      </c>
      <c r="Q34" s="249">
        <f>[2]RESUMEN!S33/[2]RESUMEN!$AO$48</f>
        <v>6.2666666666666666</v>
      </c>
      <c r="R34" s="250">
        <f t="shared" si="8"/>
        <v>4.0657439446366777</v>
      </c>
      <c r="S34" s="249">
        <v>0</v>
      </c>
      <c r="T34" s="251">
        <f t="shared" si="9"/>
        <v>0</v>
      </c>
    </row>
    <row r="35" spans="1:20" ht="18.75" customHeight="1">
      <c r="A35" s="236" t="s">
        <v>24</v>
      </c>
      <c r="B35" s="249">
        <f>[2]RESUMEN!C34</f>
        <v>246</v>
      </c>
      <c r="C35" s="249">
        <f>SUM([2]PROMEDIO!C35)</f>
        <v>56</v>
      </c>
      <c r="D35" s="249">
        <f t="shared" si="2"/>
        <v>177.26666666666665</v>
      </c>
      <c r="E35" s="249">
        <f>[2]RESUMEN!F34/[2]RESUMEN!$AO$48</f>
        <v>159.6</v>
      </c>
      <c r="F35" s="249">
        <f>[2]RESUMEN!I34/[2]RESUMEN!$AO$48</f>
        <v>17.666666666666668</v>
      </c>
      <c r="G35" s="249">
        <f>[2]RESUMEN!J34/[2]RESUMEN!$AO$48</f>
        <v>0.4</v>
      </c>
      <c r="H35" s="250">
        <f t="shared" si="3"/>
        <v>2.2641509433962264</v>
      </c>
      <c r="I35" s="249">
        <f>[2]RESUMEN!L34/[2]RESUMEN!$AO$48</f>
        <v>2.7333333333333334</v>
      </c>
      <c r="J35" s="250">
        <f t="shared" si="4"/>
        <v>15.471698113207546</v>
      </c>
      <c r="K35" s="249">
        <f>[2]RESUMEN!M34/[2]RESUMEN!$AO$48</f>
        <v>0</v>
      </c>
      <c r="L35" s="250">
        <f t="shared" si="5"/>
        <v>0</v>
      </c>
      <c r="M35" s="249">
        <f>[2]RESUMEN!O34/[2]RESUMEN!$AO$48</f>
        <v>0</v>
      </c>
      <c r="N35" s="250">
        <f t="shared" si="6"/>
        <v>0</v>
      </c>
      <c r="O35" s="249">
        <f>[2]RESUMEN!P34/[2]RESUMEN!$AO$48</f>
        <v>0</v>
      </c>
      <c r="P35" s="250">
        <f t="shared" si="7"/>
        <v>0</v>
      </c>
      <c r="Q35" s="249">
        <f>[2]RESUMEN!S34/[2]RESUMEN!$AO$48</f>
        <v>14.533333333333333</v>
      </c>
      <c r="R35" s="250">
        <f t="shared" si="8"/>
        <v>82.264150943396217</v>
      </c>
      <c r="S35" s="249">
        <f>[2]RESUMEN!T34/[2]RESUMEN!$AO$48</f>
        <v>0</v>
      </c>
      <c r="T35" s="251">
        <f t="shared" si="9"/>
        <v>0</v>
      </c>
    </row>
    <row r="36" spans="1:20" ht="18.75" customHeight="1">
      <c r="A36" s="238" t="s">
        <v>25</v>
      </c>
      <c r="B36" s="249">
        <f>[2]RESUMEN!C35</f>
        <v>56</v>
      </c>
      <c r="C36" s="249">
        <f>SUM([2]PROMEDIO!C36)</f>
        <v>0</v>
      </c>
      <c r="D36" s="249">
        <f>SUM(E36:F36)</f>
        <v>49</v>
      </c>
      <c r="E36" s="249">
        <f>[2]RESUMEN!F35/[2]RESUMEN!$AO$48</f>
        <v>0</v>
      </c>
      <c r="F36" s="249">
        <f>[2]RESUMEN!I35/[2]RESUMEN!$AO$48</f>
        <v>49</v>
      </c>
      <c r="G36" s="249">
        <f>[2]RESUMEN!J35/[2]RESUMEN!$AO$48</f>
        <v>7.4</v>
      </c>
      <c r="H36" s="250">
        <f t="shared" si="3"/>
        <v>15.102040816326531</v>
      </c>
      <c r="I36" s="249">
        <f>[2]RESUMEN!L35/[2]RESUMEN!$AO$48</f>
        <v>0</v>
      </c>
      <c r="J36" s="250">
        <f t="shared" si="4"/>
        <v>0</v>
      </c>
      <c r="K36" s="249">
        <f>[2]RESUMEN!M35/[2]RESUMEN!$AO$48</f>
        <v>0</v>
      </c>
      <c r="L36" s="250">
        <f t="shared" si="5"/>
        <v>0</v>
      </c>
      <c r="M36" s="249">
        <f>[2]RESUMEN!O35/[2]RESUMEN!$AO$48</f>
        <v>0</v>
      </c>
      <c r="N36" s="250">
        <f t="shared" si="6"/>
        <v>0</v>
      </c>
      <c r="O36" s="249">
        <f>[2]RESUMEN!P35/[2]RESUMEN!$AO$48</f>
        <v>0</v>
      </c>
      <c r="P36" s="250">
        <f t="shared" si="7"/>
        <v>0</v>
      </c>
      <c r="Q36" s="249">
        <f>[2]RESUMEN!S35/[2]RESUMEN!$AO$48</f>
        <v>0</v>
      </c>
      <c r="R36" s="250">
        <f t="shared" si="8"/>
        <v>0</v>
      </c>
      <c r="S36" s="249">
        <f>[2]RESUMEN!T35/[2]RESUMEN!$AO$48</f>
        <v>41.6</v>
      </c>
      <c r="T36" s="251">
        <f t="shared" si="9"/>
        <v>84.897959183673478</v>
      </c>
    </row>
    <row r="37" spans="1:20" ht="18.75" customHeight="1">
      <c r="A37" s="235" t="s">
        <v>250</v>
      </c>
      <c r="B37" s="249">
        <f>[2]RESUMEN!C36</f>
        <v>420</v>
      </c>
      <c r="C37" s="249">
        <f>SUM([2]PROMEDIO!C37)</f>
        <v>2</v>
      </c>
      <c r="D37" s="249">
        <f t="shared" si="2"/>
        <v>359</v>
      </c>
      <c r="E37" s="249">
        <f>[2]RESUMEN!F36/[2]RESUMEN!$AO$48</f>
        <v>4.666666666666667</v>
      </c>
      <c r="F37" s="249">
        <f>[2]RESUMEN!I36/[2]RESUMEN!$AO$48</f>
        <v>354.33333333333331</v>
      </c>
      <c r="G37" s="249">
        <f>[2]RESUMEN!J36/[2]RESUMEN!$AO$48</f>
        <v>2.9333333333333331</v>
      </c>
      <c r="H37" s="250">
        <f t="shared" si="3"/>
        <v>0.82784571966133591</v>
      </c>
      <c r="I37" s="249">
        <f>[2]RESUMEN!L36/[2]RESUMEN!$AO$48</f>
        <v>6.2666666666666666</v>
      </c>
      <c r="J37" s="250">
        <f t="shared" si="4"/>
        <v>1.768579492003763</v>
      </c>
      <c r="K37" s="249">
        <f>[2]RESUMEN!M36/[2]RESUMEN!$AO$48</f>
        <v>343</v>
      </c>
      <c r="L37" s="250">
        <f t="shared" si="5"/>
        <v>96.801505174035753</v>
      </c>
      <c r="M37" s="249">
        <v>0</v>
      </c>
      <c r="N37" s="250">
        <f t="shared" si="6"/>
        <v>0</v>
      </c>
      <c r="O37" s="249">
        <f>[2]RESUMEN!P36/[2]RESUMEN!$AO$48</f>
        <v>0</v>
      </c>
      <c r="P37" s="250">
        <f t="shared" si="7"/>
        <v>0</v>
      </c>
      <c r="Q37" s="249">
        <f>[2]RESUMEN!S36/[2]RESUMEN!$AO$48</f>
        <v>2</v>
      </c>
      <c r="R37" s="250">
        <f t="shared" si="8"/>
        <v>0.56444026340545628</v>
      </c>
      <c r="S37" s="249">
        <f>[2]RESUMEN!T36/[2]RESUMEN!$AO$48</f>
        <v>0</v>
      </c>
      <c r="T37" s="251">
        <f t="shared" si="9"/>
        <v>0</v>
      </c>
    </row>
    <row r="38" spans="1:20" ht="18.75" customHeight="1">
      <c r="A38" s="235" t="s">
        <v>251</v>
      </c>
      <c r="B38" s="249">
        <f>[2]RESUMEN!C37</f>
        <v>1031</v>
      </c>
      <c r="C38" s="249">
        <f>SUM([2]PROMEDIO!C38)</f>
        <v>142</v>
      </c>
      <c r="D38" s="249">
        <f t="shared" si="2"/>
        <v>827.13333333333333</v>
      </c>
      <c r="E38" s="249">
        <f>[2]RESUMEN!F37/[2]RESUMEN!$AO$48</f>
        <v>0</v>
      </c>
      <c r="F38" s="249">
        <f>[2]RESUMEN!I37/[2]RESUMEN!$AO$48</f>
        <v>827.13333333333333</v>
      </c>
      <c r="G38" s="249">
        <f>[2]RESUMEN!J37/[2]RESUMEN!$AO$48</f>
        <v>10.466666666666667</v>
      </c>
      <c r="H38" s="250">
        <f t="shared" si="3"/>
        <v>1.2654146852583219</v>
      </c>
      <c r="I38" s="249">
        <f>[2]RESUMEN!L37/[2]RESUMEN!$AO$48</f>
        <v>494.73333333333335</v>
      </c>
      <c r="J38" s="250">
        <f t="shared" si="4"/>
        <v>59.81300878536311</v>
      </c>
      <c r="K38" s="249">
        <f>[2]RESUMEN!M37/[2]RESUMEN!$AO$48</f>
        <v>321.46666666666664</v>
      </c>
      <c r="L38" s="250">
        <f t="shared" si="5"/>
        <v>38.865156766341578</v>
      </c>
      <c r="M38" s="249">
        <f>[2]RESUMEN!O37/[2]RESUMEN!$AO$48</f>
        <v>0</v>
      </c>
      <c r="N38" s="250">
        <f t="shared" si="6"/>
        <v>0</v>
      </c>
      <c r="O38" s="249">
        <f>[2]RESUMEN!P37/[2]RESUMEN!$AO$48</f>
        <v>0</v>
      </c>
      <c r="P38" s="250">
        <f t="shared" si="7"/>
        <v>0</v>
      </c>
      <c r="Q38" s="249">
        <v>0</v>
      </c>
      <c r="R38" s="250">
        <f t="shared" si="8"/>
        <v>0</v>
      </c>
      <c r="S38" s="249">
        <v>0</v>
      </c>
      <c r="T38" s="251">
        <f t="shared" si="9"/>
        <v>0</v>
      </c>
    </row>
    <row r="39" spans="1:20" ht="18.75" customHeight="1">
      <c r="A39" s="235" t="s">
        <v>252</v>
      </c>
      <c r="B39" s="249">
        <v>486</v>
      </c>
      <c r="C39" s="249">
        <f>SUM([2]PROMEDIO!C39)</f>
        <v>136</v>
      </c>
      <c r="D39" s="249">
        <f t="shared" si="2"/>
        <v>165.20000000000002</v>
      </c>
      <c r="E39" s="249">
        <f>[2]RESUMEN!F38/[2]RESUMEN!$AO$48</f>
        <v>23.8</v>
      </c>
      <c r="F39" s="249">
        <f>[2]RESUMEN!I38/[2]RESUMEN!$AO$48</f>
        <v>141.4</v>
      </c>
      <c r="G39" s="249">
        <f>[2]RESUMEN!J38/[2]RESUMEN!$AO$48</f>
        <v>23.4</v>
      </c>
      <c r="H39" s="250">
        <f>G39/F39*100</f>
        <v>16.548797736916548</v>
      </c>
      <c r="I39" s="249">
        <f>[2]RESUMEN!L38/[2]RESUMEN!$AO$48</f>
        <v>55.866666666666667</v>
      </c>
      <c r="J39" s="250">
        <f>I39/F39*100</f>
        <v>39.509665252239508</v>
      </c>
      <c r="K39" s="249">
        <f>[2]RESUMEN!M38/[2]RESUMEN!$AO$48</f>
        <v>15.933333333333334</v>
      </c>
      <c r="L39" s="250">
        <f>K39/F39*100</f>
        <v>11.268269684111267</v>
      </c>
      <c r="M39" s="249">
        <f>[2]RESUMEN!O38/[2]RESUMEN!$AO$48</f>
        <v>0.6</v>
      </c>
      <c r="N39" s="250">
        <f t="shared" si="6"/>
        <v>0.42432814710042432</v>
      </c>
      <c r="O39" s="249">
        <f>[2]RESUMEN!P38/[2]RESUMEN!$AO$48</f>
        <v>4</v>
      </c>
      <c r="P39" s="250">
        <f t="shared" si="7"/>
        <v>2.8288543140028288</v>
      </c>
      <c r="Q39" s="249">
        <f>[2]RESUMEN!S38/[2]RESUMEN!$AO$48</f>
        <v>39.266666666666666</v>
      </c>
      <c r="R39" s="250">
        <f t="shared" si="8"/>
        <v>27.769919849127767</v>
      </c>
      <c r="S39" s="249">
        <f>[2]RESUMEN!T38/[2]RESUMEN!$AO$48</f>
        <v>2.3333333333333335</v>
      </c>
      <c r="T39" s="251">
        <f t="shared" si="9"/>
        <v>1.6501650165016504</v>
      </c>
    </row>
    <row r="40" spans="1:20" ht="18.75" customHeight="1">
      <c r="A40" s="236" t="s">
        <v>26</v>
      </c>
      <c r="B40" s="249">
        <v>25</v>
      </c>
      <c r="C40" s="249">
        <f>SUM([2]PROMEDIO!C40)</f>
        <v>0</v>
      </c>
      <c r="D40" s="249">
        <f t="shared" si="2"/>
        <v>12.066666666666666</v>
      </c>
      <c r="E40" s="249">
        <f>[2]RESUMEN!F39/[2]RESUMEN!$AO$48</f>
        <v>0</v>
      </c>
      <c r="F40" s="249">
        <f>[2]RESUMEN!I39/[2]RESUMEN!$AO$48</f>
        <v>12.066666666666666</v>
      </c>
      <c r="G40" s="249">
        <f>[2]RESUMEN!J39/[2]RESUMEN!$AO$48</f>
        <v>12.066666666666666</v>
      </c>
      <c r="H40" s="250">
        <f t="shared" si="3"/>
        <v>100</v>
      </c>
      <c r="I40" s="249">
        <f>[2]RESUMEN!L39/[2]RESUMEN!$AO$48</f>
        <v>0</v>
      </c>
      <c r="J40" s="250">
        <f t="shared" si="4"/>
        <v>0</v>
      </c>
      <c r="K40" s="249">
        <f>[2]RESUMEN!M39/[2]RESUMEN!$AO$48</f>
        <v>0</v>
      </c>
      <c r="L40" s="250">
        <f t="shared" si="5"/>
        <v>0</v>
      </c>
      <c r="M40" s="249">
        <f>[2]RESUMEN!O39/[2]RESUMEN!$AO$48</f>
        <v>0</v>
      </c>
      <c r="N40" s="250">
        <f t="shared" si="6"/>
        <v>0</v>
      </c>
      <c r="O40" s="249">
        <f>[2]RESUMEN!P39/[2]RESUMEN!$AO$48</f>
        <v>0</v>
      </c>
      <c r="P40" s="250">
        <f t="shared" si="7"/>
        <v>0</v>
      </c>
      <c r="Q40" s="249">
        <f>[2]RESUMEN!S39/[2]RESUMEN!$AO$48</f>
        <v>0</v>
      </c>
      <c r="R40" s="250">
        <f t="shared" si="8"/>
        <v>0</v>
      </c>
      <c r="S40" s="249">
        <f>[2]RESUMEN!T39/[2]RESUMEN!$AO$48</f>
        <v>0</v>
      </c>
      <c r="T40" s="251">
        <f t="shared" si="9"/>
        <v>0</v>
      </c>
    </row>
    <row r="41" spans="1:20" ht="18.75" customHeight="1">
      <c r="A41" s="235" t="s">
        <v>253</v>
      </c>
      <c r="B41" s="249">
        <f>[2]RESUMEN!C40</f>
        <v>546</v>
      </c>
      <c r="C41" s="249">
        <f>SUM([2]PROMEDIO!C41)</f>
        <v>0</v>
      </c>
      <c r="D41" s="249">
        <f t="shared" si="2"/>
        <v>517.06666666666672</v>
      </c>
      <c r="E41" s="249">
        <f>[2]RESUMEN!F40/[2]RESUMEN!$AO$48</f>
        <v>0</v>
      </c>
      <c r="F41" s="249">
        <f>[2]RESUMEN!I40/[2]RESUMEN!$AO$48</f>
        <v>517.06666666666672</v>
      </c>
      <c r="G41" s="249">
        <f>[2]RESUMEN!J40/[2]RESUMEN!$AO$48</f>
        <v>1.1333333333333333</v>
      </c>
      <c r="H41" s="250">
        <f t="shared" si="3"/>
        <v>0.21918514698298092</v>
      </c>
      <c r="I41" s="249">
        <f>[2]RESUMEN!L40/[2]RESUMEN!$AO$48</f>
        <v>460.8</v>
      </c>
      <c r="J41" s="250">
        <f t="shared" si="4"/>
        <v>89.118102114492004</v>
      </c>
      <c r="K41" s="249">
        <f>[2]RESUMEN!M40/[2]RESUMEN!$AO$48</f>
        <v>55.133333333333333</v>
      </c>
      <c r="L41" s="250">
        <f t="shared" si="5"/>
        <v>10.662712738525011</v>
      </c>
      <c r="M41" s="249">
        <f>[2]RESUMEN!O40/[2]RESUMEN!$AO$48</f>
        <v>0</v>
      </c>
      <c r="N41" s="250">
        <f t="shared" si="6"/>
        <v>0</v>
      </c>
      <c r="O41" s="249">
        <f>[2]RESUMEN!P40/[2]RESUMEN!$AO$48</f>
        <v>0</v>
      </c>
      <c r="P41" s="250">
        <f t="shared" si="7"/>
        <v>0</v>
      </c>
      <c r="Q41" s="249">
        <f>[2]RESUMEN!S40/[2]RESUMEN!$AO$48</f>
        <v>0</v>
      </c>
      <c r="R41" s="250">
        <f t="shared" si="8"/>
        <v>0</v>
      </c>
      <c r="S41" s="249">
        <f>[2]RESUMEN!T40/[2]RESUMEN!$AO$48</f>
        <v>0</v>
      </c>
      <c r="T41" s="251">
        <f t="shared" si="9"/>
        <v>0</v>
      </c>
    </row>
    <row r="42" spans="1:20" ht="18.75" customHeight="1">
      <c r="A42" s="236" t="s">
        <v>27</v>
      </c>
      <c r="B42" s="249">
        <f>[2]RESUMEN!C41</f>
        <v>152</v>
      </c>
      <c r="C42" s="249">
        <f>SUM([2]PROMEDIO!C42)</f>
        <v>0</v>
      </c>
      <c r="D42" s="249">
        <f t="shared" si="2"/>
        <v>145.73333333333332</v>
      </c>
      <c r="E42" s="249">
        <f>[2]RESUMEN!F41/[2]RESUMEN!$AO$48</f>
        <v>0</v>
      </c>
      <c r="F42" s="249">
        <f>[2]RESUMEN!I41/[2]RESUMEN!$AO$48</f>
        <v>145.73333333333332</v>
      </c>
      <c r="G42" s="249">
        <f>[2]RESUMEN!J41/[2]RESUMEN!$AO$48</f>
        <v>145.73333333333332</v>
      </c>
      <c r="H42" s="250">
        <f t="shared" si="3"/>
        <v>100</v>
      </c>
      <c r="I42" s="249">
        <f>[2]RESUMEN!L41/[2]RESUMEN!$AO$48</f>
        <v>0</v>
      </c>
      <c r="J42" s="250">
        <f t="shared" si="4"/>
        <v>0</v>
      </c>
      <c r="K42" s="249">
        <f>[2]RESUMEN!M41/[2]RESUMEN!$AO$48</f>
        <v>0</v>
      </c>
      <c r="L42" s="250">
        <f t="shared" si="5"/>
        <v>0</v>
      </c>
      <c r="M42" s="249">
        <f>[2]RESUMEN!O41/[2]RESUMEN!$AO$48</f>
        <v>0</v>
      </c>
      <c r="N42" s="250">
        <f t="shared" si="6"/>
        <v>0</v>
      </c>
      <c r="O42" s="249">
        <f>[2]RESUMEN!P41/[2]RESUMEN!$AO$48</f>
        <v>0</v>
      </c>
      <c r="P42" s="250">
        <f t="shared" si="7"/>
        <v>0</v>
      </c>
      <c r="Q42" s="249">
        <f>[2]RESUMEN!S41/[2]RESUMEN!$AO$48</f>
        <v>0</v>
      </c>
      <c r="R42" s="250">
        <f t="shared" si="8"/>
        <v>0</v>
      </c>
      <c r="S42" s="249">
        <f>[2]RESUMEN!T41/[2]RESUMEN!$AO$48</f>
        <v>0</v>
      </c>
      <c r="T42" s="251">
        <f t="shared" si="9"/>
        <v>0</v>
      </c>
    </row>
    <row r="43" spans="1:20" ht="18.75" customHeight="1">
      <c r="A43" s="235" t="s">
        <v>254</v>
      </c>
      <c r="B43" s="249">
        <f>[2]RESUMEN!C42</f>
        <v>908</v>
      </c>
      <c r="C43" s="249">
        <f>SUM([2]PROMEDIO!C43)</f>
        <v>76</v>
      </c>
      <c r="D43" s="249">
        <f t="shared" si="2"/>
        <v>711.80000000000007</v>
      </c>
      <c r="E43" s="249">
        <f>[2]RESUMEN!F42/[2]RESUMEN!$AO$48</f>
        <v>174.6</v>
      </c>
      <c r="F43" s="249">
        <f>[2]RESUMEN!I42/[2]RESUMEN!$AO$48</f>
        <v>537.20000000000005</v>
      </c>
      <c r="G43" s="249">
        <f>[2]RESUMEN!J42/[2]RESUMEN!$AO$48</f>
        <v>301</v>
      </c>
      <c r="H43" s="250">
        <f t="shared" si="3"/>
        <v>56.031273268801186</v>
      </c>
      <c r="I43" s="249">
        <f>[2]RESUMEN!L42/[2]RESUMEN!$AO$48</f>
        <v>180.93333333333334</v>
      </c>
      <c r="J43" s="250">
        <f t="shared" si="4"/>
        <v>33.680814097791014</v>
      </c>
      <c r="K43" s="249">
        <f>[2]RESUMEN!M42/[2]RESUMEN!$AO$48</f>
        <v>1.2</v>
      </c>
      <c r="L43" s="250">
        <f t="shared" si="5"/>
        <v>0.22338049143708116</v>
      </c>
      <c r="M43" s="249">
        <f>[2]RESUMEN!O42/[2]RESUMEN!$AO$48</f>
        <v>0</v>
      </c>
      <c r="N43" s="250">
        <f t="shared" si="6"/>
        <v>0</v>
      </c>
      <c r="O43" s="249">
        <f>[2]RESUMEN!P42/[2]RESUMEN!$AO$48</f>
        <v>1.4</v>
      </c>
      <c r="P43" s="250">
        <f t="shared" si="7"/>
        <v>0.26061057334326132</v>
      </c>
      <c r="Q43" s="249">
        <f>[2]RESUMEN!S42/[2]RESUMEN!$AO$48</f>
        <v>24.066666666666666</v>
      </c>
      <c r="R43" s="250">
        <f t="shared" si="8"/>
        <v>4.4800198560436826</v>
      </c>
      <c r="S43" s="249">
        <f>[2]RESUMEN!T42/[2]RESUMEN!$AO$48</f>
        <v>28.6</v>
      </c>
      <c r="T43" s="251">
        <f t="shared" si="9"/>
        <v>5.3239017125837673</v>
      </c>
    </row>
    <row r="44" spans="1:20" ht="18.75" customHeight="1">
      <c r="A44" s="235" t="s">
        <v>255</v>
      </c>
      <c r="B44" s="249">
        <f>[2]RESUMEN!C43</f>
        <v>75</v>
      </c>
      <c r="C44" s="249">
        <f>SUM([2]PROMEDIO!C44)</f>
        <v>0</v>
      </c>
      <c r="D44" s="249">
        <f t="shared" si="2"/>
        <v>56.6</v>
      </c>
      <c r="E44" s="249">
        <f>[2]RESUMEN!F43/[2]RESUMEN!$AO$48</f>
        <v>0</v>
      </c>
      <c r="F44" s="249">
        <f>[2]RESUMEN!I43/[2]RESUMEN!$AO$48</f>
        <v>56.6</v>
      </c>
      <c r="G44" s="249">
        <f>[2]RESUMEN!J43/[2]RESUMEN!$AO$48</f>
        <v>56.6</v>
      </c>
      <c r="H44" s="250">
        <f t="shared" si="3"/>
        <v>100</v>
      </c>
      <c r="I44" s="249">
        <f>[2]RESUMEN!L43/[2]RESUMEN!$AO$48</f>
        <v>0</v>
      </c>
      <c r="J44" s="250">
        <f t="shared" si="4"/>
        <v>0</v>
      </c>
      <c r="K44" s="249">
        <f>[2]RESUMEN!M43/[2]RESUMEN!$AO$48</f>
        <v>0</v>
      </c>
      <c r="L44" s="250">
        <f t="shared" si="5"/>
        <v>0</v>
      </c>
      <c r="M44" s="249">
        <f>[2]RESUMEN!O43/[2]RESUMEN!$AO$48</f>
        <v>0</v>
      </c>
      <c r="N44" s="250">
        <f t="shared" si="6"/>
        <v>0</v>
      </c>
      <c r="O44" s="249">
        <f>[2]RESUMEN!P43/[2]RESUMEN!$AO$48</f>
        <v>0</v>
      </c>
      <c r="P44" s="250">
        <f t="shared" si="7"/>
        <v>0</v>
      </c>
      <c r="Q44" s="249">
        <f>[2]RESUMEN!S43/[2]RESUMEN!$AO$48</f>
        <v>0</v>
      </c>
      <c r="R44" s="250">
        <f t="shared" si="8"/>
        <v>0</v>
      </c>
      <c r="S44" s="249">
        <f>[2]RESUMEN!T43/[2]RESUMEN!$AO$48</f>
        <v>0</v>
      </c>
      <c r="T44" s="251">
        <f t="shared" si="9"/>
        <v>0</v>
      </c>
    </row>
    <row r="45" spans="1:20" ht="18.75" customHeight="1">
      <c r="A45" s="236" t="s">
        <v>28</v>
      </c>
      <c r="B45" s="249">
        <f>[2]RESUMEN!C44</f>
        <v>0</v>
      </c>
      <c r="C45" s="249">
        <f>SUM([2]PROMEDIO!C45)</f>
        <v>0</v>
      </c>
      <c r="D45" s="249">
        <f t="shared" si="2"/>
        <v>0</v>
      </c>
      <c r="E45" s="249">
        <f>[2]RESUMEN!F44/[2]RESUMEN!$AO$48</f>
        <v>0</v>
      </c>
      <c r="F45" s="249">
        <f>[2]RESUMEN!I44/[2]RESUMEN!$AO$48</f>
        <v>0</v>
      </c>
      <c r="G45" s="249">
        <f>[2]RESUMEN!J44/[2]RESUMEN!$AO$48</f>
        <v>0</v>
      </c>
      <c r="H45" s="250">
        <v>0</v>
      </c>
      <c r="I45" s="249">
        <f>[2]RESUMEN!L44/[2]RESUMEN!$AO$48</f>
        <v>0</v>
      </c>
      <c r="J45" s="250">
        <v>0</v>
      </c>
      <c r="K45" s="249">
        <f>[2]RESUMEN!M44/[2]RESUMEN!$AO$48</f>
        <v>0</v>
      </c>
      <c r="L45" s="250">
        <v>0</v>
      </c>
      <c r="M45" s="249">
        <f>[2]RESUMEN!O44/[2]RESUMEN!$AO$48</f>
        <v>0</v>
      </c>
      <c r="N45" s="250">
        <v>0</v>
      </c>
      <c r="O45" s="249">
        <f>[2]RESUMEN!P44/[2]RESUMEN!$AO$48</f>
        <v>0</v>
      </c>
      <c r="P45" s="250">
        <v>0</v>
      </c>
      <c r="Q45" s="249">
        <f>[2]RESUMEN!S44/[2]RESUMEN!$AO$48</f>
        <v>0</v>
      </c>
      <c r="R45" s="250">
        <v>0</v>
      </c>
      <c r="S45" s="249">
        <f>[2]RESUMEN!T44/[2]RESUMEN!$AO$48</f>
        <v>0</v>
      </c>
      <c r="T45" s="251">
        <v>0</v>
      </c>
    </row>
    <row r="46" spans="1:20" ht="18.75" customHeight="1">
      <c r="A46" s="236" t="s">
        <v>29</v>
      </c>
      <c r="B46" s="249">
        <f>[2]RESUMEN!C45</f>
        <v>400</v>
      </c>
      <c r="C46" s="249">
        <f>SUM([2]PROMEDIO!C46)</f>
        <v>0</v>
      </c>
      <c r="D46" s="249">
        <f t="shared" si="2"/>
        <v>375.93333333333334</v>
      </c>
      <c r="E46" s="249">
        <f>[2]RESUMEN!F45/[2]RESUMEN!$AO$48</f>
        <v>0</v>
      </c>
      <c r="F46" s="249">
        <f>[2]RESUMEN!I45/[2]RESUMEN!$AO$48</f>
        <v>375.93333333333334</v>
      </c>
      <c r="G46" s="249">
        <f>[2]RESUMEN!J45/[2]RESUMEN!$AO$48</f>
        <v>375.93333333333334</v>
      </c>
      <c r="H46" s="250">
        <f t="shared" si="3"/>
        <v>100</v>
      </c>
      <c r="I46" s="249">
        <f>[2]RESUMEN!L45/[2]RESUMEN!$AO$48</f>
        <v>0</v>
      </c>
      <c r="J46" s="250">
        <f t="shared" si="4"/>
        <v>0</v>
      </c>
      <c r="K46" s="249">
        <f>[2]RESUMEN!M45/[2]RESUMEN!$AO$48</f>
        <v>0</v>
      </c>
      <c r="L46" s="250">
        <f t="shared" si="5"/>
        <v>0</v>
      </c>
      <c r="M46" s="249">
        <f>[2]RESUMEN!O45/[2]RESUMEN!$AO$48</f>
        <v>0</v>
      </c>
      <c r="N46" s="250">
        <f t="shared" si="6"/>
        <v>0</v>
      </c>
      <c r="O46" s="249">
        <f>[2]RESUMEN!P45/[2]RESUMEN!$AO$48</f>
        <v>0</v>
      </c>
      <c r="P46" s="250">
        <f t="shared" si="7"/>
        <v>0</v>
      </c>
      <c r="Q46" s="249">
        <f>[2]RESUMEN!S45/[2]RESUMEN!$AO$48</f>
        <v>0</v>
      </c>
      <c r="R46" s="250">
        <f t="shared" si="8"/>
        <v>0</v>
      </c>
      <c r="S46" s="249">
        <f>[2]RESUMEN!T45/[2]RESUMEN!$AO$48</f>
        <v>0</v>
      </c>
      <c r="T46" s="251">
        <f t="shared" si="9"/>
        <v>0</v>
      </c>
    </row>
    <row r="47" spans="1:20" ht="18.75" customHeight="1">
      <c r="A47" s="236" t="s">
        <v>30</v>
      </c>
      <c r="B47" s="249">
        <f>[2]RESUMEN!C46</f>
        <v>384</v>
      </c>
      <c r="C47" s="249">
        <f>SUM([2]PROMEDIO!C47)</f>
        <v>96</v>
      </c>
      <c r="D47" s="249">
        <f t="shared" si="2"/>
        <v>273.8</v>
      </c>
      <c r="E47" s="249">
        <f>[2]RESUMEN!F46/[2]RESUMEN!$AO$48</f>
        <v>227.66666666666666</v>
      </c>
      <c r="F47" s="249">
        <f>[2]RESUMEN!I46/[2]RESUMEN!$AO$48</f>
        <v>46.133333333333333</v>
      </c>
      <c r="G47" s="249">
        <f>[2]RESUMEN!J46/[2]RESUMEN!$AO$48</f>
        <v>1.2666666666666666</v>
      </c>
      <c r="H47" s="250">
        <f t="shared" si="3"/>
        <v>2.745664739884393</v>
      </c>
      <c r="I47" s="249">
        <v>0</v>
      </c>
      <c r="J47" s="250">
        <f t="shared" si="4"/>
        <v>0</v>
      </c>
      <c r="K47" s="249">
        <f>[2]RESUMEN!M46/[2]RESUMEN!$AO$48</f>
        <v>0</v>
      </c>
      <c r="L47" s="250">
        <f t="shared" si="5"/>
        <v>0</v>
      </c>
      <c r="M47" s="249">
        <f>[2]RESUMEN!O46/[2]RESUMEN!$AO$48</f>
        <v>0</v>
      </c>
      <c r="N47" s="250">
        <f t="shared" si="6"/>
        <v>0</v>
      </c>
      <c r="O47" s="249">
        <f>[2]RESUMEN!P46/[2]RESUMEN!$AO$48</f>
        <v>15.866666666666667</v>
      </c>
      <c r="P47" s="250">
        <f t="shared" si="7"/>
        <v>34.393063583815028</v>
      </c>
      <c r="Q47" s="249">
        <f>[2]RESUMEN!S46/[2]RESUMEN!$AO$48</f>
        <v>28.666666666666668</v>
      </c>
      <c r="R47" s="250">
        <f t="shared" si="8"/>
        <v>62.138728323699425</v>
      </c>
      <c r="S47" s="249">
        <f>[2]RESUMEN!T46/[2]RESUMEN!$AO$48</f>
        <v>0</v>
      </c>
      <c r="T47" s="251">
        <f t="shared" si="9"/>
        <v>0</v>
      </c>
    </row>
    <row r="48" spans="1:20" ht="18.75" customHeight="1">
      <c r="A48" s="235" t="s">
        <v>256</v>
      </c>
      <c r="B48" s="249">
        <f>[2]RESUMEN!C47</f>
        <v>24</v>
      </c>
      <c r="C48" s="249">
        <f>SUM([2]PROMEDIO!C48)</f>
        <v>0</v>
      </c>
      <c r="D48" s="249">
        <f t="shared" si="2"/>
        <v>20.733333333333334</v>
      </c>
      <c r="E48" s="249">
        <f>[2]RESUMEN!F47/[2]RESUMEN!$AO$48</f>
        <v>0</v>
      </c>
      <c r="F48" s="249">
        <f>[2]RESUMEN!I47/[2]RESUMEN!$AO$48</f>
        <v>20.733333333333334</v>
      </c>
      <c r="G48" s="249">
        <f>[2]RESUMEN!J47/[2]RESUMEN!$AO$48</f>
        <v>0</v>
      </c>
      <c r="H48" s="250">
        <f t="shared" si="3"/>
        <v>0</v>
      </c>
      <c r="I48" s="249">
        <f>[2]RESUMEN!L47/[2]RESUMEN!$AO$48</f>
        <v>0</v>
      </c>
      <c r="J48" s="250">
        <f t="shared" si="4"/>
        <v>0</v>
      </c>
      <c r="K48" s="249">
        <f>[2]RESUMEN!M47/[2]RESUMEN!$AO$48</f>
        <v>0</v>
      </c>
      <c r="L48" s="250">
        <f t="shared" si="5"/>
        <v>0</v>
      </c>
      <c r="M48" s="249">
        <f>[2]RESUMEN!O47/[2]RESUMEN!$AO$48</f>
        <v>0</v>
      </c>
      <c r="N48" s="250">
        <f t="shared" si="6"/>
        <v>0</v>
      </c>
      <c r="O48" s="249">
        <f>[2]RESUMEN!P47/[2]RESUMEN!$AO$48</f>
        <v>0</v>
      </c>
      <c r="P48" s="250">
        <f t="shared" si="7"/>
        <v>0</v>
      </c>
      <c r="Q48" s="249">
        <f>[2]RESUMEN!S47/[2]RESUMEN!$AO$48</f>
        <v>0</v>
      </c>
      <c r="R48" s="250">
        <f t="shared" si="8"/>
        <v>0</v>
      </c>
      <c r="S48" s="249">
        <f>[2]RESUMEN!T47/[2]RESUMEN!$AO$48</f>
        <v>20.733333333333334</v>
      </c>
      <c r="T48" s="251">
        <f t="shared" si="9"/>
        <v>100</v>
      </c>
    </row>
    <row r="49" spans="1:20" ht="15.75" customHeight="1">
      <c r="A49" s="22" t="s">
        <v>257</v>
      </c>
      <c r="C49" s="23" t="s">
        <v>41</v>
      </c>
      <c r="D49" s="8"/>
      <c r="E49" s="8"/>
      <c r="F49" s="8"/>
    </row>
    <row r="50" spans="1:20" ht="15.75" customHeight="1">
      <c r="A50" s="22" t="s">
        <v>31</v>
      </c>
      <c r="C50" s="24" t="s">
        <v>42</v>
      </c>
      <c r="D50" s="25"/>
      <c r="E50" s="25"/>
      <c r="F50" s="25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</row>
    <row r="51" spans="1:20" ht="15.75" customHeight="1">
      <c r="A51" s="26" t="s">
        <v>260</v>
      </c>
      <c r="C51" s="24" t="s">
        <v>43</v>
      </c>
      <c r="D51" s="8"/>
      <c r="E51" s="8"/>
      <c r="F51" s="8"/>
    </row>
    <row r="52" spans="1:20">
      <c r="B52" s="6"/>
    </row>
    <row r="53" spans="1:20">
      <c r="A53" s="27"/>
    </row>
    <row r="54" spans="1:20">
      <c r="A54" s="27"/>
    </row>
  </sheetData>
  <mergeCells count="7">
    <mergeCell ref="S6:S8"/>
    <mergeCell ref="M5:R5"/>
    <mergeCell ref="A6:A8"/>
    <mergeCell ref="C6:C8"/>
    <mergeCell ref="M6:M8"/>
    <mergeCell ref="O6:O8"/>
    <mergeCell ref="Q6:Q8"/>
  </mergeCells>
  <printOptions horizontalCentered="1"/>
  <pageMargins left="0.25" right="0.25" top="0.56000000000000005" bottom="0.44" header="0.3" footer="0.22"/>
  <pageSetup scale="70" orientation="portrait" r:id="rId1"/>
  <headerFooter>
    <oddHeader>&amp;C&amp;"-,Bold"DEPARTAMENTO DE CORRECCION Y REHABILITACION</oddHeader>
    <oddFooter>&amp;R&amp;8OFICINA DE DESARROLLO PROGRAMATICO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N43"/>
  <sheetViews>
    <sheetView workbookViewId="0"/>
  </sheetViews>
  <sheetFormatPr defaultRowHeight="15"/>
  <cols>
    <col min="12" max="12" width="24.28515625" customWidth="1"/>
  </cols>
  <sheetData>
    <row r="2" spans="1:14">
      <c r="A2" s="324" t="s">
        <v>44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</row>
    <row r="3" spans="1:14">
      <c r="A3" s="324" t="s">
        <v>45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14">
      <c r="A4" s="324" t="s">
        <v>46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t="s">
        <v>47</v>
      </c>
    </row>
    <row r="5" spans="1:14">
      <c r="A5" s="28" t="s">
        <v>274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t="s">
        <v>48</v>
      </c>
      <c r="M5" s="30">
        <f>'[2]NIVELES DE CUSTODIA'!O9</f>
        <v>63.4</v>
      </c>
      <c r="N5" s="31">
        <f t="shared" ref="N5:N11" si="0">SUM(M5/M$12)*100</f>
        <v>0.67450635497049494</v>
      </c>
    </row>
    <row r="6" spans="1:14">
      <c r="L6" t="s">
        <v>49</v>
      </c>
      <c r="M6" s="30">
        <f>'[2]NIVELES DE CUSTODIA'!Q9</f>
        <v>207.73333333333332</v>
      </c>
      <c r="N6" s="31">
        <f t="shared" si="0"/>
        <v>2.21005447117567</v>
      </c>
    </row>
    <row r="7" spans="1:14" ht="16.5" customHeight="1">
      <c r="L7" t="s">
        <v>50</v>
      </c>
      <c r="M7" s="30">
        <f>'[2]NIVELES DE CUSTODIA'!M9</f>
        <v>2.4</v>
      </c>
      <c r="N7" s="31">
        <f t="shared" si="0"/>
        <v>2.5533363595097596E-2</v>
      </c>
    </row>
    <row r="8" spans="1:14" ht="16.5" customHeight="1">
      <c r="L8" t="s">
        <v>51</v>
      </c>
      <c r="M8" s="30">
        <f>'[2]NIVELES DE CUSTODIA'!S9</f>
        <v>248.46666666666667</v>
      </c>
      <c r="N8" s="31">
        <f t="shared" si="0"/>
        <v>2.6434123921924653</v>
      </c>
    </row>
    <row r="9" spans="1:14" ht="16.5" customHeight="1">
      <c r="L9" t="s">
        <v>52</v>
      </c>
      <c r="M9" s="30">
        <f>'[2]NIVELES DE CUSTODIA'!K9</f>
        <v>1708.7333333333331</v>
      </c>
      <c r="N9" s="31">
        <f t="shared" si="0"/>
        <v>18.179045619609624</v>
      </c>
    </row>
    <row r="10" spans="1:14" ht="16.5" customHeight="1">
      <c r="L10" t="s">
        <v>53</v>
      </c>
      <c r="M10" s="30">
        <f>'[2]NIVELES DE CUSTODIA'!G9</f>
        <v>3928.2</v>
      </c>
      <c r="N10" s="31">
        <f t="shared" si="0"/>
        <v>41.791732864275993</v>
      </c>
    </row>
    <row r="11" spans="1:14" ht="16.5" customHeight="1">
      <c r="L11" t="s">
        <v>54</v>
      </c>
      <c r="M11" s="30">
        <f>'[2]NIVELES DE CUSTODIA'!I9</f>
        <v>3240.5333333333333</v>
      </c>
      <c r="N11" s="31">
        <f t="shared" si="0"/>
        <v>34.475714934180665</v>
      </c>
    </row>
    <row r="12" spans="1:14" ht="16.5" customHeight="1">
      <c r="L12" t="s">
        <v>55</v>
      </c>
      <c r="M12" s="30">
        <f>SUM(M5:M11)</f>
        <v>9399.4666666666653</v>
      </c>
    </row>
    <row r="13" spans="1:14" ht="16.5" customHeight="1"/>
    <row r="14" spans="1:14" ht="16.5" customHeight="1">
      <c r="L14" t="s">
        <v>56</v>
      </c>
    </row>
    <row r="15" spans="1:14" ht="16.5" customHeight="1">
      <c r="L15" t="s">
        <v>48</v>
      </c>
      <c r="M15" s="30">
        <f>'[2]NIVELES DE CUSTODIA'!O10</f>
        <v>25.4</v>
      </c>
      <c r="N15" s="31">
        <f>SUM(M15/M$22)*100</f>
        <v>0.50008531639256038</v>
      </c>
    </row>
    <row r="16" spans="1:14" ht="16.5" customHeight="1">
      <c r="L16" t="s">
        <v>49</v>
      </c>
      <c r="M16" s="30">
        <f>'[2]NIVELES DE CUSTODIA'!Q10</f>
        <v>53.06666666666667</v>
      </c>
      <c r="N16" s="31">
        <f t="shared" ref="N16:N21" si="1">SUM(M16/M$22)*100</f>
        <v>1.0447976688936433</v>
      </c>
    </row>
    <row r="17" spans="12:14" ht="16.5" customHeight="1">
      <c r="L17" t="s">
        <v>50</v>
      </c>
      <c r="M17" s="30">
        <f>'[2]NIVELES DE CUSTODIA'!M10</f>
        <v>1.8</v>
      </c>
      <c r="N17" s="31">
        <f t="shared" si="1"/>
        <v>3.5439116909709009E-2</v>
      </c>
    </row>
    <row r="18" spans="12:14" ht="16.5" customHeight="1">
      <c r="L18" t="s">
        <v>51</v>
      </c>
      <c r="M18" s="30">
        <f>'[2]NIVELES DE CUSTODIA'!S10</f>
        <v>122.39999999999999</v>
      </c>
      <c r="N18" s="31">
        <f t="shared" si="1"/>
        <v>2.4098599498602122</v>
      </c>
    </row>
    <row r="19" spans="12:14" ht="16.5" customHeight="1">
      <c r="L19" t="s">
        <v>52</v>
      </c>
      <c r="M19" s="30">
        <f>'[2]NIVELES DE CUSTODIA'!K10</f>
        <v>921.6</v>
      </c>
      <c r="N19" s="31">
        <f t="shared" si="1"/>
        <v>18.144827857771013</v>
      </c>
    </row>
    <row r="20" spans="12:14" ht="16.5" customHeight="1">
      <c r="L20" t="s">
        <v>53</v>
      </c>
      <c r="M20" s="30">
        <f>'[2]NIVELES DE CUSTODIA'!G10</f>
        <v>2318.5333333333333</v>
      </c>
      <c r="N20" s="31">
        <f t="shared" si="1"/>
        <v>45.648207699476288</v>
      </c>
    </row>
    <row r="21" spans="12:14" ht="16.5" customHeight="1">
      <c r="L21" t="s">
        <v>54</v>
      </c>
      <c r="M21" s="30">
        <f>'[2]NIVELES DE CUSTODIA'!I10</f>
        <v>1636.3333333333333</v>
      </c>
      <c r="N21" s="31">
        <f t="shared" si="1"/>
        <v>32.216782390696572</v>
      </c>
    </row>
    <row r="22" spans="12:14" ht="16.5" customHeight="1">
      <c r="L22" t="s">
        <v>57</v>
      </c>
      <c r="M22" s="30">
        <f>SUM(M15:M21)</f>
        <v>5079.1333333333332</v>
      </c>
      <c r="N22" s="31"/>
    </row>
    <row r="23" spans="12:14" ht="16.5" customHeight="1"/>
    <row r="24" spans="12:14" ht="16.5" customHeight="1">
      <c r="L24" t="s">
        <v>58</v>
      </c>
    </row>
    <row r="25" spans="12:14">
      <c r="L25" t="s">
        <v>48</v>
      </c>
      <c r="M25" s="30">
        <f>'[2]NIVELES DE CUSTODIA'!O28</f>
        <v>38</v>
      </c>
      <c r="N25" s="31">
        <f>SUM(M25/M$32)*100</f>
        <v>0.87956176220970617</v>
      </c>
    </row>
    <row r="26" spans="12:14">
      <c r="L26" t="s">
        <v>49</v>
      </c>
      <c r="M26" s="30">
        <f>'[2]NIVELES DE CUSTODIA'!Q28</f>
        <v>154.66666666666666</v>
      </c>
      <c r="N26" s="31">
        <f t="shared" ref="N26:N31" si="2">SUM(M26/M$32)*100</f>
        <v>3.5799706812745935</v>
      </c>
    </row>
    <row r="27" spans="12:14">
      <c r="L27" t="s">
        <v>50</v>
      </c>
      <c r="M27" s="30">
        <f>'[2]NIVELES DE CUSTODIA'!M28</f>
        <v>0.6</v>
      </c>
      <c r="N27" s="31">
        <f t="shared" si="2"/>
        <v>1.3887817298047989E-2</v>
      </c>
    </row>
    <row r="28" spans="12:14">
      <c r="L28" t="s">
        <v>51</v>
      </c>
      <c r="M28" s="30">
        <f>'[2]NIVELES DE CUSTODIA'!S28</f>
        <v>126.06666666666668</v>
      </c>
      <c r="N28" s="31">
        <f t="shared" si="2"/>
        <v>2.9179847234009726</v>
      </c>
    </row>
    <row r="29" spans="12:14" ht="19.5" customHeight="1">
      <c r="L29" t="s">
        <v>52</v>
      </c>
      <c r="M29" s="30">
        <f>'[2]NIVELES DE CUSTODIA'!K28</f>
        <v>787.13333333333321</v>
      </c>
      <c r="N29" s="31">
        <f t="shared" si="2"/>
        <v>18.219273204228067</v>
      </c>
    </row>
    <row r="30" spans="12:14" ht="19.5" customHeight="1">
      <c r="L30" t="s">
        <v>53</v>
      </c>
      <c r="M30" s="30">
        <f>'[2]NIVELES DE CUSTODIA'!G28</f>
        <v>1609.6666666666667</v>
      </c>
      <c r="N30" s="31">
        <f t="shared" si="2"/>
        <v>37.257927629040971</v>
      </c>
    </row>
    <row r="31" spans="12:14" ht="19.5" customHeight="1">
      <c r="L31" t="s">
        <v>54</v>
      </c>
      <c r="M31" s="30">
        <f>'[2]NIVELES DE CUSTODIA'!I28</f>
        <v>1604.2</v>
      </c>
      <c r="N31" s="31">
        <f t="shared" si="2"/>
        <v>37.131394182547645</v>
      </c>
    </row>
    <row r="32" spans="12:14" ht="19.5" customHeight="1">
      <c r="L32" t="s">
        <v>57</v>
      </c>
      <c r="M32" s="30">
        <f>SUM(M25:M31)</f>
        <v>4320.333333333333</v>
      </c>
    </row>
    <row r="33" spans="13:13" ht="19.5" customHeight="1"/>
    <row r="34" spans="13:13" ht="19.5" customHeight="1">
      <c r="M34" s="30">
        <f>SUM(M22,M32)</f>
        <v>9399.4666666666672</v>
      </c>
    </row>
    <row r="35" spans="13:13" ht="19.5" customHeight="1"/>
    <row r="36" spans="13:13" ht="19.5" customHeight="1"/>
    <row r="37" spans="13:13" ht="19.5" customHeight="1"/>
    <row r="38" spans="13:13" ht="19.5" customHeight="1"/>
    <row r="39" spans="13:13" ht="19.5" customHeight="1"/>
    <row r="40" spans="13:13" ht="19.5" customHeight="1"/>
    <row r="41" spans="13:13" ht="19.5" customHeight="1"/>
    <row r="42" spans="13:13" ht="19.5" customHeight="1"/>
    <row r="43" spans="13:13" ht="19.5" customHeight="1"/>
  </sheetData>
  <mergeCells count="3">
    <mergeCell ref="A2:K2"/>
    <mergeCell ref="A3:K3"/>
    <mergeCell ref="A4:K4"/>
  </mergeCells>
  <printOptions horizontalCentered="1"/>
  <pageMargins left="0.25" right="0.25" top="0.75" bottom="0.75" header="0.3" footer="0.3"/>
  <pageSetup scale="85" orientation="portrait" r:id="rId1"/>
  <headerFooter>
    <oddHeader>&amp;C&amp;"-,Bold"DEPARTAMENTO DE CORRECCION Y REHABILITACION</oddHeader>
    <oddFooter>&amp;R&amp;8OFICINA DE DESARROLLO PROGRAMATICO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PROMEDIO</vt:lpstr>
      <vt:lpstr>TABLA PROMEDIO</vt:lpstr>
      <vt:lpstr>FUGAS</vt:lpstr>
      <vt:lpstr>MUERTES</vt:lpstr>
      <vt:lpstr>NIVELES DE CUSTODIA</vt:lpstr>
      <vt:lpstr>TABLA DE NIVELES DE CST.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zgonzalez</dc:creator>
  <cp:lastModifiedBy>francisco.pesante</cp:lastModifiedBy>
  <cp:lastPrinted>2010-07-08T19:12:39Z</cp:lastPrinted>
  <dcterms:created xsi:type="dcterms:W3CDTF">2009-09-11T17:26:49Z</dcterms:created>
  <dcterms:modified xsi:type="dcterms:W3CDTF">2010-08-03T20:33:30Z</dcterms:modified>
</cp:coreProperties>
</file>