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23040" windowHeight="9408"/>
  </bookViews>
  <sheets>
    <sheet name="SUMMARY DASHBOARD" sheetId="14" r:id="rId1"/>
    <sheet name="REG+OCC BY CLASS MARCH 2016" sheetId="1" r:id="rId2"/>
    <sheet name="REG+OCC BY CLASS FY 2015-2016" sheetId="2" r:id="rId3"/>
    <sheet name="REG+OCC BY CLASS CY 2016" sheetId="3" r:id="rId4"/>
    <sheet name="REG+OCC BY REGION MARCH 2016" sheetId="4" r:id="rId5"/>
    <sheet name="REG+OCC BY REGION FY 2015-2016" sheetId="5" r:id="rId6"/>
    <sheet name="REG+OCC BY REGION CY 2016" sheetId="6" r:id="rId7"/>
    <sheet name="ARR$ MARCH 2016" sheetId="7" r:id="rId8"/>
    <sheet name="ARR$ BY REGION FY 15-16" sheetId="8" r:id="rId9"/>
    <sheet name="ARR$ BY AREA FY 15-16" sheetId="9" r:id="rId10"/>
    <sheet name="ARR$ BY REGION CY 2016" sheetId="10" r:id="rId11"/>
    <sheet name="ARR$ BY AREA CY 2016" sheetId="11" r:id="rId12"/>
    <sheet name="CONTACTO" sheetId="12" r:id="rId13"/>
    <sheet name="GLOSSARY" sheetId="13"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MARCH 2016'!$A$1:$W$30</definedName>
    <definedName name="_xlnm.Print_Area" localSheetId="0">'SUMMARY DASHBOARD'!$A$1:$L$63</definedName>
  </definedNames>
  <calcPr calcId="152511"/>
</workbook>
</file>

<file path=xl/calcChain.xml><?xml version="1.0" encoding="utf-8"?>
<calcChain xmlns="http://schemas.openxmlformats.org/spreadsheetml/2006/main">
  <c r="G32" i="14" l="1"/>
  <c r="F32" i="14"/>
  <c r="E32" i="14"/>
  <c r="G31" i="14"/>
  <c r="F31" i="14"/>
  <c r="E31" i="14"/>
  <c r="G30" i="14"/>
  <c r="F30" i="14"/>
  <c r="E30" i="14"/>
  <c r="G26" i="14"/>
  <c r="F26" i="14"/>
  <c r="E26" i="14"/>
  <c r="G25" i="14"/>
  <c r="F25" i="14"/>
  <c r="E25" i="14"/>
  <c r="G21" i="14"/>
  <c r="F21" i="14"/>
  <c r="E21" i="14"/>
  <c r="G16" i="14"/>
  <c r="F16" i="14"/>
  <c r="F17" i="14" s="1"/>
  <c r="E16" i="14"/>
  <c r="E17" i="14" s="1"/>
  <c r="G13" i="14"/>
  <c r="F13" i="14"/>
  <c r="E13" i="14"/>
  <c r="G12" i="14"/>
  <c r="F12" i="14"/>
  <c r="E12" i="14"/>
  <c r="G11" i="14"/>
  <c r="F11" i="14"/>
  <c r="E11" i="14"/>
  <c r="G8" i="14"/>
  <c r="F8" i="14"/>
  <c r="E8" i="14"/>
  <c r="G17" i="14" l="1"/>
  <c r="T47" i="6"/>
  <c r="J47" i="6"/>
  <c r="T46" i="6"/>
  <c r="P46" i="6"/>
  <c r="J46" i="6"/>
  <c r="G46" i="6"/>
  <c r="T45" i="6"/>
  <c r="J45" i="6"/>
  <c r="G45" i="6"/>
  <c r="W44" i="6"/>
  <c r="S44" i="6"/>
  <c r="J44" i="6"/>
  <c r="F44" i="6"/>
  <c r="T44" i="6"/>
  <c r="G44" i="6"/>
  <c r="W35" i="6"/>
  <c r="V35" i="6"/>
  <c r="T35" i="6"/>
  <c r="S35" i="6"/>
  <c r="P35" i="6"/>
  <c r="J35" i="6"/>
  <c r="I35" i="6"/>
  <c r="G35" i="6"/>
  <c r="F35" i="6"/>
  <c r="W34" i="6"/>
  <c r="V34" i="6"/>
  <c r="S34" i="6"/>
  <c r="Q34" i="6"/>
  <c r="J34" i="6"/>
  <c r="I34" i="6"/>
  <c r="K34" i="6" s="1"/>
  <c r="F34" i="6"/>
  <c r="D34" i="6"/>
  <c r="V33" i="6"/>
  <c r="T33" i="6"/>
  <c r="Q33" i="6"/>
  <c r="P33" i="6"/>
  <c r="I33" i="6"/>
  <c r="G33" i="6"/>
  <c r="C33" i="6"/>
  <c r="T47" i="5"/>
  <c r="J47" i="5"/>
  <c r="G47" i="5"/>
  <c r="F47" i="5"/>
  <c r="T46" i="5"/>
  <c r="Q46" i="5"/>
  <c r="J46" i="5"/>
  <c r="G46" i="5"/>
  <c r="D46" i="5"/>
  <c r="J45" i="5"/>
  <c r="T45" i="5"/>
  <c r="G45" i="5"/>
  <c r="D45" i="5"/>
  <c r="T44" i="5"/>
  <c r="P44" i="5"/>
  <c r="G44" i="5"/>
  <c r="J44" i="5"/>
  <c r="D44" i="5"/>
  <c r="W35" i="5"/>
  <c r="T35" i="5"/>
  <c r="S35" i="5"/>
  <c r="Q35" i="5"/>
  <c r="P35" i="5"/>
  <c r="J35" i="5"/>
  <c r="G35" i="5"/>
  <c r="F35" i="5"/>
  <c r="W34" i="5"/>
  <c r="V34" i="5"/>
  <c r="T34" i="5"/>
  <c r="S34" i="5"/>
  <c r="U34" i="5" s="1"/>
  <c r="P34" i="5"/>
  <c r="J34" i="5"/>
  <c r="I34" i="5"/>
  <c r="G34" i="5"/>
  <c r="F34" i="5"/>
  <c r="W33" i="5"/>
  <c r="V33" i="5"/>
  <c r="S33" i="5"/>
  <c r="Q33" i="5"/>
  <c r="J33" i="5"/>
  <c r="I33" i="5"/>
  <c r="F33" i="5"/>
  <c r="D33" i="5"/>
  <c r="T47" i="4"/>
  <c r="J47" i="4"/>
  <c r="G47" i="4"/>
  <c r="T46" i="4"/>
  <c r="Q45" i="4"/>
  <c r="W45" i="4"/>
  <c r="W44" i="4"/>
  <c r="Q44" i="4"/>
  <c r="T44" i="4"/>
  <c r="J44" i="4"/>
  <c r="G44" i="4"/>
  <c r="W35" i="4"/>
  <c r="S35" i="4"/>
  <c r="Q35" i="4"/>
  <c r="J35" i="4"/>
  <c r="V34" i="4"/>
  <c r="Q34" i="4"/>
  <c r="G34" i="4"/>
  <c r="S33" i="4"/>
  <c r="G33" i="4"/>
  <c r="H47" i="5" l="1"/>
  <c r="U35" i="6"/>
  <c r="H35" i="5"/>
  <c r="H35" i="6"/>
  <c r="K34" i="5"/>
  <c r="U35" i="5"/>
  <c r="H34" i="5"/>
  <c r="C45" i="6"/>
  <c r="F46" i="6"/>
  <c r="H46" i="6" s="1"/>
  <c r="I46" i="6"/>
  <c r="K46" i="6" s="1"/>
  <c r="V46" i="6"/>
  <c r="I44" i="6"/>
  <c r="K44" i="6" s="1"/>
  <c r="P44" i="6"/>
  <c r="P45" i="6"/>
  <c r="I45" i="6"/>
  <c r="K45" i="6" s="1"/>
  <c r="V44" i="6"/>
  <c r="Q45" i="6"/>
  <c r="N45" i="6" s="1"/>
  <c r="W45" i="6"/>
  <c r="V45" i="6"/>
  <c r="Q46" i="6"/>
  <c r="N46" i="6" s="1"/>
  <c r="W46" i="6"/>
  <c r="H34" i="6"/>
  <c r="F33" i="6"/>
  <c r="J33" i="6"/>
  <c r="J37" i="6" s="1"/>
  <c r="S33" i="6"/>
  <c r="W33" i="6"/>
  <c r="X33" i="6" s="1"/>
  <c r="G34" i="6"/>
  <c r="G37" i="6" s="1"/>
  <c r="P34" i="6"/>
  <c r="T34" i="6"/>
  <c r="T37" i="6" s="1"/>
  <c r="D35" i="6"/>
  <c r="Z35" i="6" s="1"/>
  <c r="Q35" i="6"/>
  <c r="N35" i="6" s="1"/>
  <c r="D44" i="6"/>
  <c r="Z44" i="6" s="1"/>
  <c r="I47" i="6"/>
  <c r="K47" i="6" s="1"/>
  <c r="Q47" i="6"/>
  <c r="N47" i="6" s="1"/>
  <c r="W47" i="6"/>
  <c r="P37" i="6"/>
  <c r="R33" i="6"/>
  <c r="K35" i="6"/>
  <c r="X35" i="6"/>
  <c r="S47" i="6"/>
  <c r="U47" i="6" s="1"/>
  <c r="N33" i="6"/>
  <c r="X34" i="6"/>
  <c r="H44" i="6"/>
  <c r="U44" i="6"/>
  <c r="R46" i="6"/>
  <c r="F47" i="6"/>
  <c r="I37" i="6"/>
  <c r="Y33" i="6"/>
  <c r="V37" i="6"/>
  <c r="U34" i="6"/>
  <c r="Z34" i="6"/>
  <c r="R35" i="6"/>
  <c r="M35" i="6"/>
  <c r="D45" i="6"/>
  <c r="D46" i="6"/>
  <c r="D47" i="6"/>
  <c r="G47" i="6"/>
  <c r="I44" i="5"/>
  <c r="K44" i="5" s="1"/>
  <c r="F44" i="5"/>
  <c r="H44" i="5" s="1"/>
  <c r="Q44" i="5"/>
  <c r="N44" i="5" s="1"/>
  <c r="Q45" i="5"/>
  <c r="N45" i="5" s="1"/>
  <c r="V45" i="5"/>
  <c r="F45" i="5"/>
  <c r="H45" i="5" s="1"/>
  <c r="I46" i="5"/>
  <c r="K46" i="5" s="1"/>
  <c r="V46" i="5"/>
  <c r="F46" i="5"/>
  <c r="H46" i="5" s="1"/>
  <c r="D47" i="5"/>
  <c r="S44" i="5"/>
  <c r="U44" i="5" s="1"/>
  <c r="W44" i="5"/>
  <c r="Z44" i="5" s="1"/>
  <c r="S45" i="5"/>
  <c r="U45" i="5" s="1"/>
  <c r="W45" i="5"/>
  <c r="Z45" i="5" s="1"/>
  <c r="W46" i="5"/>
  <c r="Z46" i="5" s="1"/>
  <c r="I45" i="5"/>
  <c r="K45" i="5" s="1"/>
  <c r="K33" i="5"/>
  <c r="J37" i="5"/>
  <c r="W37" i="5"/>
  <c r="Z33" i="5"/>
  <c r="M34" i="5"/>
  <c r="N35" i="5"/>
  <c r="G33" i="5"/>
  <c r="G37" i="5" s="1"/>
  <c r="P33" i="5"/>
  <c r="T33" i="5"/>
  <c r="T37" i="5" s="1"/>
  <c r="Q34" i="5"/>
  <c r="N34" i="5" s="1"/>
  <c r="I35" i="5"/>
  <c r="K35" i="5" s="1"/>
  <c r="V35" i="5"/>
  <c r="S47" i="5"/>
  <c r="U47" i="5" s="1"/>
  <c r="X34" i="5"/>
  <c r="V47" i="5"/>
  <c r="X33" i="5"/>
  <c r="R35" i="5"/>
  <c r="M35" i="5"/>
  <c r="O35" i="5" s="1"/>
  <c r="N46" i="5"/>
  <c r="S46" i="5"/>
  <c r="U46" i="5" s="1"/>
  <c r="F37" i="5"/>
  <c r="S37" i="5"/>
  <c r="D35" i="5"/>
  <c r="Z35" i="5" s="1"/>
  <c r="I43" i="4"/>
  <c r="F44" i="4"/>
  <c r="H44" i="4" s="1"/>
  <c r="I44" i="4"/>
  <c r="K44" i="4" s="1"/>
  <c r="I45" i="4"/>
  <c r="S44" i="4"/>
  <c r="U44" i="4" s="1"/>
  <c r="F35" i="4"/>
  <c r="W43" i="4"/>
  <c r="N44" i="4"/>
  <c r="J45" i="4"/>
  <c r="P46" i="4"/>
  <c r="T33" i="4"/>
  <c r="V35" i="4"/>
  <c r="T45" i="4"/>
  <c r="J46" i="4"/>
  <c r="Q46" i="4"/>
  <c r="N46" i="4" s="1"/>
  <c r="F33" i="4"/>
  <c r="J33" i="4"/>
  <c r="P33" i="4"/>
  <c r="P34" i="4"/>
  <c r="T34" i="4"/>
  <c r="N34" i="4" s="1"/>
  <c r="I35" i="4"/>
  <c r="K35" i="4" s="1"/>
  <c r="C33" i="4"/>
  <c r="W46" i="4"/>
  <c r="G45" i="4"/>
  <c r="D45" i="4"/>
  <c r="Z45" i="4" s="1"/>
  <c r="N45" i="4"/>
  <c r="Q33" i="4"/>
  <c r="F47" i="4"/>
  <c r="H47" i="4" s="1"/>
  <c r="W47" i="4"/>
  <c r="W33" i="4"/>
  <c r="V44" i="4"/>
  <c r="I34" i="4"/>
  <c r="K34" i="4" s="1"/>
  <c r="G46" i="4"/>
  <c r="Q47" i="4"/>
  <c r="N47" i="4" s="1"/>
  <c r="I33" i="4"/>
  <c r="V33" i="4"/>
  <c r="F34" i="4"/>
  <c r="H34" i="4" s="1"/>
  <c r="J34" i="4"/>
  <c r="S34" i="4"/>
  <c r="W34" i="4"/>
  <c r="X34" i="4" s="1"/>
  <c r="G35" i="4"/>
  <c r="G37" i="4" s="1"/>
  <c r="P35" i="4"/>
  <c r="T35" i="4"/>
  <c r="U35" i="4" s="1"/>
  <c r="D47" i="4"/>
  <c r="P47" i="4"/>
  <c r="U37" i="5" l="1"/>
  <c r="U33" i="5"/>
  <c r="Q37" i="5"/>
  <c r="N37" i="5" s="1"/>
  <c r="K37" i="6"/>
  <c r="K33" i="6"/>
  <c r="Q37" i="6"/>
  <c r="R37" i="6" s="1"/>
  <c r="O35" i="6"/>
  <c r="N34" i="6"/>
  <c r="M44" i="5"/>
  <c r="O44" i="5" s="1"/>
  <c r="H37" i="5"/>
  <c r="R44" i="5"/>
  <c r="J37" i="4"/>
  <c r="U34" i="4"/>
  <c r="C46" i="6"/>
  <c r="E46" i="6" s="1"/>
  <c r="P47" i="6"/>
  <c r="P43" i="6"/>
  <c r="C47" i="6"/>
  <c r="E47" i="6" s="1"/>
  <c r="U33" i="6"/>
  <c r="S37" i="6"/>
  <c r="U37" i="6" s="1"/>
  <c r="Y45" i="6"/>
  <c r="X45" i="6"/>
  <c r="M44" i="6"/>
  <c r="C35" i="6"/>
  <c r="G43" i="6"/>
  <c r="G49" i="6" s="1"/>
  <c r="W43" i="6"/>
  <c r="S46" i="6"/>
  <c r="Q44" i="6"/>
  <c r="N44" i="6" s="1"/>
  <c r="V43" i="6"/>
  <c r="R45" i="6"/>
  <c r="D43" i="6"/>
  <c r="D49" i="6" s="1"/>
  <c r="S45" i="6"/>
  <c r="U45" i="6" s="1"/>
  <c r="C43" i="6"/>
  <c r="S43" i="6"/>
  <c r="M33" i="6"/>
  <c r="O33" i="6" s="1"/>
  <c r="I43" i="6"/>
  <c r="C34" i="6"/>
  <c r="H33" i="6"/>
  <c r="F37" i="6"/>
  <c r="H37" i="6" s="1"/>
  <c r="Z45" i="6"/>
  <c r="C44" i="6"/>
  <c r="E44" i="6" s="1"/>
  <c r="F43" i="6"/>
  <c r="V47" i="6"/>
  <c r="Q43" i="6"/>
  <c r="H47" i="6"/>
  <c r="F45" i="6"/>
  <c r="H45" i="6" s="1"/>
  <c r="T43" i="6"/>
  <c r="T49" i="6" s="1"/>
  <c r="N37" i="6"/>
  <c r="J43" i="6"/>
  <c r="J49" i="6" s="1"/>
  <c r="Z47" i="6"/>
  <c r="R34" i="6"/>
  <c r="M34" i="6"/>
  <c r="W37" i="6"/>
  <c r="Z46" i="6"/>
  <c r="X44" i="6"/>
  <c r="D33" i="6"/>
  <c r="Z33" i="6" s="1"/>
  <c r="X46" i="6"/>
  <c r="E45" i="6"/>
  <c r="P43" i="5"/>
  <c r="S43" i="5"/>
  <c r="X35" i="5"/>
  <c r="P37" i="5"/>
  <c r="M33" i="5"/>
  <c r="R33" i="5"/>
  <c r="O34" i="5"/>
  <c r="I43" i="5"/>
  <c r="P45" i="5"/>
  <c r="V37" i="5"/>
  <c r="G43" i="5"/>
  <c r="G49" i="5" s="1"/>
  <c r="N33" i="5"/>
  <c r="I47" i="5"/>
  <c r="K47" i="5" s="1"/>
  <c r="W47" i="5"/>
  <c r="Z47" i="5" s="1"/>
  <c r="V44" i="5"/>
  <c r="J43" i="5"/>
  <c r="J49" i="5" s="1"/>
  <c r="D34" i="5"/>
  <c r="R34" i="5"/>
  <c r="I37" i="5"/>
  <c r="K37" i="5" s="1"/>
  <c r="Q43" i="5"/>
  <c r="P46" i="5"/>
  <c r="F43" i="5"/>
  <c r="C34" i="5"/>
  <c r="Q47" i="5"/>
  <c r="N47" i="5" s="1"/>
  <c r="P47" i="5"/>
  <c r="V43" i="5"/>
  <c r="X45" i="5"/>
  <c r="H33" i="5"/>
  <c r="D43" i="5"/>
  <c r="D49" i="5" s="1"/>
  <c r="C35" i="5"/>
  <c r="E35" i="5" s="1"/>
  <c r="T43" i="5"/>
  <c r="T49" i="5" s="1"/>
  <c r="W43" i="5"/>
  <c r="C33" i="5"/>
  <c r="X46" i="5"/>
  <c r="C37" i="4"/>
  <c r="Y33" i="4"/>
  <c r="X33" i="4"/>
  <c r="V37" i="4"/>
  <c r="X44" i="4"/>
  <c r="C34" i="4"/>
  <c r="S46" i="4"/>
  <c r="U46" i="4" s="1"/>
  <c r="V47" i="4"/>
  <c r="S43" i="4"/>
  <c r="Z47" i="4"/>
  <c r="P44" i="4"/>
  <c r="Q37" i="4"/>
  <c r="N33" i="4"/>
  <c r="F46" i="4"/>
  <c r="H46" i="4" s="1"/>
  <c r="P45" i="4"/>
  <c r="I46" i="4"/>
  <c r="K46" i="4" s="1"/>
  <c r="M47" i="4"/>
  <c r="O47" i="4" s="1"/>
  <c r="R47" i="4"/>
  <c r="R35" i="4"/>
  <c r="M35" i="4"/>
  <c r="N35" i="4"/>
  <c r="S45" i="4"/>
  <c r="U45" i="4" s="1"/>
  <c r="G43" i="4"/>
  <c r="G49" i="4" s="1"/>
  <c r="V45" i="4"/>
  <c r="V43" i="4"/>
  <c r="P37" i="4"/>
  <c r="M33" i="4"/>
  <c r="R33" i="4"/>
  <c r="I47" i="4"/>
  <c r="K47" i="4" s="1"/>
  <c r="V46" i="4"/>
  <c r="F45" i="4"/>
  <c r="H45" i="4" s="1"/>
  <c r="T37" i="4"/>
  <c r="U33" i="4"/>
  <c r="H35" i="4"/>
  <c r="K45" i="4"/>
  <c r="F43" i="4"/>
  <c r="C45" i="4"/>
  <c r="E45" i="4" s="1"/>
  <c r="P43" i="4"/>
  <c r="R34" i="4"/>
  <c r="M34" i="4"/>
  <c r="O34" i="4" s="1"/>
  <c r="Y35" i="4"/>
  <c r="X35" i="4"/>
  <c r="D35" i="4"/>
  <c r="Z35" i="4" s="1"/>
  <c r="D33" i="4"/>
  <c r="E33" i="4" s="1"/>
  <c r="R46" i="4"/>
  <c r="W49" i="4"/>
  <c r="S47" i="4"/>
  <c r="U47" i="4" s="1"/>
  <c r="Q43" i="4"/>
  <c r="J43" i="4"/>
  <c r="J49" i="4" s="1"/>
  <c r="H33" i="4"/>
  <c r="F37" i="4"/>
  <c r="H37" i="4" s="1"/>
  <c r="T43" i="4"/>
  <c r="T49" i="4" s="1"/>
  <c r="D34" i="4"/>
  <c r="Z34" i="4" s="1"/>
  <c r="K33" i="4"/>
  <c r="I37" i="4"/>
  <c r="K37" i="4" s="1"/>
  <c r="W37" i="4"/>
  <c r="Z33" i="4"/>
  <c r="C43" i="4"/>
  <c r="S37" i="4"/>
  <c r="U37" i="4" s="1"/>
  <c r="C35" i="4"/>
  <c r="O34" i="6" l="1"/>
  <c r="M37" i="6"/>
  <c r="Y46" i="6"/>
  <c r="N37" i="4"/>
  <c r="K43" i="4"/>
  <c r="O33" i="4"/>
  <c r="I49" i="4"/>
  <c r="K49" i="4" s="1"/>
  <c r="O37" i="6"/>
  <c r="H43" i="6"/>
  <c r="F49" i="6"/>
  <c r="H49" i="6" s="1"/>
  <c r="D37" i="6"/>
  <c r="E33" i="6"/>
  <c r="Z37" i="6"/>
  <c r="Y47" i="6"/>
  <c r="X47" i="6"/>
  <c r="U43" i="6"/>
  <c r="S49" i="6"/>
  <c r="U49" i="6" s="1"/>
  <c r="C49" i="6"/>
  <c r="E49" i="6" s="1"/>
  <c r="E43" i="6"/>
  <c r="U46" i="6"/>
  <c r="M46" i="6"/>
  <c r="O46" i="6" s="1"/>
  <c r="X37" i="6"/>
  <c r="M47" i="6"/>
  <c r="O47" i="6" s="1"/>
  <c r="R47" i="6"/>
  <c r="I49" i="6"/>
  <c r="K49" i="6" s="1"/>
  <c r="K43" i="6"/>
  <c r="W49" i="6"/>
  <c r="Z49" i="6" s="1"/>
  <c r="Z43" i="6"/>
  <c r="Y44" i="6"/>
  <c r="E34" i="6"/>
  <c r="C37" i="6"/>
  <c r="Y34" i="6"/>
  <c r="O44" i="6"/>
  <c r="M43" i="6"/>
  <c r="P49" i="6"/>
  <c r="R43" i="6"/>
  <c r="Q49" i="6"/>
  <c r="N49" i="6" s="1"/>
  <c r="N43" i="6"/>
  <c r="M45" i="6"/>
  <c r="O45" i="6" s="1"/>
  <c r="E35" i="6"/>
  <c r="Y35" i="6"/>
  <c r="R44" i="6"/>
  <c r="V49" i="6"/>
  <c r="Y43" i="6"/>
  <c r="X43" i="6"/>
  <c r="C43" i="5"/>
  <c r="Y43" i="5" s="1"/>
  <c r="Q49" i="5"/>
  <c r="N49" i="5" s="1"/>
  <c r="N43" i="5"/>
  <c r="I49" i="5"/>
  <c r="K49" i="5" s="1"/>
  <c r="K43" i="5"/>
  <c r="C46" i="5"/>
  <c r="H43" i="5"/>
  <c r="F49" i="5"/>
  <c r="H49" i="5" s="1"/>
  <c r="R46" i="5"/>
  <c r="M46" i="5"/>
  <c r="O46" i="5" s="1"/>
  <c r="C45" i="5"/>
  <c r="D37" i="5"/>
  <c r="Z37" i="5" s="1"/>
  <c r="Z34" i="5"/>
  <c r="C47" i="5"/>
  <c r="X47" i="5"/>
  <c r="Y35" i="5"/>
  <c r="C37" i="5"/>
  <c r="Y37" i="5" s="1"/>
  <c r="E33" i="5"/>
  <c r="Y33" i="5"/>
  <c r="M47" i="5"/>
  <c r="O47" i="5" s="1"/>
  <c r="R47" i="5"/>
  <c r="X44" i="5"/>
  <c r="R45" i="5"/>
  <c r="M45" i="5"/>
  <c r="O45" i="5" s="1"/>
  <c r="O33" i="5"/>
  <c r="C44" i="5"/>
  <c r="E44" i="5" s="1"/>
  <c r="E34" i="5"/>
  <c r="Y34" i="5"/>
  <c r="X37" i="5"/>
  <c r="R37" i="5"/>
  <c r="M37" i="5"/>
  <c r="O37" i="5" s="1"/>
  <c r="U43" i="5"/>
  <c r="S49" i="5"/>
  <c r="U49" i="5" s="1"/>
  <c r="W49" i="5"/>
  <c r="Z49" i="5" s="1"/>
  <c r="Z43" i="5"/>
  <c r="V49" i="5"/>
  <c r="X43" i="5"/>
  <c r="M43" i="5"/>
  <c r="P49" i="5"/>
  <c r="R43" i="5"/>
  <c r="M43" i="4"/>
  <c r="P49" i="4"/>
  <c r="R43" i="4"/>
  <c r="H43" i="4"/>
  <c r="F49" i="4"/>
  <c r="H49" i="4" s="1"/>
  <c r="V49" i="4"/>
  <c r="Y43" i="4"/>
  <c r="X43" i="4"/>
  <c r="Y45" i="4"/>
  <c r="X45" i="4"/>
  <c r="Q49" i="4"/>
  <c r="N49" i="4" s="1"/>
  <c r="N43" i="4"/>
  <c r="D37" i="4"/>
  <c r="Z37" i="4" s="1"/>
  <c r="R37" i="4"/>
  <c r="M37" i="4"/>
  <c r="O37" i="4" s="1"/>
  <c r="X37" i="4"/>
  <c r="Y37" i="4"/>
  <c r="E35" i="4"/>
  <c r="C47" i="4"/>
  <c r="E47" i="4" s="1"/>
  <c r="C46" i="4"/>
  <c r="M46" i="4"/>
  <c r="O46" i="4" s="1"/>
  <c r="D46" i="4"/>
  <c r="Z46" i="4" s="1"/>
  <c r="D44" i="4"/>
  <c r="Z44" i="4" s="1"/>
  <c r="O35" i="4"/>
  <c r="X47" i="4"/>
  <c r="E34" i="4"/>
  <c r="Y34" i="4"/>
  <c r="C44" i="4"/>
  <c r="U43" i="4"/>
  <c r="S49" i="4"/>
  <c r="U49" i="4" s="1"/>
  <c r="D43" i="4"/>
  <c r="E43" i="4" s="1"/>
  <c r="X46" i="4"/>
  <c r="R45" i="4"/>
  <c r="M45" i="4"/>
  <c r="O45" i="4" s="1"/>
  <c r="R44" i="4"/>
  <c r="M44" i="4"/>
  <c r="O44" i="4" s="1"/>
  <c r="O43" i="5" l="1"/>
  <c r="E46" i="4"/>
  <c r="Y46" i="4"/>
  <c r="E37" i="4"/>
  <c r="Y49" i="6"/>
  <c r="X49" i="6"/>
  <c r="R49" i="6"/>
  <c r="M49" i="6"/>
  <c r="O49" i="6" s="1"/>
  <c r="O43" i="6"/>
  <c r="E37" i="6"/>
  <c r="Y37" i="6"/>
  <c r="R49" i="5"/>
  <c r="M49" i="5"/>
  <c r="O49" i="5" s="1"/>
  <c r="X49" i="5"/>
  <c r="Y44" i="5"/>
  <c r="E47" i="5"/>
  <c r="Y47" i="5"/>
  <c r="E46" i="5"/>
  <c r="Y46" i="5"/>
  <c r="E37" i="5"/>
  <c r="E45" i="5"/>
  <c r="Y45" i="5"/>
  <c r="C49" i="5"/>
  <c r="E49" i="5" s="1"/>
  <c r="E43" i="5"/>
  <c r="C49" i="4"/>
  <c r="Y49" i="4" s="1"/>
  <c r="E44" i="4"/>
  <c r="Y44" i="4"/>
  <c r="Y47" i="4"/>
  <c r="D49" i="4"/>
  <c r="Z49" i="4" s="1"/>
  <c r="Z43" i="4"/>
  <c r="X49" i="4"/>
  <c r="R49" i="4"/>
  <c r="M49" i="4"/>
  <c r="O49" i="4" s="1"/>
  <c r="O43" i="4"/>
  <c r="Y49" i="5" l="1"/>
  <c r="E49" i="4"/>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<sst xmlns="http://schemas.openxmlformats.org/spreadsheetml/2006/main" count="1054" uniqueCount="204">
  <si>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</si>
  <si>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</si>
  <si>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</si>
  <si>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</si>
  <si>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</si>
  <si>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</si>
  <si>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MARCH</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</si>
  <si>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</si>
  <si>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</si>
  <si>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</si>
  <si>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</si>
  <si>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</si>
  <si>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</si>
  <si>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</si>
  <si>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</si>
  <si>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</si>
  <si>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</si>
  <si>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</si>
  <si>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</si>
  <si>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</si>
  <si>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</si>
  <si>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</si>
  <si>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</si>
  <si>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</si>
  <si>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</si>
  <si>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</si>
  <si>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</si>
  <si>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</si>
  <si>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</si>
  <si>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MARCH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</si>
  <si>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</si>
  <si>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</si>
  <si>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</si>
  <si>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</si>
  <si>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</si>
  <si>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</si>
  <si>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</si>
  <si>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MARCH)</t>
  </si>
  <si>
    <t>REGISTRATIONS AND OCCUPANCY RATE</t>
  </si>
  <si>
    <t>FOR THE MONTH OF MARCH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</si>
  <si>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</si>
  <si>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</si>
  <si>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</si>
  <si>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</si>
  <si>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</si>
  <si>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</si>
  <si>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</si>
  <si>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</si>
  <si>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</si>
  <si>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</si>
  <si>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</si>
  <si>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</si>
  <si>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</si>
  <si>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</si>
  <si>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</si>
  <si>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</si>
  <si>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</si>
  <si>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</si>
  <si>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</si>
  <si>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</si>
  <si>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</si>
  <si>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</si>
  <si>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</si>
  <si>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</si>
  <si>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</si>
  <si>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MARCH 2016</t>
  </si>
  <si>
    <t>BY REGION AS OF MARCH 2016</t>
  </si>
  <si>
    <t>1/ Metropolitan Region includes the following municipalities: Bayamón, Cataño, Guaynabo, San Juan and Carolina.</t>
  </si>
  <si>
    <t>2/ Includes Paradores.</t>
  </si>
  <si>
    <t>FISCAL YEAR 2015-2016</t>
  </si>
  <si>
    <t xml:space="preserve"> AS OF MARCH 2016</t>
  </si>
  <si>
    <t>BY REGION - MARCH 2016</t>
  </si>
  <si>
    <t>Classification by</t>
  </si>
  <si>
    <t>Average Room Rate $</t>
  </si>
  <si>
    <t>CHANGE %</t>
  </si>
  <si>
    <t>Number of Rooms</t>
  </si>
  <si>
    <t>March 2016</t>
  </si>
  <si>
    <t>March 2015</t>
  </si>
  <si>
    <t>Metropolitan</t>
  </si>
  <si>
    <t>Grand Total</t>
  </si>
  <si>
    <t>BY AREA - MARCH 2016</t>
  </si>
  <si>
    <t>Area</t>
  </si>
  <si>
    <t>Metro</t>
  </si>
  <si>
    <t>Non Metro</t>
  </si>
  <si>
    <t>PARADORES - MARCH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</si>
  <si>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</si>
  <si>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</si>
  <si>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</si>
  <si>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</si>
  <si>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</si>
  <si>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</si>
  <si>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</si>
  <si>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</si>
  <si>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</si>
  <si>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</si>
  <si>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</si>
  <si>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</si>
  <si>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</si>
  <si>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</si>
  <si>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</si>
  <si>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</si>
  <si>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</si>
  <si>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</si>
  <si>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</si>
  <si>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</si>
  <si>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</si>
  <si>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</si>
  <si>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</si>
  <si>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</si>
  <si>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</si>
  <si>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</si>
  <si>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</si>
  <si>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</si>
  <si>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</si>
  <si>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</si>
  <si>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</si>
  <si>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</si>
  <si>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</si>
  <si>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</si>
  <si>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</si>
  <si>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</si>
  <si>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</si>
  <si>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</si>
  <si>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</si>
  <si>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</si>
  <si>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</si>
  <si>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</si>
  <si>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</si>
  <si>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</si>
  <si>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</si>
  <si>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</si>
  <si>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</si>
  <si>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</si>
  <si>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</si>
  <si>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</si>
  <si>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</si>
  <si>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</si>
  <si>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</si>
  <si>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</si>
  <si>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2016 Jul</t>
  </si>
  <si>
    <t>2016 Aug</t>
  </si>
  <si>
    <t>2016 Sep</t>
  </si>
  <si>
    <t>2016 Oct</t>
  </si>
  <si>
    <t>2016 Nov</t>
  </si>
  <si>
    <t>2016 Dec</t>
  </si>
  <si>
    <t>CALENDAR YEAR 2015 R</t>
  </si>
  <si>
    <t>PERCENTAGE CHANGE:  CALENDAR YEAR 2016 vs 2015</t>
  </si>
  <si>
    <t>ADR $</t>
  </si>
  <si>
    <t>Jul</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</si>
  <si>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</si>
  <si>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</si>
  <si>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</si>
  <si>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</si>
  <si>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</si>
  <si>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</si>
  <si>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</si>
  <si>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</si>
  <si>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</si>
  <si>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</si>
  <si>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</si>
  <si>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</si>
  <si>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</si>
  <si>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</si>
  <si>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</si>
  <si>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</si>
  <si>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</si>
  <si>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</si>
  <si>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</si>
  <si>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</si>
  <si>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</si>
  <si>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</si>
  <si>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</si>
  <si>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</si>
  <si>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</si>
  <si>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</si>
  <si>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</si>
  <si>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</si>
  <si>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</si>
  <si>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</si>
  <si>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</si>
  <si>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</si>
  <si>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</si>
  <si>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</si>
  <si>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</si>
  <si>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</si>
  <si>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</si>
  <si>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</si>
  <si>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</si>
  <si>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02 de junio de 2016</t>
  </si>
  <si>
    <t>PRTC MONTHLY STATISTICS REPORT</t>
  </si>
  <si>
    <t>REGISTRATION AND OCCUPANCY SURVEY</t>
  </si>
  <si>
    <t>Occupancy %</t>
  </si>
  <si>
    <t>Total Registrations</t>
  </si>
  <si>
    <t>No-Residentes</t>
  </si>
  <si>
    <t>Residentes</t>
  </si>
  <si>
    <t>ADR</t>
  </si>
  <si>
    <t>RevPAR</t>
  </si>
  <si>
    <t>FISCAL YEAR 2016 VS. 2015</t>
  </si>
  <si>
    <t>Rooms Occupied</t>
  </si>
  <si>
    <t>Rooms Available</t>
  </si>
  <si>
    <t>* Sample includes 107 endorsed hotels and paradors representing over 12,500 rooms and over 95% of endorsed universe.</t>
  </si>
  <si>
    <t>PRTC - Registration and Occupancy %/ Average Room Rate (ARR$) Report Surveys</t>
  </si>
  <si>
    <t xml:space="preserve">  by: Carlos Acobis </t>
  </si>
  <si>
    <t>For the month of March 2016, the occupancy rate closed -3.8 points behind last year with 76.3%.  However, total registrations for this period increased 2.3% from 233,768 in 2015 to 239,073 in 2016.  Non-residents fell 1.6% while Residents shows a strong 15.0% increment when compared with 2015.  Total room demand expose a -5.4% drop or 18,403 less rooms sold.  The Average Room Rate (ARR$) for the month reveal a -0.3% weakening with an average selling rate of $182.65 in 2016 vs. $183.19 in 2015.  As for Paradores, the occupancy rate for March 2016 presents a growth of 6.4 points when compared with last year 2015, ending at 48.7%.  Total registrations for Paradores indicate a solid increase of 20.3% or 1,927 more guests.  Fiscal year to date 2016 finished off with 0.4 percentage points ahead on its occupancy rate closing at 70.4%.  Total registrations ended with a 3.9% climb from 1,889,509 in 2015 to 1,963,210 in 2016.  Non-residents registrations exceeded by 5.0% and Residents with 1.5%.  Room demand ended positive with a 1.4% rise, meanwhile, room supply remains over 2015 by 0.9%.  The (ARR$) for fiscal period 2016 turned out 4.5% beyond 2015, closing at $160.58 vs. $153.62 for a total gain of $6.96.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</si>
</sst>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amily val="2"/>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4">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right style="medium">
        <color indexed="22"/>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right/>
      <top style="medium">
        <color indexed="23"/>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top style="medium">
        <color indexed="23"/>
      </top>
      <bottom style="medium">
        <color indexed="23"/>
      </bottom>
      <diagonal/>
    </border>
    <border>
      <left style="medium">
        <color indexed="8"/>
      </left>
      <right/>
      <top style="medium">
        <color indexed="23"/>
      </top>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13">
    <xf numFmtId="0" fontId="0" fillId="0" borderId="0"/>
    <xf numFmtId="164" fontId="3" fillId="0" borderId="0"/>
    <xf numFmtId="9" fontId="5" fillId="0" borderId="0" applyFont="0" applyFill="0" applyBorder="0" applyAlignment="0" applyProtection="0"/>
    <xf numFmtId="0" fontId="5" fillId="0" borderId="0"/>
    <xf numFmtId="0" fontId="5" fillId="0" borderId="0"/>
    <xf numFmtId="0" fontId="5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xf numFmtId="9" fontId="1" fillId="0" borderId="0" applyFont="0" applyFill="0" applyBorder="0" applyAlignment="0" applyProtection="0"/>
  </cellStyleXfs>
  <cellXfs count="116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5" xfId="1" applyFont="1" applyFill="1" applyBorder="1"/>
    <xf numFmtId="165" fontId="6" fillId="0" borderId="18" xfId="1" applyNumberFormat="1" applyFont="1" applyFill="1" applyBorder="1"/>
    <xf numFmtId="0" fontId="6" fillId="0" borderId="0" xfId="0" applyFont="1"/>
    <xf numFmtId="164" fontId="6" fillId="0" borderId="20"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0"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0" xfId="1" applyFont="1" applyFill="1" applyBorder="1" applyAlignment="1">
      <alignment horizontal="left"/>
    </xf>
    <xf numFmtId="164" fontId="10" fillId="0" borderId="20"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0"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0"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165" fontId="6" fillId="3" borderId="7"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0"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0"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0"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1" xfId="1" applyFont="1" applyFill="1" applyBorder="1"/>
    <xf numFmtId="164" fontId="6" fillId="0" borderId="22" xfId="1" applyFont="1" applyFill="1" applyBorder="1"/>
    <xf numFmtId="37" fontId="6" fillId="0" borderId="22" xfId="1" applyNumberFormat="1" applyFont="1" applyFill="1" applyBorder="1" applyProtection="1"/>
    <xf numFmtId="166" fontId="6" fillId="0" borderId="23" xfId="1" applyNumberFormat="1" applyFont="1" applyFill="1" applyBorder="1" applyProtection="1"/>
    <xf numFmtId="166" fontId="6" fillId="0" borderId="23" xfId="1" applyNumberFormat="1" applyFont="1" applyFill="1" applyBorder="1" applyAlignment="1" applyProtection="1">
      <alignment horizontal="right"/>
    </xf>
    <xf numFmtId="166" fontId="6" fillId="0" borderId="22" xfId="1" applyNumberFormat="1" applyFont="1" applyFill="1" applyBorder="1" applyProtection="1"/>
    <xf numFmtId="166" fontId="6" fillId="0" borderId="24" xfId="1" applyNumberFormat="1" applyFont="1" applyFill="1" applyBorder="1" applyProtection="1"/>
    <xf numFmtId="164" fontId="6" fillId="0" borderId="25" xfId="1" applyFont="1" applyFill="1" applyBorder="1"/>
    <xf numFmtId="165" fontId="6" fillId="0" borderId="23" xfId="1" applyNumberFormat="1" applyFont="1" applyFill="1" applyBorder="1" applyAlignment="1" applyProtection="1">
      <alignment horizontal="center"/>
    </xf>
    <xf numFmtId="37" fontId="6" fillId="0" borderId="23" xfId="1" applyNumberFormat="1" applyFont="1" applyFill="1" applyBorder="1" applyProtection="1"/>
    <xf numFmtId="37" fontId="6" fillId="0" borderId="22" xfId="1" applyNumberFormat="1" applyFont="1" applyFill="1" applyBorder="1" applyAlignment="1" applyProtection="1">
      <alignment horizontal="center"/>
    </xf>
    <xf numFmtId="168" fontId="6" fillId="0" borderId="23"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37" fontId="6" fillId="0" borderId="0" xfId="0" applyNumberFormat="1" applyFont="1"/>
    <xf numFmtId="0" fontId="6"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0"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0"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0"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0"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0"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0"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3" fillId="0" borderId="41"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37" fontId="13" fillId="0" borderId="26"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xf>
    <xf numFmtId="165"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36" xfId="1" applyNumberFormat="1" applyFont="1" applyFill="1" applyBorder="1" applyAlignment="1" applyProtection="1">
      <alignment horizontal="center"/>
    </xf>
    <xf numFmtId="164" fontId="13"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169" fontId="18" fillId="0" borderId="0" xfId="0"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0"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0"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0"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0"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3" fillId="0" borderId="56" xfId="1" applyFont="1" applyFill="1" applyBorder="1" applyAlignment="1">
      <alignment horizontal="center" wrapText="1"/>
    </xf>
    <xf numFmtId="168" fontId="13" fillId="0" borderId="50" xfId="1" applyNumberFormat="1" applyFont="1" applyFill="1" applyBorder="1" applyAlignment="1" applyProtection="1">
      <alignment horizontal="center"/>
    </xf>
    <xf numFmtId="164" fontId="13"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0"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1" fillId="8" borderId="70" xfId="0" applyNumberFormat="1" applyFont="1" applyFill="1" applyBorder="1" applyAlignment="1">
      <alignment horizontal="center"/>
    </xf>
    <xf numFmtId="166" fontId="11" fillId="8" borderId="71" xfId="0" applyNumberFormat="1" applyFont="1" applyFill="1" applyBorder="1" applyAlignment="1">
      <alignment horizontal="center"/>
    </xf>
    <xf numFmtId="166" fontId="11" fillId="6" borderId="73" xfId="0" applyNumberFormat="1" applyFont="1" applyFill="1" applyBorder="1"/>
    <xf numFmtId="166" fontId="11" fillId="8" borderId="70" xfId="0" applyNumberFormat="1" applyFont="1" applyFill="1" applyBorder="1" applyAlignment="1">
      <alignment horizontal="center"/>
    </xf>
    <xf numFmtId="165" fontId="11" fillId="8" borderId="71" xfId="0" applyNumberFormat="1" applyFont="1" applyFill="1" applyBorder="1" applyAlignment="1">
      <alignment horizontal="center"/>
    </xf>
    <xf numFmtId="165" fontId="11" fillId="8" borderId="72" xfId="0" applyNumberFormat="1" applyFont="1" applyFill="1" applyBorder="1" applyAlignment="1">
      <alignment horizontal="center"/>
    </xf>
    <xf numFmtId="165" fontId="11"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1" fillId="9" borderId="70" xfId="0" applyNumberFormat="1" applyFont="1" applyFill="1" applyBorder="1" applyAlignment="1">
      <alignment horizontal="center"/>
    </xf>
    <xf numFmtId="166" fontId="11" fillId="9" borderId="71" xfId="0" applyNumberFormat="1" applyFont="1" applyFill="1" applyBorder="1" applyAlignment="1">
      <alignment horizontal="center"/>
    </xf>
    <xf numFmtId="166" fontId="11" fillId="6" borderId="74" xfId="0" applyNumberFormat="1" applyFont="1" applyFill="1" applyBorder="1"/>
    <xf numFmtId="166" fontId="11" fillId="9" borderId="70" xfId="0" applyNumberFormat="1" applyFont="1" applyFill="1" applyBorder="1" applyAlignment="1">
      <alignment horizontal="center"/>
    </xf>
    <xf numFmtId="165" fontId="11" fillId="9" borderId="71" xfId="0" applyNumberFormat="1" applyFont="1" applyFill="1" applyBorder="1" applyAlignment="1">
      <alignment horizontal="center"/>
    </xf>
    <xf numFmtId="165" fontId="11" fillId="9" borderId="72" xfId="0" applyNumberFormat="1" applyFont="1" applyFill="1" applyBorder="1" applyAlignment="1">
      <alignment horizontal="center"/>
    </xf>
    <xf numFmtId="165" fontId="11"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1" fillId="6" borderId="74" xfId="0" applyNumberFormat="1" applyFont="1" applyFill="1" applyBorder="1" applyAlignment="1">
      <alignment horizontal="center"/>
    </xf>
    <xf numFmtId="170" fontId="11" fillId="8" borderId="70" xfId="0" applyNumberFormat="1" applyFont="1" applyFill="1" applyBorder="1" applyAlignment="1">
      <alignment horizontal="center"/>
    </xf>
    <xf numFmtId="170" fontId="11"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5"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1" fillId="13" borderId="70" xfId="3" applyNumberFormat="1" applyFont="1" applyFill="1" applyBorder="1" applyAlignment="1">
      <alignment horizontal="center"/>
    </xf>
    <xf numFmtId="166" fontId="11" fillId="13" borderId="71" xfId="3" applyNumberFormat="1" applyFont="1" applyFill="1" applyBorder="1" applyAlignment="1">
      <alignment horizontal="center"/>
    </xf>
    <xf numFmtId="166" fontId="11" fillId="6" borderId="73" xfId="3" applyNumberFormat="1" applyFont="1" applyFill="1" applyBorder="1" applyAlignment="1">
      <alignment horizontal="center"/>
    </xf>
    <xf numFmtId="166" fontId="11" fillId="13" borderId="70" xfId="3" applyNumberFormat="1" applyFont="1" applyFill="1" applyBorder="1" applyAlignment="1">
      <alignment horizontal="center"/>
    </xf>
    <xf numFmtId="165" fontId="11" fillId="13" borderId="71" xfId="3" applyNumberFormat="1" applyFont="1" applyFill="1" applyBorder="1" applyAlignment="1">
      <alignment horizontal="center"/>
    </xf>
    <xf numFmtId="165" fontId="11" fillId="13" borderId="72" xfId="3" applyNumberFormat="1" applyFont="1" applyFill="1" applyBorder="1" applyAlignment="1">
      <alignment horizontal="center"/>
    </xf>
    <xf numFmtId="165" fontId="11"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5" fillId="0" borderId="0" xfId="3" applyBorder="1"/>
    <xf numFmtId="3" fontId="11" fillId="9" borderId="70" xfId="3" applyNumberFormat="1" applyFont="1" applyFill="1" applyBorder="1" applyAlignment="1">
      <alignment horizontal="center"/>
    </xf>
    <xf numFmtId="166" fontId="11" fillId="9" borderId="71" xfId="3" applyNumberFormat="1" applyFont="1" applyFill="1" applyBorder="1" applyAlignment="1">
      <alignment horizontal="center"/>
    </xf>
    <xf numFmtId="166" fontId="11" fillId="6" borderId="74" xfId="3" applyNumberFormat="1" applyFont="1" applyFill="1" applyBorder="1" applyAlignment="1">
      <alignment horizontal="center"/>
    </xf>
    <xf numFmtId="166" fontId="11" fillId="9" borderId="70" xfId="3" applyNumberFormat="1" applyFont="1" applyFill="1" applyBorder="1" applyAlignment="1">
      <alignment horizontal="center"/>
    </xf>
    <xf numFmtId="165" fontId="11" fillId="9" borderId="71" xfId="3" applyNumberFormat="1" applyFont="1" applyFill="1" applyBorder="1" applyAlignment="1">
      <alignment horizontal="center"/>
    </xf>
    <xf numFmtId="165" fontId="11" fillId="9" borderId="72" xfId="3" applyNumberFormat="1" applyFont="1" applyFill="1" applyBorder="1" applyAlignment="1">
      <alignment horizontal="center"/>
    </xf>
    <xf numFmtId="165" fontId="11"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1" fillId="13" borderId="70" xfId="3" applyNumberFormat="1" applyFont="1" applyFill="1" applyBorder="1"/>
    <xf numFmtId="166" fontId="11" fillId="6" borderId="74" xfId="3" applyNumberFormat="1" applyFont="1" applyFill="1" applyBorder="1"/>
    <xf numFmtId="166" fontId="11" fillId="13" borderId="70" xfId="3" applyNumberFormat="1" applyFont="1" applyFill="1" applyBorder="1"/>
    <xf numFmtId="170" fontId="11" fillId="13" borderId="70" xfId="3" applyNumberFormat="1" applyFont="1" applyFill="1" applyBorder="1"/>
    <xf numFmtId="170" fontId="11"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5"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5"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1" fillId="15" borderId="70" xfId="3" applyNumberFormat="1" applyFont="1" applyFill="1" applyBorder="1" applyAlignment="1">
      <alignment horizontal="center"/>
    </xf>
    <xf numFmtId="166" fontId="11" fillId="15" borderId="71" xfId="3" applyNumberFormat="1" applyFont="1" applyFill="1" applyBorder="1" applyAlignment="1">
      <alignment horizontal="center"/>
    </xf>
    <xf numFmtId="166" fontId="11" fillId="15" borderId="70" xfId="3" applyNumberFormat="1" applyFont="1" applyFill="1" applyBorder="1" applyAlignment="1">
      <alignment horizontal="center"/>
    </xf>
    <xf numFmtId="165" fontId="11" fillId="15" borderId="71" xfId="3" applyNumberFormat="1" applyFont="1" applyFill="1" applyBorder="1" applyAlignment="1">
      <alignment horizontal="center"/>
    </xf>
    <xf numFmtId="165" fontId="11" fillId="15" borderId="70" xfId="3" applyNumberFormat="1" applyFont="1" applyFill="1" applyBorder="1" applyAlignment="1">
      <alignment horizontal="center"/>
    </xf>
    <xf numFmtId="165" fontId="11"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1" fillId="9" borderId="70" xfId="3" applyNumberFormat="1" applyFont="1" applyFill="1" applyBorder="1" applyAlignment="1">
      <alignment horizontal="center"/>
    </xf>
    <xf numFmtId="0" fontId="5"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1" fillId="15" borderId="70" xfId="3" applyNumberFormat="1" applyFont="1" applyFill="1" applyBorder="1" applyAlignment="1">
      <alignment horizontal="center"/>
    </xf>
    <xf numFmtId="170" fontId="11" fillId="15" borderId="69" xfId="3" applyNumberFormat="1" applyFont="1" applyFill="1" applyBorder="1" applyAlignment="1">
      <alignment horizontal="center"/>
    </xf>
    <xf numFmtId="3" fontId="5"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1"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1"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5"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5" fillId="0" borderId="0" xfId="3" applyAlignment="1">
      <alignment horizontal="right"/>
    </xf>
    <xf numFmtId="0" fontId="46" fillId="19" borderId="68" xfId="3" applyFont="1" applyFill="1" applyBorder="1" applyAlignment="1">
      <alignment horizontal="center" vertical="center" wrapText="1"/>
    </xf>
    <xf numFmtId="0" fontId="46" fillId="19" borderId="124" xfId="3" applyFont="1" applyFill="1" applyBorder="1" applyAlignment="1">
      <alignment horizontal="center" vertical="center" wrapText="1"/>
    </xf>
    <xf numFmtId="0" fontId="46" fillId="19" borderId="116"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8" fontId="41" fillId="16" borderId="127" xfId="3" applyNumberFormat="1" applyFont="1" applyFill="1" applyBorder="1" applyAlignment="1">
      <alignment horizontal="center" vertical="center"/>
    </xf>
    <xf numFmtId="0" fontId="45" fillId="23" borderId="128" xfId="3" applyFont="1" applyFill="1" applyBorder="1" applyAlignment="1">
      <alignment horizontal="left" vertical="center" wrapText="1"/>
    </xf>
    <xf numFmtId="0" fontId="45" fillId="23" borderId="128" xfId="3" applyFont="1" applyFill="1" applyBorder="1" applyAlignment="1">
      <alignment horizontal="left" vertical="center"/>
    </xf>
    <xf numFmtId="8" fontId="42" fillId="10" borderId="127"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6" fillId="2" borderId="130" xfId="3" applyFont="1" applyFill="1" applyBorder="1" applyAlignment="1">
      <alignment horizontal="left" vertical="center"/>
    </xf>
    <xf numFmtId="8" fontId="42" fillId="10" borderId="126" xfId="3" applyNumberFormat="1" applyFont="1" applyFill="1" applyBorder="1" applyAlignment="1">
      <alignment horizontal="center" vertical="center"/>
    </xf>
    <xf numFmtId="0" fontId="46" fillId="19" borderId="130" xfId="3" applyFont="1" applyFill="1" applyBorder="1" applyAlignment="1">
      <alignment horizontal="center" vertical="center" wrapText="1"/>
    </xf>
    <xf numFmtId="49" fontId="46" fillId="19" borderId="132" xfId="3" applyNumberFormat="1" applyFont="1" applyFill="1" applyBorder="1" applyAlignment="1">
      <alignment horizontal="center" vertical="center" wrapText="1"/>
    </xf>
    <xf numFmtId="49" fontId="46" fillId="19" borderId="133" xfId="3" applyNumberFormat="1" applyFont="1" applyFill="1" applyBorder="1" applyAlignment="1">
      <alignment horizontal="center" vertical="center" wrapText="1"/>
    </xf>
    <xf numFmtId="49" fontId="46" fillId="19" borderId="134"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7"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8" xfId="3" applyNumberFormat="1" applyFont="1" applyFill="1" applyBorder="1" applyAlignment="1">
      <alignment horizontal="left" vertical="center" wrapText="1"/>
    </xf>
    <xf numFmtId="166" fontId="45" fillId="23" borderId="128"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7"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26" xfId="3" applyNumberFormat="1" applyFont="1" applyFill="1" applyBorder="1" applyAlignment="1">
      <alignment horizontal="center" vertical="center"/>
    </xf>
    <xf numFmtId="0" fontId="40" fillId="2" borderId="136"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8" xfId="3" applyFont="1" applyFill="1" applyBorder="1" applyAlignment="1">
      <alignment horizontal="left" vertical="center" wrapText="1"/>
    </xf>
    <xf numFmtId="8" fontId="41" fillId="16" borderId="138" xfId="3" applyNumberFormat="1" applyFont="1" applyFill="1" applyBorder="1" applyAlignment="1">
      <alignment horizontal="center" vertical="center"/>
    </xf>
    <xf numFmtId="8" fontId="41" fillId="16" borderId="138" xfId="3" applyNumberFormat="1" applyFont="1" applyFill="1" applyBorder="1" applyAlignment="1">
      <alignment horizontal="right" vertical="center"/>
    </xf>
    <xf numFmtId="8" fontId="41" fillId="9" borderId="139" xfId="3" applyNumberFormat="1" applyFont="1" applyFill="1" applyBorder="1" applyAlignment="1">
      <alignment horizontal="center" vertical="center"/>
    </xf>
    <xf numFmtId="0" fontId="40" fillId="2" borderId="138" xfId="3" applyFont="1" applyFill="1" applyBorder="1" applyAlignment="1">
      <alignment horizontal="left" vertical="center"/>
    </xf>
    <xf numFmtId="8" fontId="42" fillId="10" borderId="138" xfId="3" applyNumberFormat="1" applyFont="1" applyFill="1" applyBorder="1" applyAlignment="1">
      <alignment horizontal="center" vertical="center"/>
    </xf>
    <xf numFmtId="8" fontId="42" fillId="10" borderId="138" xfId="3" applyNumberFormat="1" applyFont="1" applyFill="1" applyBorder="1" applyAlignment="1">
      <alignment horizontal="right" vertical="center"/>
    </xf>
    <xf numFmtId="8" fontId="42" fillId="10" borderId="139"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8" xfId="3" applyNumberFormat="1" applyFont="1" applyFill="1" applyBorder="1" applyAlignment="1">
      <alignment horizontal="center" vertical="center"/>
    </xf>
    <xf numFmtId="166" fontId="38" fillId="9" borderId="139" xfId="3" applyNumberFormat="1" applyFont="1" applyFill="1" applyBorder="1" applyAlignment="1">
      <alignment horizontal="center" vertical="center"/>
    </xf>
    <xf numFmtId="166" fontId="38" fillId="0" borderId="138" xfId="3" applyNumberFormat="1" applyFont="1" applyFill="1" applyBorder="1" applyAlignment="1">
      <alignment horizontal="center" vertical="center"/>
    </xf>
    <xf numFmtId="166" fontId="37" fillId="10" borderId="138" xfId="3" applyNumberFormat="1" applyFont="1" applyFill="1" applyBorder="1" applyAlignment="1">
      <alignment horizontal="center" vertical="center"/>
    </xf>
    <xf numFmtId="166" fontId="37" fillId="10" borderId="139" xfId="3" applyNumberFormat="1" applyFont="1" applyFill="1" applyBorder="1" applyAlignment="1">
      <alignment horizontal="center" vertical="center"/>
    </xf>
    <xf numFmtId="166" fontId="41" fillId="16" borderId="138" xfId="3" applyNumberFormat="1" applyFont="1" applyFill="1" applyBorder="1" applyAlignment="1">
      <alignment horizontal="center" vertical="center"/>
    </xf>
    <xf numFmtId="166" fontId="41" fillId="9" borderId="139" xfId="3" applyNumberFormat="1" applyFont="1" applyFill="1" applyBorder="1" applyAlignment="1">
      <alignment horizontal="center" vertical="center"/>
    </xf>
    <xf numFmtId="0" fontId="40" fillId="2" borderId="141" xfId="3" applyFont="1" applyFill="1" applyBorder="1" applyAlignment="1">
      <alignment horizontal="left" vertical="center" wrapText="1"/>
    </xf>
    <xf numFmtId="0" fontId="40" fillId="2" borderId="141" xfId="3" applyFont="1" applyFill="1" applyBorder="1" applyAlignment="1">
      <alignment horizontal="left" vertical="center"/>
    </xf>
    <xf numFmtId="166" fontId="42" fillId="10" borderId="138" xfId="3" applyNumberFormat="1" applyFont="1" applyFill="1" applyBorder="1" applyAlignment="1">
      <alignment horizontal="center" vertical="center"/>
    </xf>
    <xf numFmtId="166" fontId="42" fillId="10" borderId="139"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26" xfId="3" applyNumberFormat="1" applyFont="1" applyFill="1" applyBorder="1" applyAlignment="1">
      <alignment horizontal="center" vertical="center"/>
    </xf>
    <xf numFmtId="0" fontId="44" fillId="19" borderId="130" xfId="3" applyFont="1" applyFill="1" applyBorder="1" applyAlignment="1">
      <alignment horizontal="center" vertical="center" wrapText="1"/>
    </xf>
    <xf numFmtId="0" fontId="44" fillId="19" borderId="124" xfId="3" applyFont="1" applyFill="1" applyBorder="1" applyAlignment="1">
      <alignment horizontal="center" vertical="center" wrapText="1"/>
    </xf>
    <xf numFmtId="0" fontId="44" fillId="19" borderId="132" xfId="3" applyFont="1" applyFill="1" applyBorder="1" applyAlignment="1">
      <alignment horizontal="center" vertical="center" wrapText="1"/>
    </xf>
    <xf numFmtId="0" fontId="44" fillId="19" borderId="134" xfId="3" applyFont="1" applyFill="1" applyBorder="1" applyAlignment="1">
      <alignment horizontal="center" vertical="center" wrapText="1"/>
    </xf>
    <xf numFmtId="0" fontId="46" fillId="19" borderId="132" xfId="3" applyFont="1" applyFill="1" applyBorder="1" applyAlignment="1">
      <alignment horizontal="center" vertical="center" wrapText="1"/>
    </xf>
    <xf numFmtId="0" fontId="46" fillId="19" borderId="133" xfId="3" applyFont="1" applyFill="1" applyBorder="1" applyAlignment="1">
      <alignment horizontal="center" vertical="center" wrapText="1"/>
    </xf>
    <xf numFmtId="0" fontId="46" fillId="19" borderId="134" xfId="3" applyFont="1" applyFill="1" applyBorder="1" applyAlignment="1">
      <alignment horizontal="center" vertical="center" wrapText="1"/>
    </xf>
    <xf numFmtId="166" fontId="45" fillId="23" borderId="144" xfId="3" applyNumberFormat="1" applyFont="1" applyFill="1" applyBorder="1" applyAlignment="1">
      <alignment horizontal="left" vertical="center" wrapText="1"/>
    </xf>
    <xf numFmtId="166" fontId="45" fillId="23" borderId="144" xfId="3" applyNumberFormat="1" applyFont="1" applyFill="1" applyBorder="1" applyAlignment="1">
      <alignment horizontal="left" vertical="center"/>
    </xf>
    <xf numFmtId="0" fontId="47" fillId="25" borderId="0" xfId="4" applyFont="1" applyFill="1"/>
    <xf numFmtId="0" fontId="5" fillId="25" borderId="0" xfId="4" applyFill="1"/>
    <xf numFmtId="0" fontId="5" fillId="25" borderId="0" xfId="4" applyFill="1" applyAlignment="1">
      <alignment horizontal="left"/>
    </xf>
    <xf numFmtId="0" fontId="49" fillId="25" borderId="126" xfId="4" applyFont="1" applyFill="1" applyBorder="1" applyAlignment="1">
      <alignment wrapText="1"/>
    </xf>
    <xf numFmtId="0" fontId="48" fillId="25" borderId="146" xfId="4" applyFont="1" applyFill="1" applyBorder="1" applyAlignment="1">
      <alignment horizontal="right" wrapText="1"/>
    </xf>
    <xf numFmtId="0" fontId="48" fillId="25" borderId="0" xfId="4" applyFont="1" applyFill="1" applyBorder="1" applyAlignment="1">
      <alignment wrapText="1"/>
    </xf>
    <xf numFmtId="0" fontId="48" fillId="25" borderId="65" xfId="4" applyFont="1" applyFill="1" applyBorder="1" applyAlignment="1">
      <alignment horizontal="right" wrapText="1"/>
    </xf>
    <xf numFmtId="0" fontId="49" fillId="25" borderId="32" xfId="4" applyFont="1" applyFill="1" applyBorder="1" applyAlignment="1"/>
    <xf numFmtId="0" fontId="48" fillId="25" borderId="31" xfId="4" applyFont="1" applyFill="1" applyBorder="1" applyAlignment="1"/>
    <xf numFmtId="0" fontId="50" fillId="0" borderId="130" xfId="5" applyBorder="1" applyAlignment="1" applyProtection="1"/>
    <xf numFmtId="0" fontId="48" fillId="25" borderId="70" xfId="4" applyFont="1" applyFill="1" applyBorder="1" applyAlignment="1"/>
    <xf numFmtId="0" fontId="48" fillId="25" borderId="131" xfId="4" applyFont="1" applyFill="1" applyBorder="1" applyAlignment="1"/>
    <xf numFmtId="0" fontId="51" fillId="25" borderId="0" xfId="4" applyFont="1" applyFill="1" applyAlignment="1">
      <alignment vertical="center"/>
    </xf>
    <xf numFmtId="0" fontId="5" fillId="25" borderId="0" xfId="4" applyFill="1" applyAlignment="1">
      <alignment vertical="center"/>
    </xf>
    <xf numFmtId="0" fontId="47" fillId="25" borderId="0" xfId="4" applyFont="1" applyFill="1" applyAlignment="1">
      <alignment vertical="center"/>
    </xf>
    <xf numFmtId="0" fontId="53" fillId="25" borderId="130" xfId="4" applyFont="1" applyFill="1" applyBorder="1" applyAlignment="1">
      <alignment horizontal="left" vertical="center" wrapText="1" indent="1"/>
    </xf>
    <xf numFmtId="0" fontId="52" fillId="25" borderId="32" xfId="4" applyFont="1" applyFill="1" applyBorder="1" applyAlignment="1"/>
    <xf numFmtId="0" fontId="52" fillId="25" borderId="28" xfId="4" applyFont="1" applyFill="1" applyBorder="1" applyAlignment="1"/>
    <xf numFmtId="0" fontId="55" fillId="25" borderId="28" xfId="5" applyFont="1" applyFill="1" applyBorder="1" applyAlignment="1" applyProtection="1"/>
    <xf numFmtId="0" fontId="50" fillId="25" borderId="28" xfId="5" applyFill="1" applyBorder="1" applyAlignment="1" applyProtection="1"/>
    <xf numFmtId="0" fontId="50" fillId="25" borderId="31" xfId="5" applyFill="1" applyBorder="1" applyAlignment="1" applyProtection="1"/>
    <xf numFmtId="0" fontId="5" fillId="25" borderId="8" xfId="4" applyFill="1" applyBorder="1"/>
    <xf numFmtId="0" fontId="5" fillId="25" borderId="62" xfId="4" applyFill="1" applyBorder="1"/>
    <xf numFmtId="0" fontId="51" fillId="25" borderId="0" xfId="4" applyFont="1" applyFill="1"/>
    <xf numFmtId="0" fontId="51" fillId="25" borderId="0" xfId="4" applyFont="1" applyFill="1" applyAlignment="1">
      <alignment horizontal="left" indent="4"/>
    </xf>
    <xf numFmtId="0" fontId="56" fillId="0" borderId="148" xfId="3" applyFont="1" applyBorder="1" applyAlignment="1">
      <alignment horizontal="center"/>
    </xf>
    <xf numFmtId="0" fontId="11" fillId="0" borderId="0" xfId="3" applyFont="1" applyAlignment="1">
      <alignment horizontal="justify"/>
    </xf>
    <xf numFmtId="0" fontId="6" fillId="0" borderId="0" xfId="3" applyFont="1" applyAlignment="1">
      <alignment horizontal="justify"/>
    </xf>
    <xf numFmtId="0" fontId="59" fillId="0" borderId="0" xfId="3" applyFont="1" applyAlignment="1">
      <alignment horizontal="left" wrapText="1" readingOrder="1"/>
    </xf>
    <xf numFmtId="0" fontId="5" fillId="17" borderId="150" xfId="4" applyFill="1" applyBorder="1"/>
    <xf numFmtId="0" fontId="61" fillId="17" borderId="150" xfId="4" applyFont="1" applyFill="1" applyBorder="1"/>
    <xf numFmtId="0" fontId="5" fillId="17" borderId="151" xfId="4" applyFill="1" applyBorder="1"/>
    <xf numFmtId="0" fontId="5" fillId="0" borderId="0" xfId="4"/>
    <xf numFmtId="0" fontId="62" fillId="17" borderId="0" xfId="4" applyFont="1" applyFill="1" applyBorder="1" applyAlignment="1">
      <alignment horizontal="center" vertical="center"/>
    </xf>
    <xf numFmtId="0" fontId="5" fillId="17" borderId="0" xfId="4" applyFill="1" applyBorder="1" applyAlignment="1">
      <alignment horizontal="center" vertical="center"/>
    </xf>
    <xf numFmtId="0" fontId="5" fillId="17" borderId="0" xfId="4" applyFill="1" applyBorder="1"/>
    <xf numFmtId="0" fontId="5" fillId="17" borderId="153" xfId="4" applyFill="1" applyBorder="1"/>
    <xf numFmtId="0" fontId="63" fillId="0" borderId="0" xfId="4" applyFont="1"/>
    <xf numFmtId="0" fontId="65" fillId="17" borderId="0" xfId="4" applyFont="1" applyFill="1" applyBorder="1"/>
    <xf numFmtId="0" fontId="5" fillId="17" borderId="0" xfId="4" applyFill="1" applyBorder="1" applyAlignment="1">
      <alignment horizontal="center" vertical="center" wrapText="1"/>
    </xf>
    <xf numFmtId="17" fontId="2" fillId="17" borderId="0" xfId="8" applyNumberFormat="1" applyFont="1" applyFill="1" applyBorder="1" applyAlignment="1">
      <alignment horizontal="center" vertical="center" wrapText="1"/>
    </xf>
    <xf numFmtId="1" fontId="2" fillId="17" borderId="130" xfId="8" applyNumberFormat="1" applyFont="1" applyFill="1" applyBorder="1" applyAlignment="1">
      <alignment horizontal="center" vertical="center" wrapText="1"/>
    </xf>
    <xf numFmtId="1" fontId="2" fillId="17" borderId="126" xfId="4" applyNumberFormat="1" applyFont="1" applyFill="1" applyBorder="1" applyAlignment="1">
      <alignment horizontal="center" vertical="center" wrapText="1"/>
    </xf>
    <xf numFmtId="0" fontId="2" fillId="17" borderId="131" xfId="4" applyFont="1" applyFill="1" applyBorder="1" applyAlignment="1">
      <alignment horizontal="center" vertical="center" wrapText="1"/>
    </xf>
    <xf numFmtId="17" fontId="2" fillId="17" borderId="153" xfId="8"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5" fillId="17" borderId="0" xfId="12" applyNumberFormat="1" applyFont="1" applyFill="1" applyBorder="1" applyAlignment="1">
      <alignment horizontal="center" vertical="center" wrapText="1"/>
    </xf>
    <xf numFmtId="0" fontId="66" fillId="17" borderId="126" xfId="4" applyFont="1" applyFill="1" applyBorder="1" applyAlignment="1">
      <alignment horizontal="center" vertical="center" wrapText="1"/>
    </xf>
    <xf numFmtId="166" fontId="67" fillId="17" borderId="70" xfId="12" applyNumberFormat="1" applyFont="1" applyFill="1" applyBorder="1" applyAlignment="1">
      <alignment horizontal="center" vertical="center" wrapText="1"/>
    </xf>
    <xf numFmtId="166" fontId="32" fillId="17" borderId="126" xfId="12" applyNumberFormat="1" applyFont="1" applyFill="1" applyBorder="1" applyAlignment="1">
      <alignment horizontal="center" vertical="center" wrapText="1"/>
    </xf>
    <xf numFmtId="165" fontId="68" fillId="17" borderId="131" xfId="12" applyNumberFormat="1" applyFont="1" applyFill="1" applyBorder="1" applyAlignment="1">
      <alignment horizontal="center" vertical="center" wrapText="1"/>
    </xf>
    <xf numFmtId="10" fontId="5" fillId="17" borderId="153" xfId="12" applyNumberFormat="1" applyFont="1" applyFill="1" applyBorder="1" applyAlignment="1">
      <alignment horizontal="center" vertical="center" wrapText="1"/>
    </xf>
    <xf numFmtId="166" fontId="63" fillId="0" borderId="0" xfId="12" applyNumberFormat="1" applyFont="1" applyBorder="1" applyAlignment="1">
      <alignment horizontal="center" vertical="center" wrapText="1"/>
    </xf>
    <xf numFmtId="10" fontId="2" fillId="0" borderId="0" xfId="12" applyNumberFormat="1" applyFont="1" applyBorder="1" applyAlignment="1">
      <alignment horizontal="center" vertical="center" wrapText="1"/>
    </xf>
    <xf numFmtId="0" fontId="66" fillId="17" borderId="28" xfId="4" applyFont="1" applyFill="1" applyBorder="1" applyAlignment="1">
      <alignment horizontal="center" vertical="center" wrapText="1"/>
    </xf>
    <xf numFmtId="166" fontId="67" fillId="17" borderId="28" xfId="12" applyNumberFormat="1" applyFont="1" applyFill="1" applyBorder="1" applyAlignment="1">
      <alignment horizontal="center" vertical="center" wrapText="1"/>
    </xf>
    <xf numFmtId="166" fontId="32" fillId="17" borderId="28" xfId="12" applyNumberFormat="1" applyFont="1" applyFill="1" applyBorder="1" applyAlignment="1">
      <alignment horizontal="center" vertical="center" wrapText="1"/>
    </xf>
    <xf numFmtId="165" fontId="68" fillId="17" borderId="28" xfId="12"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5" fillId="17" borderId="0" xfId="4" applyNumberFormat="1" applyFill="1" applyBorder="1" applyAlignment="1">
      <alignment horizontal="center" vertical="center" wrapText="1"/>
    </xf>
    <xf numFmtId="0" fontId="2" fillId="17" borderId="126"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12" applyNumberFormat="1" applyFont="1" applyFill="1" applyBorder="1" applyAlignment="1" applyProtection="1">
      <alignment horizontal="center" vertical="center" wrapText="1"/>
    </xf>
    <xf numFmtId="8" fontId="5" fillId="17" borderId="153" xfId="4" applyNumberFormat="1" applyFill="1" applyBorder="1" applyAlignment="1">
      <alignment horizontal="center" vertical="center" wrapText="1"/>
    </xf>
    <xf numFmtId="8" fontId="63"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6" xfId="4" applyNumberFormat="1" applyFont="1" applyFill="1" applyBorder="1" applyAlignment="1">
      <alignment horizontal="center" vertical="center" wrapText="1"/>
    </xf>
    <xf numFmtId="166" fontId="2" fillId="17" borderId="126" xfId="12"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12"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6" xfId="4" applyNumberFormat="1" applyFont="1" applyFill="1" applyBorder="1" applyAlignment="1">
      <alignment horizontal="center" vertical="center" wrapText="1"/>
    </xf>
    <xf numFmtId="0" fontId="5"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12" applyNumberFormat="1" applyFont="1" applyFill="1" applyBorder="1" applyAlignment="1" applyProtection="1">
      <alignment horizontal="center" vertical="center" wrapText="1"/>
    </xf>
    <xf numFmtId="8" fontId="63" fillId="0" borderId="0" xfId="4" applyNumberFormat="1" applyFont="1"/>
    <xf numFmtId="166" fontId="32" fillId="17" borderId="0" xfId="4" applyNumberFormat="1" applyFont="1" applyFill="1" applyBorder="1" applyAlignment="1">
      <alignment horizontal="center" vertical="center" wrapText="1"/>
    </xf>
    <xf numFmtId="165" fontId="2" fillId="17" borderId="0" xfId="12" applyNumberFormat="1" applyFont="1" applyFill="1" applyBorder="1" applyAlignment="1" applyProtection="1">
      <alignment horizontal="center" vertical="center" wrapText="1"/>
    </xf>
    <xf numFmtId="0" fontId="69" fillId="17" borderId="0" xfId="4" applyFont="1" applyFill="1" applyBorder="1" applyAlignment="1">
      <alignment horizontal="left" vertical="center" wrapText="1"/>
    </xf>
    <xf numFmtId="0" fontId="66" fillId="17" borderId="0" xfId="4" applyFont="1" applyFill="1" applyBorder="1" applyAlignment="1">
      <alignment horizontal="left" vertical="center"/>
    </xf>
    <xf numFmtId="0" fontId="0" fillId="17" borderId="0" xfId="0" applyFill="1" applyAlignment="1"/>
    <xf numFmtId="0" fontId="5" fillId="17" borderId="0" xfId="4" applyFill="1" applyBorder="1" applyAlignment="1">
      <alignment horizontal="left" vertical="center"/>
    </xf>
    <xf numFmtId="0" fontId="71" fillId="17" borderId="0" xfId="4" applyFont="1" applyFill="1" applyBorder="1" applyAlignment="1">
      <alignment vertical="top"/>
    </xf>
    <xf numFmtId="0" fontId="71" fillId="17" borderId="0" xfId="4" applyFont="1" applyFill="1" applyBorder="1" applyAlignment="1"/>
    <xf numFmtId="0" fontId="5" fillId="17" borderId="0" xfId="4" applyFill="1" applyBorder="1" applyAlignment="1">
      <alignment horizontal="center"/>
    </xf>
    <xf numFmtId="0" fontId="72" fillId="17" borderId="0" xfId="4" applyFont="1" applyFill="1" applyBorder="1" applyAlignment="1">
      <alignment horizontal="center" vertical="center" wrapText="1"/>
    </xf>
    <xf numFmtId="0" fontId="73" fillId="17" borderId="0" xfId="4" applyFont="1" applyFill="1" applyBorder="1" applyAlignment="1">
      <alignment horizontal="center" vertical="center" wrapText="1"/>
    </xf>
    <xf numFmtId="4" fontId="63" fillId="0" borderId="0" xfId="4" applyNumberFormat="1" applyFont="1"/>
    <xf numFmtId="0" fontId="5" fillId="17" borderId="152" xfId="4" applyFill="1" applyBorder="1"/>
    <xf numFmtId="0" fontId="63" fillId="17" borderId="152" xfId="4" applyFont="1" applyFill="1" applyBorder="1"/>
    <xf numFmtId="0" fontId="63" fillId="0" borderId="0" xfId="4" applyFont="1" applyFill="1"/>
    <xf numFmtId="0" fontId="5" fillId="0" borderId="0" xfId="4" applyFill="1"/>
    <xf numFmtId="8" fontId="63" fillId="0" borderId="0" xfId="4" applyNumberFormat="1" applyFont="1" applyFill="1"/>
    <xf numFmtId="0" fontId="0" fillId="17" borderId="0" xfId="0" applyFill="1"/>
    <xf numFmtId="0" fontId="5" fillId="0" borderId="0" xfId="4" applyNumberFormat="1"/>
    <xf numFmtId="0" fontId="63" fillId="17" borderId="161" xfId="4" applyFont="1" applyFill="1" applyBorder="1"/>
    <xf numFmtId="0" fontId="63" fillId="0" borderId="0" xfId="4" applyFont="1" applyBorder="1"/>
    <xf numFmtId="0" fontId="76" fillId="0" borderId="0" xfId="4" applyFont="1" applyFill="1" applyBorder="1"/>
    <xf numFmtId="0" fontId="72" fillId="0" borderId="0" xfId="4" applyFont="1" applyFill="1" applyBorder="1" applyAlignment="1">
      <alignment horizontal="center" vertical="center" wrapText="1"/>
    </xf>
    <xf numFmtId="0" fontId="76" fillId="0" borderId="0" xfId="4" applyFont="1" applyBorder="1"/>
    <xf numFmtId="0" fontId="76" fillId="0" borderId="0" xfId="4" applyFont="1" applyFill="1"/>
    <xf numFmtId="0" fontId="76" fillId="0" borderId="0" xfId="4" applyFont="1"/>
    <xf numFmtId="37" fontId="76" fillId="0" borderId="0" xfId="4" applyNumberFormat="1" applyFont="1" applyFill="1" applyBorder="1"/>
    <xf numFmtId="37" fontId="76" fillId="0" borderId="0" xfId="4" applyNumberFormat="1" applyFont="1" applyFill="1"/>
    <xf numFmtId="8" fontId="11" fillId="16" borderId="0" xfId="3" applyNumberFormat="1" applyFont="1" applyFill="1"/>
    <xf numFmtId="0" fontId="0" fillId="17" borderId="155" xfId="0" applyFill="1" applyBorder="1" applyAlignment="1"/>
    <xf numFmtId="0" fontId="72" fillId="17" borderId="162" xfId="4" applyFont="1" applyFill="1" applyBorder="1" applyAlignment="1">
      <alignment horizontal="center" vertical="center" wrapText="1"/>
    </xf>
    <xf numFmtId="0" fontId="0" fillId="17" borderId="162" xfId="0" applyFill="1" applyBorder="1" applyAlignment="1"/>
    <xf numFmtId="0" fontId="5" fillId="17" borderId="162" xfId="4" applyFill="1" applyBorder="1"/>
    <xf numFmtId="0" fontId="5" fillId="17" borderId="163" xfId="4" applyFill="1" applyBorder="1"/>
    <xf numFmtId="0" fontId="63" fillId="0" borderId="150" xfId="4" applyFont="1" applyFill="1" applyBorder="1"/>
    <xf numFmtId="0" fontId="75" fillId="0" borderId="150" xfId="4" applyFont="1" applyFill="1" applyBorder="1"/>
    <xf numFmtId="0" fontId="0" fillId="0" borderId="150" xfId="0" applyFill="1" applyBorder="1"/>
    <xf numFmtId="0" fontId="76" fillId="0" borderId="150" xfId="4" applyFont="1" applyFill="1" applyBorder="1"/>
    <xf numFmtId="0" fontId="74" fillId="17" borderId="0" xfId="4" applyFont="1" applyFill="1" applyBorder="1" applyAlignment="1">
      <alignment horizontal="left" vertical="center" wrapText="1"/>
    </xf>
    <xf numFmtId="0" fontId="72" fillId="17" borderId="154" xfId="4" applyFont="1" applyFill="1" applyBorder="1" applyAlignment="1">
      <alignment horizontal="center" vertical="top" wrapText="1"/>
    </xf>
    <xf numFmtId="0" fontId="0" fillId="0" borderId="155" xfId="0" applyBorder="1" applyAlignment="1">
      <alignment horizontal="center"/>
    </xf>
    <xf numFmtId="0" fontId="0" fillId="0" borderId="156"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7" xfId="0" applyBorder="1" applyAlignment="1">
      <alignment horizontal="center"/>
    </xf>
    <xf numFmtId="0" fontId="0" fillId="0" borderId="158" xfId="0" applyBorder="1" applyAlignment="1">
      <alignment horizontal="center"/>
    </xf>
    <xf numFmtId="0" fontId="0" fillId="0" borderId="159" xfId="0" applyBorder="1" applyAlignment="1">
      <alignment horizontal="center"/>
    </xf>
    <xf numFmtId="0" fontId="0" fillId="0" borderId="160" xfId="0" applyBorder="1" applyAlignment="1">
      <alignment horizontal="center"/>
    </xf>
    <xf numFmtId="0" fontId="5" fillId="17" borderId="149" xfId="4" applyFill="1" applyBorder="1" applyAlignment="1"/>
    <xf numFmtId="0" fontId="5" fillId="17" borderId="152" xfId="4" applyFill="1" applyBorder="1" applyAlignment="1"/>
    <xf numFmtId="0" fontId="62" fillId="17" borderId="0" xfId="4" applyFont="1" applyFill="1" applyBorder="1" applyAlignment="1">
      <alignment horizontal="center" vertical="center"/>
    </xf>
    <xf numFmtId="49" fontId="64" fillId="17" borderId="0" xfId="4" applyNumberFormat="1" applyFont="1" applyFill="1" applyBorder="1" applyAlignment="1">
      <alignment horizontal="center" vertical="center"/>
    </xf>
    <xf numFmtId="0" fontId="65" fillId="17" borderId="0" xfId="4" applyFont="1" applyFill="1" applyBorder="1" applyAlignment="1">
      <alignment horizontal="center" vertical="center"/>
    </xf>
    <xf numFmtId="49" fontId="67" fillId="17" borderId="63" xfId="4" applyNumberFormat="1" applyFont="1" applyFill="1" applyBorder="1" applyAlignment="1">
      <alignment horizontal="center" vertical="center" wrapText="1"/>
    </xf>
    <xf numFmtId="49" fontId="63" fillId="0" borderId="63" xfId="4" applyNumberFormat="1" applyFont="1" applyBorder="1" applyAlignment="1">
      <alignment horizontal="center" vertical="center" wrapText="1"/>
    </xf>
    <xf numFmtId="49" fontId="70" fillId="17" borderId="63" xfId="4" applyNumberFormat="1" applyFont="1" applyFill="1" applyBorder="1" applyAlignment="1">
      <alignment horizontal="center" vertical="center" wrapText="1"/>
    </xf>
    <xf numFmtId="49" fontId="61" fillId="0" borderId="63" xfId="4" applyNumberFormat="1" applyFont="1" applyBorder="1" applyAlignment="1">
      <alignment horizontal="center" vertical="center" wrapText="1"/>
    </xf>
    <xf numFmtId="0" fontId="74" fillId="17" borderId="0" xfId="4" applyFont="1" applyFill="1" applyBorder="1" applyAlignment="1">
      <alignment horizontal="center" vertical="center" wrapText="1"/>
    </xf>
    <xf numFmtId="0" fontId="11" fillId="8" borderId="68" xfId="0" applyFont="1" applyFill="1" applyBorder="1" applyAlignment="1">
      <alignment horizontal="center"/>
    </xf>
    <xf numFmtId="0" fontId="11"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11" fillId="9" borderId="68" xfId="0" applyFont="1" applyFill="1" applyBorder="1" applyAlignment="1">
      <alignment horizontal="center" vertical="center"/>
    </xf>
    <xf numFmtId="0" fontId="11" fillId="9" borderId="69" xfId="0" applyFont="1" applyFill="1" applyBorder="1" applyAlignment="1">
      <alignment horizontal="center" vertical="center"/>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11" fillId="13" borderId="68" xfId="3" applyFont="1" applyFill="1" applyBorder="1" applyAlignment="1">
      <alignment horizontal="center"/>
    </xf>
    <xf numFmtId="0" fontId="11"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11" fillId="9" borderId="68" xfId="3" applyFont="1" applyFill="1" applyBorder="1" applyAlignment="1">
      <alignment horizontal="center" vertical="center"/>
    </xf>
    <xf numFmtId="0" fontId="11" fillId="9" borderId="69" xfId="3" applyFont="1" applyFill="1" applyBorder="1" applyAlignment="1">
      <alignment horizontal="center" vertical="center"/>
    </xf>
    <xf numFmtId="0" fontId="30" fillId="0" borderId="32" xfId="3" applyFont="1" applyBorder="1" applyAlignment="1">
      <alignment horizontal="center" vertic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11" fillId="15" borderId="68" xfId="3" applyFont="1" applyFill="1" applyBorder="1" applyAlignment="1">
      <alignment horizontal="center"/>
    </xf>
    <xf numFmtId="0" fontId="11"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9"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5" fillId="23" borderId="129" xfId="3" applyFont="1" applyFill="1" applyBorder="1" applyAlignment="1">
      <alignment horizontal="left" vertical="center" wrapText="1"/>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39" fillId="2" borderId="130" xfId="3" applyFont="1" applyFill="1" applyBorder="1" applyAlignment="1">
      <alignment horizontal="center"/>
    </xf>
    <xf numFmtId="0" fontId="39" fillId="2" borderId="70" xfId="3" applyFont="1" applyFill="1" applyBorder="1" applyAlignment="1">
      <alignment horizontal="center"/>
    </xf>
    <xf numFmtId="0" fontId="39" fillId="2" borderId="131"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9" xfId="3" applyNumberFormat="1" applyFont="1" applyFill="1" applyBorder="1" applyAlignment="1">
      <alignment horizontal="left" vertical="center" wrapText="1"/>
    </xf>
    <xf numFmtId="0" fontId="39" fillId="2" borderId="68" xfId="3" applyFont="1" applyFill="1" applyBorder="1" applyAlignment="1">
      <alignment horizontal="center"/>
    </xf>
    <xf numFmtId="0" fontId="39" fillId="2" borderId="69" xfId="3" applyFont="1" applyFill="1" applyBorder="1" applyAlignment="1">
      <alignment horizontal="center"/>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40" fillId="2" borderId="137" xfId="3" applyFont="1" applyFill="1" applyBorder="1" applyAlignment="1">
      <alignment horizontal="left" vertical="center" wrapText="1"/>
    </xf>
    <xf numFmtId="0" fontId="40" fillId="2" borderId="140" xfId="3" applyFont="1" applyFill="1" applyBorder="1" applyAlignment="1">
      <alignment horizontal="left" vertical="center" wrapText="1"/>
    </xf>
    <xf numFmtId="0" fontId="36" fillId="2" borderId="142" xfId="3" applyFont="1" applyFill="1" applyBorder="1" applyAlignment="1">
      <alignment horizontal="left" vertical="center"/>
    </xf>
    <xf numFmtId="0" fontId="36" fillId="2" borderId="143" xfId="3" applyFont="1" applyFill="1" applyBorder="1" applyAlignment="1">
      <alignment horizontal="left" vertical="center"/>
    </xf>
    <xf numFmtId="0" fontId="40" fillId="2" borderId="135" xfId="3" applyFont="1" applyFill="1" applyBorder="1" applyAlignment="1">
      <alignment horizontal="left" vertical="center" wrapText="1"/>
    </xf>
    <xf numFmtId="0" fontId="39" fillId="2" borderId="130" xfId="3" applyFont="1" applyFill="1" applyBorder="1" applyAlignment="1">
      <alignment horizontal="center" vertical="center"/>
    </xf>
    <xf numFmtId="0" fontId="39" fillId="2" borderId="131"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166" fontId="45" fillId="23" borderId="145" xfId="3" applyNumberFormat="1" applyFont="1" applyFill="1" applyBorder="1" applyAlignment="1">
      <alignment horizontal="left" vertical="center" wrapText="1"/>
    </xf>
    <xf numFmtId="0" fontId="52" fillId="25" borderId="61" xfId="4" applyFont="1" applyFill="1" applyBorder="1" applyAlignment="1">
      <alignment horizontal="left" vertical="center"/>
    </xf>
    <xf numFmtId="0" fontId="52" fillId="25" borderId="63" xfId="4" applyFont="1" applyFill="1" applyBorder="1" applyAlignment="1">
      <alignment horizontal="left" vertical="center"/>
    </xf>
    <xf numFmtId="0" fontId="52" fillId="25" borderId="130" xfId="4" applyFont="1" applyFill="1" applyBorder="1" applyAlignment="1">
      <alignment horizontal="left" vertical="center" wrapText="1"/>
    </xf>
    <xf numFmtId="0" fontId="52" fillId="25" borderId="70" xfId="4" applyFont="1" applyFill="1" applyBorder="1" applyAlignment="1">
      <alignment horizontal="left" vertical="center" wrapText="1"/>
    </xf>
    <xf numFmtId="0" fontId="52" fillId="25" borderId="131" xfId="4" applyFont="1" applyFill="1" applyBorder="1" applyAlignment="1">
      <alignment horizontal="left" vertical="center" wrapText="1"/>
    </xf>
    <xf numFmtId="0" fontId="52" fillId="25" borderId="130" xfId="4" applyFont="1" applyFill="1" applyBorder="1" applyAlignment="1">
      <alignment horizontal="left" vertical="top" wrapText="1"/>
    </xf>
    <xf numFmtId="0" fontId="52" fillId="25" borderId="70" xfId="4" applyFont="1" applyFill="1" applyBorder="1" applyAlignment="1">
      <alignment horizontal="left" vertical="top" wrapText="1"/>
    </xf>
    <xf numFmtId="0" fontId="52" fillId="25" borderId="131" xfId="4" applyFont="1" applyFill="1" applyBorder="1" applyAlignment="1">
      <alignment horizontal="left" vertical="top" wrapText="1"/>
    </xf>
    <xf numFmtId="0" fontId="48" fillId="25" borderId="130" xfId="4" applyFont="1" applyFill="1" applyBorder="1" applyAlignment="1"/>
    <xf numFmtId="0" fontId="48" fillId="25" borderId="131" xfId="4" applyFont="1" applyFill="1" applyBorder="1" applyAlignment="1"/>
    <xf numFmtId="0" fontId="48" fillId="25" borderId="130" xfId="4" applyFont="1" applyFill="1" applyBorder="1" applyAlignment="1">
      <alignment wrapText="1"/>
    </xf>
    <xf numFmtId="0" fontId="48" fillId="25" borderId="131" xfId="4" applyFont="1" applyFill="1" applyBorder="1" applyAlignment="1">
      <alignment wrapText="1"/>
    </xf>
    <xf numFmtId="0" fontId="52" fillId="25" borderId="130" xfId="4" applyFont="1" applyFill="1" applyBorder="1" applyAlignment="1">
      <alignment horizontal="left" vertical="center" wrapText="1" indent="1"/>
    </xf>
    <xf numFmtId="0" fontId="52" fillId="25" borderId="70" xfId="4" applyFont="1" applyFill="1" applyBorder="1" applyAlignment="1">
      <alignment horizontal="left" vertical="center" wrapText="1" indent="1"/>
    </xf>
    <xf numFmtId="0" fontId="52" fillId="25" borderId="131" xfId="4" applyFont="1" applyFill="1" applyBorder="1" applyAlignment="1">
      <alignment horizontal="left" vertical="center" wrapText="1" indent="1"/>
    </xf>
    <xf numFmtId="0" fontId="48" fillId="25" borderId="130" xfId="4" applyFont="1" applyFill="1" applyBorder="1" applyAlignment="1">
      <alignment horizontal="left" vertical="center" wrapText="1" indent="1"/>
    </xf>
    <xf numFmtId="0" fontId="48" fillId="25" borderId="70" xfId="4" applyFont="1" applyFill="1" applyBorder="1" applyAlignment="1">
      <alignment horizontal="left" vertical="center" wrapText="1" indent="1"/>
    </xf>
    <xf numFmtId="0" fontId="48" fillId="25" borderId="131" xfId="4" applyFont="1" applyFill="1" applyBorder="1" applyAlignment="1">
      <alignment horizontal="left" vertical="center" wrapText="1" indent="1"/>
    </xf>
    <xf numFmtId="0" fontId="52" fillId="25" borderId="35" xfId="4" applyNumberFormat="1" applyFont="1" applyFill="1" applyBorder="1" applyAlignment="1">
      <alignment horizontal="left" wrapText="1"/>
    </xf>
    <xf numFmtId="0" fontId="52" fillId="25" borderId="0" xfId="4" applyNumberFormat="1" applyFont="1" applyFill="1" applyBorder="1" applyAlignment="1">
      <alignment horizontal="left" wrapText="1"/>
    </xf>
    <xf numFmtId="0" fontId="52" fillId="25" borderId="8" xfId="4" applyNumberFormat="1" applyFont="1" applyFill="1" applyBorder="1" applyAlignment="1">
      <alignment horizontal="left" wrapText="1"/>
    </xf>
    <xf numFmtId="0" fontId="52" fillId="25" borderId="35" xfId="4" applyFont="1" applyFill="1" applyBorder="1" applyAlignment="1">
      <alignment horizontal="left" vertical="center" wrapText="1"/>
    </xf>
    <xf numFmtId="0" fontId="52" fillId="25" borderId="0" xfId="4" applyFont="1" applyFill="1" applyBorder="1" applyAlignment="1">
      <alignment horizontal="left" vertical="center"/>
    </xf>
    <xf numFmtId="0" fontId="48" fillId="25" borderId="130" xfId="4" applyFont="1" applyFill="1" applyBorder="1" applyAlignment="1">
      <alignment horizontal="center" wrapText="1"/>
    </xf>
    <xf numFmtId="0" fontId="48" fillId="25" borderId="131" xfId="4" applyFont="1" applyFill="1" applyBorder="1" applyAlignment="1">
      <alignment horizontal="center" wrapText="1"/>
    </xf>
    <xf numFmtId="0" fontId="48" fillId="25" borderId="130" xfId="4" applyFont="1" applyFill="1" applyBorder="1" applyAlignment="1">
      <alignment horizontal="left" wrapText="1"/>
    </xf>
    <xf numFmtId="0" fontId="48" fillId="25" borderId="70" xfId="4" applyFont="1" applyFill="1" applyBorder="1" applyAlignment="1">
      <alignment horizontal="left" wrapText="1"/>
    </xf>
    <xf numFmtId="0" fontId="48" fillId="25" borderId="131" xfId="4" applyFont="1" applyFill="1" applyBorder="1" applyAlignment="1">
      <alignment horizontal="left" wrapText="1"/>
    </xf>
    <xf numFmtId="0" fontId="48" fillId="25" borderId="147" xfId="4" applyFont="1" applyFill="1" applyBorder="1" applyAlignment="1">
      <alignment wrapText="1"/>
    </xf>
    <xf numFmtId="0" fontId="48" fillId="25" borderId="31" xfId="4" applyFont="1" applyFill="1" applyBorder="1" applyAlignment="1">
      <alignment wrapText="1"/>
    </xf>
    <xf numFmtId="0" fontId="48" fillId="25" borderId="70" xfId="4" applyFont="1" applyFill="1" applyBorder="1" applyAlignment="1">
      <alignment horizontal="left"/>
    </xf>
    <xf numFmtId="0" fontId="48" fillId="25" borderId="131" xfId="4" applyFont="1" applyFill="1" applyBorder="1" applyAlignment="1">
      <alignment horizontal="left"/>
    </xf>
  </cellXfs>
  <cellStyles count="13">
    <cellStyle name="Comma 2" xfId="6"/>
    <cellStyle name="Comma 2 2" xfId="7"/>
    <cellStyle name="Comma 2 2 2" xfId="8"/>
    <cellStyle name="Hyperlink" xfId="5"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12"/>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MARCH </a:t>
            </a:r>
            <a:r>
              <a:rPr lang="en-US"/>
              <a:t>2016</a:t>
            </a:r>
          </a:p>
        </c:rich>
      </c:tx>
      <c:layout>
        <c:manualLayout>
          <c:xMode val="edge"/>
          <c:yMode val="edge"/>
          <c:x val="0.1952709918015974"/>
          <c:y val="4.530769292847441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76"/>
          <c:w val="0.73575068100714569"/>
          <c:h val="0.6312560929884008"/>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0.7634123844661671</c:v>
                </c:pt>
                <c:pt idx="1">
                  <c:v>0.80167968417970781</c:v>
                </c:pt>
              </c:numCache>
            </c:numRef>
          </c:val>
          <c:shape val="cylinder"/>
        </c:ser>
        <c:dLbls>
          <c:showLegendKey val="0"/>
          <c:showVal val="0"/>
          <c:showCatName val="0"/>
          <c:showSerName val="0"/>
          <c:showPercent val="0"/>
          <c:showBubbleSize val="0"/>
        </c:dLbls>
        <c:gapWidth val="150"/>
        <c:shape val="box"/>
        <c:axId val="331890304"/>
        <c:axId val="331630560"/>
        <c:axId val="0"/>
      </c:bar3DChart>
      <c:dateAx>
        <c:axId val="33189030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31630560"/>
        <c:crosses val="autoZero"/>
        <c:auto val="0"/>
        <c:lblOffset val="100"/>
        <c:baseTimeUnit val="days"/>
      </c:dateAx>
      <c:valAx>
        <c:axId val="331630560"/>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31890304"/>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51"/>
          <c:y val="0.14772439943862148"/>
          <c:w val="0.7059122877611631"/>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0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05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239073</c:v>
                </c:pt>
                <c:pt idx="1">
                  <c:v>176254</c:v>
                </c:pt>
                <c:pt idx="2">
                  <c:v>62819</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7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84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233768</c:v>
                </c:pt>
                <c:pt idx="1">
                  <c:v>179135</c:v>
                </c:pt>
                <c:pt idx="2">
                  <c:v>54633</c:v>
                </c:pt>
              </c:numCache>
            </c:numRef>
          </c:val>
        </c:ser>
        <c:dLbls>
          <c:showLegendKey val="0"/>
          <c:showVal val="0"/>
          <c:showCatName val="0"/>
          <c:showSerName val="0"/>
          <c:showPercent val="0"/>
          <c:showBubbleSize val="0"/>
        </c:dLbls>
        <c:gapWidth val="150"/>
        <c:shape val="box"/>
        <c:axId val="331633360"/>
        <c:axId val="331633920"/>
        <c:axId val="0"/>
      </c:bar3DChart>
      <c:catAx>
        <c:axId val="331633360"/>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331633920"/>
        <c:crosses val="autoZero"/>
        <c:auto val="1"/>
        <c:lblAlgn val="ctr"/>
        <c:lblOffset val="100"/>
        <c:tickLblSkip val="1"/>
        <c:noMultiLvlLbl val="0"/>
      </c:catAx>
      <c:valAx>
        <c:axId val="331633920"/>
        <c:scaling>
          <c:orientation val="minMax"/>
          <c:max val="30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331633360"/>
        <c:crosses val="autoZero"/>
        <c:crossBetween val="between"/>
        <c:majorUnit val="50000"/>
      </c:valAx>
    </c:plotArea>
    <c:legend>
      <c:legendPos val="r"/>
      <c:layout>
        <c:manualLayout>
          <c:xMode val="edge"/>
          <c:yMode val="edge"/>
          <c:x val="0.86473769892687991"/>
          <c:y val="0.38002378284748561"/>
          <c:w val="0.13042483254261991"/>
          <c:h val="0.19523143719185118"/>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21" l="0.70000000000000062" r="0.70000000000000062" t="0.7500000000000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199"/>
          <c:y val="3.6055916095341783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4955"/>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1963210</c:v>
                </c:pt>
                <c:pt idx="1">
                  <c:v>1889509</c:v>
                </c:pt>
              </c:numCache>
            </c:numRef>
          </c:val>
        </c:ser>
        <c:ser>
          <c:idx val="1"/>
          <c:order val="1"/>
          <c:tx>
            <c:strRef>
              <c:f>'SUMMARY DASHBOARD'!$D$31</c:f>
              <c:strCache>
                <c:ptCount val="1"/>
                <c:pt idx="0">
                  <c:v>No-Residentes</c:v>
                </c:pt>
              </c:strCache>
            </c:strRef>
          </c:tx>
          <c:invertIfNegative val="0"/>
          <c:dLbls>
            <c:dLbl>
              <c:idx val="0"/>
              <c:layout>
                <c:manualLayout>
                  <c:x val="6.976744186046587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1343985</c:v>
                </c:pt>
                <c:pt idx="1">
                  <c:v>1279685</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619225</c:v>
                </c:pt>
                <c:pt idx="1">
                  <c:v>609824</c:v>
                </c:pt>
              </c:numCache>
            </c:numRef>
          </c:val>
        </c:ser>
        <c:dLbls>
          <c:showLegendKey val="0"/>
          <c:showVal val="0"/>
          <c:showCatName val="0"/>
          <c:showSerName val="0"/>
          <c:showPercent val="0"/>
          <c:showBubbleSize val="0"/>
        </c:dLbls>
        <c:gapWidth val="188"/>
        <c:shape val="cylinder"/>
        <c:axId val="329980688"/>
        <c:axId val="330092496"/>
        <c:axId val="0"/>
      </c:bar3DChart>
      <c:dateAx>
        <c:axId val="32998068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30092496"/>
        <c:crosses val="autoZero"/>
        <c:auto val="0"/>
        <c:lblOffset val="100"/>
        <c:baseTimeUnit val="days"/>
      </c:dateAx>
      <c:valAx>
        <c:axId val="330092496"/>
        <c:scaling>
          <c:orientation val="minMax"/>
          <c:max val="25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29980688"/>
        <c:crosses val="autoZero"/>
        <c:crossBetween val="between"/>
        <c:majorUnit val="500000"/>
      </c:valAx>
      <c:spPr>
        <a:noFill/>
        <a:ln w="25400">
          <a:noFill/>
        </a:ln>
      </c:spPr>
    </c:plotArea>
    <c:legend>
      <c:legendPos val="r"/>
      <c:layout>
        <c:manualLayout>
          <c:xMode val="edge"/>
          <c:yMode val="edge"/>
          <c:x val="0.82209556098779391"/>
          <c:y val="0.1406322989420162"/>
          <c:w val="0.17790443901220829"/>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22" l="0.70000000000000062" r="0.70000000000000062" t="0.750000000000004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484408951168214"/>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27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0.70399999999999996</c:v>
                </c:pt>
                <c:pt idx="1">
                  <c:v>0.7</c:v>
                </c:pt>
              </c:numCache>
            </c:numRef>
          </c:val>
          <c:shape val="pyramid"/>
        </c:ser>
        <c:dLbls>
          <c:showLegendKey val="0"/>
          <c:showVal val="0"/>
          <c:showCatName val="0"/>
          <c:showSerName val="0"/>
          <c:showPercent val="0"/>
          <c:showBubbleSize val="0"/>
        </c:dLbls>
        <c:gapWidth val="198"/>
        <c:gapDepth val="39"/>
        <c:shape val="cone"/>
        <c:axId val="330095296"/>
        <c:axId val="330095856"/>
        <c:axId val="0"/>
      </c:bar3DChart>
      <c:dateAx>
        <c:axId val="33009529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30095856"/>
        <c:crosses val="autoZero"/>
        <c:auto val="0"/>
        <c:lblOffset val="100"/>
        <c:baseTimeUnit val="days"/>
      </c:dateAx>
      <c:valAx>
        <c:axId val="330095856"/>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30095296"/>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44" l="0.70000000000000062" r="0.70000000000000062" t="0.750000000000004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895"/>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2602139</c:v>
                </c:pt>
                <c:pt idx="1">
                  <c:v>2564949</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3697353</c:v>
                </c:pt>
                <c:pt idx="1">
                  <c:v>3665853</c:v>
                </c:pt>
              </c:numCache>
            </c:numRef>
          </c:val>
        </c:ser>
        <c:dLbls>
          <c:showLegendKey val="0"/>
          <c:showVal val="0"/>
          <c:showCatName val="0"/>
          <c:showSerName val="0"/>
          <c:showPercent val="0"/>
          <c:showBubbleSize val="0"/>
        </c:dLbls>
        <c:gapWidth val="150"/>
        <c:shape val="box"/>
        <c:axId val="330229360"/>
        <c:axId val="330229920"/>
        <c:axId val="0"/>
      </c:bar3DChart>
      <c:dateAx>
        <c:axId val="330229360"/>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330229920"/>
        <c:crosses val="autoZero"/>
        <c:auto val="0"/>
        <c:lblOffset val="100"/>
        <c:baseTimeUnit val="days"/>
      </c:dateAx>
      <c:valAx>
        <c:axId val="330229920"/>
        <c:scaling>
          <c:orientation val="minMax"/>
          <c:max val="400000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330229360"/>
        <c:crosses val="autoZero"/>
        <c:crossBetween val="between"/>
        <c:majorUnit val="1000000"/>
      </c:valAx>
      <c:spPr>
        <a:noFill/>
        <a:ln w="25400">
          <a:noFill/>
        </a:ln>
      </c:spPr>
    </c:plotArea>
    <c:legend>
      <c:legendPos val="r"/>
      <c:layout>
        <c:manualLayout>
          <c:xMode val="edge"/>
          <c:yMode val="edge"/>
          <c:x val="0.85227086614173264"/>
          <c:y val="0.32291672631830426"/>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MARCH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579"/>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182.64962616822433</c:v>
                </c:pt>
                <c:pt idx="1">
                  <c:v>183.18584905660381</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139.43698663493817</c:v>
                </c:pt>
                <c:pt idx="1">
                  <c:v>146.85637361788977</c:v>
                </c:pt>
              </c:numCache>
            </c:numRef>
          </c:val>
          <c:shape val="cylinder"/>
        </c:ser>
        <c:dLbls>
          <c:showLegendKey val="0"/>
          <c:showVal val="0"/>
          <c:showCatName val="0"/>
          <c:showSerName val="0"/>
          <c:showPercent val="0"/>
          <c:showBubbleSize val="0"/>
        </c:dLbls>
        <c:gapWidth val="150"/>
        <c:shape val="box"/>
        <c:axId val="330317424"/>
        <c:axId val="330317984"/>
        <c:axId val="0"/>
      </c:bar3DChart>
      <c:dateAx>
        <c:axId val="330317424"/>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330317984"/>
        <c:crosses val="autoZero"/>
        <c:auto val="0"/>
        <c:lblOffset val="100"/>
        <c:baseTimeUnit val="days"/>
      </c:dateAx>
      <c:valAx>
        <c:axId val="330317984"/>
        <c:scaling>
          <c:orientation val="minMax"/>
          <c:max val="220"/>
          <c:min val="9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330317424"/>
        <c:crosses val="autoZero"/>
        <c:crossBetween val="between"/>
        <c:majorUnit val="25"/>
        <c:minorUnit val="5"/>
      </c:valAx>
      <c:spPr>
        <a:noFill/>
        <a:ln w="25400">
          <a:noFill/>
        </a:ln>
      </c:spPr>
    </c:plotArea>
    <c:legend>
      <c:legendPos val="r"/>
      <c:layout>
        <c:manualLayout>
          <c:xMode val="edge"/>
          <c:yMode val="edge"/>
          <c:x val="0.84479823519177943"/>
          <c:y val="0.39921566054243285"/>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133" l="0.70000000000000062" r="0.70000000000000062" t="0.750000000000001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579436</xdr:colOff>
      <xdr:row>51</xdr:row>
      <xdr:rowOff>95250</xdr:rowOff>
    </xdr:from>
    <xdr:ext cx="416589" cy="233205"/>
    <xdr:sp macro="" textlink="">
      <xdr:nvSpPr>
        <xdr:cNvPr id="6" name="TextBox 5"/>
        <xdr:cNvSpPr txBox="1"/>
      </xdr:nvSpPr>
      <xdr:spPr>
        <a:xfrm>
          <a:off x="6667499" y="14009688"/>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1.5%</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571500</xdr:colOff>
      <xdr:row>19</xdr:row>
      <xdr:rowOff>230185</xdr:rowOff>
    </xdr:from>
    <xdr:to>
      <xdr:col>11</xdr:col>
      <xdr:colOff>31750</xdr:colOff>
      <xdr:row>19</xdr:row>
      <xdr:rowOff>285750</xdr:rowOff>
    </xdr:to>
    <xdr:cxnSp macro="">
      <xdr:nvCxnSpPr>
        <xdr:cNvPr id="10" name="Straight Arrow Connector 9"/>
        <xdr:cNvCxnSpPr/>
      </xdr:nvCxnSpPr>
      <xdr:spPr>
        <a:xfrm>
          <a:off x="7505700" y="6450010"/>
          <a:ext cx="288925" cy="55565"/>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484188</xdr:colOff>
      <xdr:row>19</xdr:row>
      <xdr:rowOff>317499</xdr:rowOff>
    </xdr:from>
    <xdr:ext cx="476250" cy="233205"/>
    <xdr:sp macro="" textlink="">
      <xdr:nvSpPr>
        <xdr:cNvPr id="11" name="TextBox 10"/>
        <xdr:cNvSpPr txBox="1"/>
      </xdr:nvSpPr>
      <xdr:spPr>
        <a:xfrm>
          <a:off x="7418388" y="653732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FFFF00"/>
              </a:solidFill>
            </a:rPr>
            <a:t>-0.3%</a:t>
          </a:r>
        </a:p>
      </xdr:txBody>
    </xdr:sp>
    <xdr:clientData/>
  </xdr:oneCellAnchor>
  <xdr:twoCellAnchor>
    <xdr:from>
      <xdr:col>9</xdr:col>
      <xdr:colOff>95250</xdr:colOff>
      <xdr:row>19</xdr:row>
      <xdr:rowOff>190503</xdr:rowOff>
    </xdr:from>
    <xdr:to>
      <xdr:col>9</xdr:col>
      <xdr:colOff>381000</xdr:colOff>
      <xdr:row>19</xdr:row>
      <xdr:rowOff>261937</xdr:rowOff>
    </xdr:to>
    <xdr:cxnSp macro="">
      <xdr:nvCxnSpPr>
        <xdr:cNvPr id="12" name="Straight Arrow Connector 11"/>
        <xdr:cNvCxnSpPr/>
      </xdr:nvCxnSpPr>
      <xdr:spPr>
        <a:xfrm>
          <a:off x="6200775" y="6410328"/>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-3.8</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MARCH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0.29176</cdr:x>
      <cdr:y>0.34082</cdr:y>
    </cdr:from>
    <cdr:to>
      <cdr:x>0.59972</cdr:x>
      <cdr:y>0.36332</cdr:y>
    </cdr:to>
    <cdr:sp macro="" textlink="">
      <cdr:nvSpPr>
        <cdr:cNvPr id="5" name="Straight Arrow Connector 4"/>
        <cdr:cNvSpPr/>
      </cdr:nvSpPr>
      <cdr:spPr>
        <a:xfrm xmlns:a="http://schemas.openxmlformats.org/drawingml/2006/main" flipV="1">
          <a:off x="1039814" y="781825"/>
          <a:ext cx="1097550" cy="51614"/>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0.40837</cdr:x>
      <cdr:y>0.23014</cdr:y>
    </cdr:from>
    <cdr:to>
      <cdr:x>0.49301</cdr:x>
      <cdr:y>0.30921</cdr:y>
    </cdr:to>
    <cdr:sp macro="" textlink="">
      <cdr:nvSpPr>
        <cdr:cNvPr id="6" name="TextBox 5"/>
        <cdr:cNvSpPr txBox="1"/>
      </cdr:nvSpPr>
      <cdr:spPr>
        <a:xfrm xmlns:a="http://schemas.openxmlformats.org/drawingml/2006/main">
          <a:off x="1455391" y="527929"/>
          <a:ext cx="301651"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3.9%</a:t>
          </a:r>
        </a:p>
      </cdr:txBody>
    </cdr:sp>
  </cdr:relSizeAnchor>
  <cdr:relSizeAnchor xmlns:cdr="http://schemas.openxmlformats.org/drawingml/2006/chartDrawing">
    <cdr:from>
      <cdr:x>0.44454</cdr:x>
      <cdr:y>0.39988</cdr:y>
    </cdr:from>
    <cdr:to>
      <cdr:x>0.54144</cdr:x>
      <cdr:y>0.49192</cdr:y>
    </cdr:to>
    <cdr:sp macro="" textlink="">
      <cdr:nvSpPr>
        <cdr:cNvPr id="7" name="TextBox 6"/>
        <cdr:cNvSpPr txBox="1"/>
      </cdr:nvSpPr>
      <cdr:spPr>
        <a:xfrm xmlns:a="http://schemas.openxmlformats.org/drawingml/2006/main">
          <a:off x="1584307" y="917294"/>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5.0%</a:t>
          </a:r>
        </a:p>
      </cdr:txBody>
    </cdr:sp>
  </cdr:relSizeAnchor>
  <cdr:relSizeAnchor xmlns:cdr="http://schemas.openxmlformats.org/drawingml/2006/chartDrawing">
    <cdr:from>
      <cdr:x>0.35212</cdr:x>
      <cdr:y>0.48097</cdr:y>
    </cdr:from>
    <cdr:to>
      <cdr:x>0.66593</cdr:x>
      <cdr:y>0.51402</cdr:y>
    </cdr:to>
    <cdr:sp macro="" textlink="">
      <cdr:nvSpPr>
        <cdr:cNvPr id="8" name="Straight Arrow Connector 7"/>
        <cdr:cNvSpPr/>
      </cdr:nvSpPr>
      <cdr:spPr>
        <a:xfrm xmlns:a="http://schemas.openxmlformats.org/drawingml/2006/main" flipV="1">
          <a:off x="1254919" y="1103316"/>
          <a:ext cx="1118399" cy="75814"/>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0.66358</cdr:y>
    </cdr:from>
    <cdr:to>
      <cdr:x>0.73275</cdr:x>
      <cdr:y>0.68351</cdr:y>
    </cdr:to>
    <cdr:sp macro="" textlink="">
      <cdr:nvSpPr>
        <cdr:cNvPr id="9" name="Straight Arrow Connector 8"/>
        <cdr:cNvSpPr/>
      </cdr:nvSpPr>
      <cdr:spPr>
        <a:xfrm xmlns:a="http://schemas.openxmlformats.org/drawingml/2006/main" flipV="1">
          <a:off x="1500193" y="1522209"/>
          <a:ext cx="1111271"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0.4</a:t>
          </a:r>
        </a:p>
      </cdr:txBody>
    </cdr:sp>
  </cdr:relSizeAnchor>
</c:userShapes>
</file>

<file path=xl/drawings/drawing6.xml><?xml version="1.0" encoding="utf-8"?>
<c:userShapes xmlns:c="http://schemas.openxmlformats.org/drawingml/2006/chart">
  <cdr:relSizeAnchor xmlns:cdr="http://schemas.openxmlformats.org/drawingml/2006/chartDrawing">
    <cdr:from>
      <cdr:x>0.41497</cdr:x>
      <cdr:y>0.50355</cdr:y>
    </cdr:from>
    <cdr:to>
      <cdr:x>0.53969</cdr:x>
      <cdr:y>0.60284</cdr:y>
    </cdr:to>
    <cdr:sp macro="" textlink="">
      <cdr:nvSpPr>
        <cdr:cNvPr id="2" name="TextBox 1"/>
        <cdr:cNvSpPr txBox="1"/>
      </cdr:nvSpPr>
      <cdr:spPr>
        <a:xfrm xmlns:a="http://schemas.openxmlformats.org/drawingml/2006/main">
          <a:off x="1452561" y="1127132"/>
          <a:ext cx="436574"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-5.1%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89" customWidth="1"/>
    <col min="2" max="2" width="2.6640625" style="889" customWidth="1"/>
    <col min="3" max="11" width="12.44140625" style="889" customWidth="1"/>
    <col min="12" max="12" width="15.33203125" style="889" customWidth="1"/>
    <col min="13" max="18" width="12.44140625" style="889" customWidth="1"/>
    <col min="19" max="256" width="9.109375" style="889"/>
    <col min="257" max="257" width="1.88671875" style="889" customWidth="1"/>
    <col min="258" max="258" width="2.6640625" style="889" customWidth="1"/>
    <col min="259" max="274" width="12.44140625" style="889" customWidth="1"/>
    <col min="275" max="512" width="9.109375" style="889"/>
    <col min="513" max="513" width="1.88671875" style="889" customWidth="1"/>
    <col min="514" max="514" width="2.6640625" style="889" customWidth="1"/>
    <col min="515" max="530" width="12.44140625" style="889" customWidth="1"/>
    <col min="531" max="768" width="9.109375" style="889"/>
    <col min="769" max="769" width="1.88671875" style="889" customWidth="1"/>
    <col min="770" max="770" width="2.6640625" style="889" customWidth="1"/>
    <col min="771" max="786" width="12.44140625" style="889" customWidth="1"/>
    <col min="787" max="1024" width="9.109375" style="889"/>
    <col min="1025" max="1025" width="1.88671875" style="889" customWidth="1"/>
    <col min="1026" max="1026" width="2.6640625" style="889" customWidth="1"/>
    <col min="1027" max="1042" width="12.44140625" style="889" customWidth="1"/>
    <col min="1043" max="1280" width="9.109375" style="889"/>
    <col min="1281" max="1281" width="1.88671875" style="889" customWidth="1"/>
    <col min="1282" max="1282" width="2.6640625" style="889" customWidth="1"/>
    <col min="1283" max="1298" width="12.44140625" style="889" customWidth="1"/>
    <col min="1299" max="1536" width="9.109375" style="889"/>
    <col min="1537" max="1537" width="1.88671875" style="889" customWidth="1"/>
    <col min="1538" max="1538" width="2.6640625" style="889" customWidth="1"/>
    <col min="1539" max="1554" width="12.44140625" style="889" customWidth="1"/>
    <col min="1555" max="1792" width="9.109375" style="889"/>
    <col min="1793" max="1793" width="1.88671875" style="889" customWidth="1"/>
    <col min="1794" max="1794" width="2.6640625" style="889" customWidth="1"/>
    <col min="1795" max="1810" width="12.44140625" style="889" customWidth="1"/>
    <col min="1811" max="2048" width="9.109375" style="889"/>
    <col min="2049" max="2049" width="1.88671875" style="889" customWidth="1"/>
    <col min="2050" max="2050" width="2.6640625" style="889" customWidth="1"/>
    <col min="2051" max="2066" width="12.44140625" style="889" customWidth="1"/>
    <col min="2067" max="2304" width="9.109375" style="889"/>
    <col min="2305" max="2305" width="1.88671875" style="889" customWidth="1"/>
    <col min="2306" max="2306" width="2.6640625" style="889" customWidth="1"/>
    <col min="2307" max="2322" width="12.44140625" style="889" customWidth="1"/>
    <col min="2323" max="2560" width="9.109375" style="889"/>
    <col min="2561" max="2561" width="1.88671875" style="889" customWidth="1"/>
    <col min="2562" max="2562" width="2.6640625" style="889" customWidth="1"/>
    <col min="2563" max="2578" width="12.44140625" style="889" customWidth="1"/>
    <col min="2579" max="2816" width="9.109375" style="889"/>
    <col min="2817" max="2817" width="1.88671875" style="889" customWidth="1"/>
    <col min="2818" max="2818" width="2.6640625" style="889" customWidth="1"/>
    <col min="2819" max="2834" width="12.44140625" style="889" customWidth="1"/>
    <col min="2835" max="3072" width="9.109375" style="889"/>
    <col min="3073" max="3073" width="1.88671875" style="889" customWidth="1"/>
    <col min="3074" max="3074" width="2.6640625" style="889" customWidth="1"/>
    <col min="3075" max="3090" width="12.44140625" style="889" customWidth="1"/>
    <col min="3091" max="3328" width="9.109375" style="889"/>
    <col min="3329" max="3329" width="1.88671875" style="889" customWidth="1"/>
    <col min="3330" max="3330" width="2.6640625" style="889" customWidth="1"/>
    <col min="3331" max="3346" width="12.44140625" style="889" customWidth="1"/>
    <col min="3347" max="3584" width="9.109375" style="889"/>
    <col min="3585" max="3585" width="1.88671875" style="889" customWidth="1"/>
    <col min="3586" max="3586" width="2.6640625" style="889" customWidth="1"/>
    <col min="3587" max="3602" width="12.44140625" style="889" customWidth="1"/>
    <col min="3603" max="3840" width="9.109375" style="889"/>
    <col min="3841" max="3841" width="1.88671875" style="889" customWidth="1"/>
    <col min="3842" max="3842" width="2.6640625" style="889" customWidth="1"/>
    <col min="3843" max="3858" width="12.44140625" style="889" customWidth="1"/>
    <col min="3859" max="4096" width="9.109375" style="889"/>
    <col min="4097" max="4097" width="1.88671875" style="889" customWidth="1"/>
    <col min="4098" max="4098" width="2.6640625" style="889" customWidth="1"/>
    <col min="4099" max="4114" width="12.44140625" style="889" customWidth="1"/>
    <col min="4115" max="4352" width="9.109375" style="889"/>
    <col min="4353" max="4353" width="1.88671875" style="889" customWidth="1"/>
    <col min="4354" max="4354" width="2.6640625" style="889" customWidth="1"/>
    <col min="4355" max="4370" width="12.44140625" style="889" customWidth="1"/>
    <col min="4371" max="4608" width="9.109375" style="889"/>
    <col min="4609" max="4609" width="1.88671875" style="889" customWidth="1"/>
    <col min="4610" max="4610" width="2.6640625" style="889" customWidth="1"/>
    <col min="4611" max="4626" width="12.44140625" style="889" customWidth="1"/>
    <col min="4627" max="4864" width="9.109375" style="889"/>
    <col min="4865" max="4865" width="1.88671875" style="889" customWidth="1"/>
    <col min="4866" max="4866" width="2.6640625" style="889" customWidth="1"/>
    <col min="4867" max="4882" width="12.44140625" style="889" customWidth="1"/>
    <col min="4883" max="5120" width="9.109375" style="889"/>
    <col min="5121" max="5121" width="1.88671875" style="889" customWidth="1"/>
    <col min="5122" max="5122" width="2.6640625" style="889" customWidth="1"/>
    <col min="5123" max="5138" width="12.44140625" style="889" customWidth="1"/>
    <col min="5139" max="5376" width="9.109375" style="889"/>
    <col min="5377" max="5377" width="1.88671875" style="889" customWidth="1"/>
    <col min="5378" max="5378" width="2.6640625" style="889" customWidth="1"/>
    <col min="5379" max="5394" width="12.44140625" style="889" customWidth="1"/>
    <col min="5395" max="5632" width="9.109375" style="889"/>
    <col min="5633" max="5633" width="1.88671875" style="889" customWidth="1"/>
    <col min="5634" max="5634" width="2.6640625" style="889" customWidth="1"/>
    <col min="5635" max="5650" width="12.44140625" style="889" customWidth="1"/>
    <col min="5651" max="5888" width="9.109375" style="889"/>
    <col min="5889" max="5889" width="1.88671875" style="889" customWidth="1"/>
    <col min="5890" max="5890" width="2.6640625" style="889" customWidth="1"/>
    <col min="5891" max="5906" width="12.44140625" style="889" customWidth="1"/>
    <col min="5907" max="6144" width="9.109375" style="889"/>
    <col min="6145" max="6145" width="1.88671875" style="889" customWidth="1"/>
    <col min="6146" max="6146" width="2.6640625" style="889" customWidth="1"/>
    <col min="6147" max="6162" width="12.44140625" style="889" customWidth="1"/>
    <col min="6163" max="6400" width="9.109375" style="889"/>
    <col min="6401" max="6401" width="1.88671875" style="889" customWidth="1"/>
    <col min="6402" max="6402" width="2.6640625" style="889" customWidth="1"/>
    <col min="6403" max="6418" width="12.44140625" style="889" customWidth="1"/>
    <col min="6419" max="6656" width="9.109375" style="889"/>
    <col min="6657" max="6657" width="1.88671875" style="889" customWidth="1"/>
    <col min="6658" max="6658" width="2.6640625" style="889" customWidth="1"/>
    <col min="6659" max="6674" width="12.44140625" style="889" customWidth="1"/>
    <col min="6675" max="6912" width="9.109375" style="889"/>
    <col min="6913" max="6913" width="1.88671875" style="889" customWidth="1"/>
    <col min="6914" max="6914" width="2.6640625" style="889" customWidth="1"/>
    <col min="6915" max="6930" width="12.44140625" style="889" customWidth="1"/>
    <col min="6931" max="7168" width="9.109375" style="889"/>
    <col min="7169" max="7169" width="1.88671875" style="889" customWidth="1"/>
    <col min="7170" max="7170" width="2.6640625" style="889" customWidth="1"/>
    <col min="7171" max="7186" width="12.44140625" style="889" customWidth="1"/>
    <col min="7187" max="7424" width="9.109375" style="889"/>
    <col min="7425" max="7425" width="1.88671875" style="889" customWidth="1"/>
    <col min="7426" max="7426" width="2.6640625" style="889" customWidth="1"/>
    <col min="7427" max="7442" width="12.44140625" style="889" customWidth="1"/>
    <col min="7443" max="7680" width="9.109375" style="889"/>
    <col min="7681" max="7681" width="1.88671875" style="889" customWidth="1"/>
    <col min="7682" max="7682" width="2.6640625" style="889" customWidth="1"/>
    <col min="7683" max="7698" width="12.44140625" style="889" customWidth="1"/>
    <col min="7699" max="7936" width="9.109375" style="889"/>
    <col min="7937" max="7937" width="1.88671875" style="889" customWidth="1"/>
    <col min="7938" max="7938" width="2.6640625" style="889" customWidth="1"/>
    <col min="7939" max="7954" width="12.44140625" style="889" customWidth="1"/>
    <col min="7955" max="8192" width="9.109375" style="889"/>
    <col min="8193" max="8193" width="1.88671875" style="889" customWidth="1"/>
    <col min="8194" max="8194" width="2.6640625" style="889" customWidth="1"/>
    <col min="8195" max="8210" width="12.44140625" style="889" customWidth="1"/>
    <col min="8211" max="8448" width="9.109375" style="889"/>
    <col min="8449" max="8449" width="1.88671875" style="889" customWidth="1"/>
    <col min="8450" max="8450" width="2.6640625" style="889" customWidth="1"/>
    <col min="8451" max="8466" width="12.44140625" style="889" customWidth="1"/>
    <col min="8467" max="8704" width="9.109375" style="889"/>
    <col min="8705" max="8705" width="1.88671875" style="889" customWidth="1"/>
    <col min="8706" max="8706" width="2.6640625" style="889" customWidth="1"/>
    <col min="8707" max="8722" width="12.44140625" style="889" customWidth="1"/>
    <col min="8723" max="8960" width="9.109375" style="889"/>
    <col min="8961" max="8961" width="1.88671875" style="889" customWidth="1"/>
    <col min="8962" max="8962" width="2.6640625" style="889" customWidth="1"/>
    <col min="8963" max="8978" width="12.44140625" style="889" customWidth="1"/>
    <col min="8979" max="9216" width="9.109375" style="889"/>
    <col min="9217" max="9217" width="1.88671875" style="889" customWidth="1"/>
    <col min="9218" max="9218" width="2.6640625" style="889" customWidth="1"/>
    <col min="9219" max="9234" width="12.44140625" style="889" customWidth="1"/>
    <col min="9235" max="9472" width="9.109375" style="889"/>
    <col min="9473" max="9473" width="1.88671875" style="889" customWidth="1"/>
    <col min="9474" max="9474" width="2.6640625" style="889" customWidth="1"/>
    <col min="9475" max="9490" width="12.44140625" style="889" customWidth="1"/>
    <col min="9491" max="9728" width="9.109375" style="889"/>
    <col min="9729" max="9729" width="1.88671875" style="889" customWidth="1"/>
    <col min="9730" max="9730" width="2.6640625" style="889" customWidth="1"/>
    <col min="9731" max="9746" width="12.44140625" style="889" customWidth="1"/>
    <col min="9747" max="9984" width="9.109375" style="889"/>
    <col min="9985" max="9985" width="1.88671875" style="889" customWidth="1"/>
    <col min="9986" max="9986" width="2.6640625" style="889" customWidth="1"/>
    <col min="9987" max="10002" width="12.44140625" style="889" customWidth="1"/>
    <col min="10003" max="10240" width="9.109375" style="889"/>
    <col min="10241" max="10241" width="1.88671875" style="889" customWidth="1"/>
    <col min="10242" max="10242" width="2.6640625" style="889" customWidth="1"/>
    <col min="10243" max="10258" width="12.44140625" style="889" customWidth="1"/>
    <col min="10259" max="10496" width="9.109375" style="889"/>
    <col min="10497" max="10497" width="1.88671875" style="889" customWidth="1"/>
    <col min="10498" max="10498" width="2.6640625" style="889" customWidth="1"/>
    <col min="10499" max="10514" width="12.44140625" style="889" customWidth="1"/>
    <col min="10515" max="10752" width="9.109375" style="889"/>
    <col min="10753" max="10753" width="1.88671875" style="889" customWidth="1"/>
    <col min="10754" max="10754" width="2.6640625" style="889" customWidth="1"/>
    <col min="10755" max="10770" width="12.44140625" style="889" customWidth="1"/>
    <col min="10771" max="11008" width="9.109375" style="889"/>
    <col min="11009" max="11009" width="1.88671875" style="889" customWidth="1"/>
    <col min="11010" max="11010" width="2.6640625" style="889" customWidth="1"/>
    <col min="11011" max="11026" width="12.44140625" style="889" customWidth="1"/>
    <col min="11027" max="11264" width="9.109375" style="889"/>
    <col min="11265" max="11265" width="1.88671875" style="889" customWidth="1"/>
    <col min="11266" max="11266" width="2.6640625" style="889" customWidth="1"/>
    <col min="11267" max="11282" width="12.44140625" style="889" customWidth="1"/>
    <col min="11283" max="11520" width="9.109375" style="889"/>
    <col min="11521" max="11521" width="1.88671875" style="889" customWidth="1"/>
    <col min="11522" max="11522" width="2.6640625" style="889" customWidth="1"/>
    <col min="11523" max="11538" width="12.44140625" style="889" customWidth="1"/>
    <col min="11539" max="11776" width="9.109375" style="889"/>
    <col min="11777" max="11777" width="1.88671875" style="889" customWidth="1"/>
    <col min="11778" max="11778" width="2.6640625" style="889" customWidth="1"/>
    <col min="11779" max="11794" width="12.44140625" style="889" customWidth="1"/>
    <col min="11795" max="12032" width="9.109375" style="889"/>
    <col min="12033" max="12033" width="1.88671875" style="889" customWidth="1"/>
    <col min="12034" max="12034" width="2.6640625" style="889" customWidth="1"/>
    <col min="12035" max="12050" width="12.44140625" style="889" customWidth="1"/>
    <col min="12051" max="12288" width="9.109375" style="889"/>
    <col min="12289" max="12289" width="1.88671875" style="889" customWidth="1"/>
    <col min="12290" max="12290" width="2.6640625" style="889" customWidth="1"/>
    <col min="12291" max="12306" width="12.44140625" style="889" customWidth="1"/>
    <col min="12307" max="12544" width="9.109375" style="889"/>
    <col min="12545" max="12545" width="1.88671875" style="889" customWidth="1"/>
    <col min="12546" max="12546" width="2.6640625" style="889" customWidth="1"/>
    <col min="12547" max="12562" width="12.44140625" style="889" customWidth="1"/>
    <col min="12563" max="12800" width="9.109375" style="889"/>
    <col min="12801" max="12801" width="1.88671875" style="889" customWidth="1"/>
    <col min="12802" max="12802" width="2.6640625" style="889" customWidth="1"/>
    <col min="12803" max="12818" width="12.44140625" style="889" customWidth="1"/>
    <col min="12819" max="13056" width="9.109375" style="889"/>
    <col min="13057" max="13057" width="1.88671875" style="889" customWidth="1"/>
    <col min="13058" max="13058" width="2.6640625" style="889" customWidth="1"/>
    <col min="13059" max="13074" width="12.44140625" style="889" customWidth="1"/>
    <col min="13075" max="13312" width="9.109375" style="889"/>
    <col min="13313" max="13313" width="1.88671875" style="889" customWidth="1"/>
    <col min="13314" max="13314" width="2.6640625" style="889" customWidth="1"/>
    <col min="13315" max="13330" width="12.44140625" style="889" customWidth="1"/>
    <col min="13331" max="13568" width="9.109375" style="889"/>
    <col min="13569" max="13569" width="1.88671875" style="889" customWidth="1"/>
    <col min="13570" max="13570" width="2.6640625" style="889" customWidth="1"/>
    <col min="13571" max="13586" width="12.44140625" style="889" customWidth="1"/>
    <col min="13587" max="13824" width="9.109375" style="889"/>
    <col min="13825" max="13825" width="1.88671875" style="889" customWidth="1"/>
    <col min="13826" max="13826" width="2.6640625" style="889" customWidth="1"/>
    <col min="13827" max="13842" width="12.44140625" style="889" customWidth="1"/>
    <col min="13843" max="14080" width="9.109375" style="889"/>
    <col min="14081" max="14081" width="1.88671875" style="889" customWidth="1"/>
    <col min="14082" max="14082" width="2.6640625" style="889" customWidth="1"/>
    <col min="14083" max="14098" width="12.44140625" style="889" customWidth="1"/>
    <col min="14099" max="14336" width="9.109375" style="889"/>
    <col min="14337" max="14337" width="1.88671875" style="889" customWidth="1"/>
    <col min="14338" max="14338" width="2.6640625" style="889" customWidth="1"/>
    <col min="14339" max="14354" width="12.44140625" style="889" customWidth="1"/>
    <col min="14355" max="14592" width="9.109375" style="889"/>
    <col min="14593" max="14593" width="1.88671875" style="889" customWidth="1"/>
    <col min="14594" max="14594" width="2.6640625" style="889" customWidth="1"/>
    <col min="14595" max="14610" width="12.44140625" style="889" customWidth="1"/>
    <col min="14611" max="14848" width="9.109375" style="889"/>
    <col min="14849" max="14849" width="1.88671875" style="889" customWidth="1"/>
    <col min="14850" max="14850" width="2.6640625" style="889" customWidth="1"/>
    <col min="14851" max="14866" width="12.44140625" style="889" customWidth="1"/>
    <col min="14867" max="15104" width="9.109375" style="889"/>
    <col min="15105" max="15105" width="1.88671875" style="889" customWidth="1"/>
    <col min="15106" max="15106" width="2.6640625" style="889" customWidth="1"/>
    <col min="15107" max="15122" width="12.44140625" style="889" customWidth="1"/>
    <col min="15123" max="15360" width="9.109375" style="889"/>
    <col min="15361" max="15361" width="1.88671875" style="889" customWidth="1"/>
    <col min="15362" max="15362" width="2.6640625" style="889" customWidth="1"/>
    <col min="15363" max="15378" width="12.44140625" style="889" customWidth="1"/>
    <col min="15379" max="15616" width="9.109375" style="889"/>
    <col min="15617" max="15617" width="1.88671875" style="889" customWidth="1"/>
    <col min="15618" max="15618" width="2.6640625" style="889" customWidth="1"/>
    <col min="15619" max="15634" width="12.44140625" style="889" customWidth="1"/>
    <col min="15635" max="15872" width="9.109375" style="889"/>
    <col min="15873" max="15873" width="1.88671875" style="889" customWidth="1"/>
    <col min="15874" max="15874" width="2.6640625" style="889" customWidth="1"/>
    <col min="15875" max="15890" width="12.44140625" style="889" customWidth="1"/>
    <col min="15891" max="16128" width="9.109375" style="889"/>
    <col min="16129" max="16129" width="1.88671875" style="889" customWidth="1"/>
    <col min="16130" max="16130" width="2.6640625" style="889" customWidth="1"/>
    <col min="16131" max="16146" width="12.44140625" style="889" customWidth="1"/>
    <col min="16147" max="16384" width="9.109375" style="889"/>
  </cols>
  <sheetData>
    <row r="1" spans="1:29" ht="74.25" customHeight="1">
      <c r="A1" s="986"/>
      <c r="B1" s="886"/>
      <c r="C1" s="886"/>
      <c r="D1" s="886"/>
      <c r="E1" s="886"/>
      <c r="F1" s="886"/>
      <c r="G1" s="887"/>
      <c r="H1" s="886"/>
      <c r="I1" s="886"/>
      <c r="J1" s="886"/>
      <c r="K1" s="886"/>
      <c r="L1" s="888"/>
    </row>
    <row r="2" spans="1:29" ht="28.8">
      <c r="A2" s="987"/>
      <c r="B2" s="890"/>
      <c r="C2" s="988" t="s">
        <v>189</v>
      </c>
      <c r="D2" s="988"/>
      <c r="E2" s="988"/>
      <c r="F2" s="988"/>
      <c r="G2" s="988"/>
      <c r="H2" s="988"/>
      <c r="I2" s="891"/>
      <c r="J2" s="891"/>
      <c r="K2" s="892"/>
      <c r="L2" s="893"/>
      <c r="M2" s="894"/>
      <c r="N2" s="894"/>
      <c r="O2" s="894"/>
      <c r="P2" s="894"/>
      <c r="Q2" s="894"/>
      <c r="R2" s="894"/>
      <c r="S2" s="894"/>
      <c r="T2" s="894"/>
      <c r="U2" s="894"/>
      <c r="V2" s="894"/>
      <c r="W2" s="894"/>
      <c r="X2" s="894"/>
      <c r="Y2" s="894"/>
      <c r="Z2" s="894"/>
      <c r="AA2" s="894"/>
      <c r="AB2" s="894"/>
      <c r="AC2" s="894"/>
    </row>
    <row r="3" spans="1:29" ht="18">
      <c r="A3" s="987"/>
      <c r="B3" s="892"/>
      <c r="C3" s="892"/>
      <c r="D3" s="989" t="s">
        <v>29</v>
      </c>
      <c r="E3" s="989"/>
      <c r="F3" s="989"/>
      <c r="G3" s="989"/>
      <c r="H3" s="892"/>
      <c r="I3" s="892"/>
      <c r="J3" s="892"/>
      <c r="K3" s="892"/>
      <c r="L3" s="893"/>
      <c r="M3" s="894"/>
      <c r="N3" s="894"/>
      <c r="O3" s="894"/>
      <c r="P3" s="894"/>
      <c r="Q3" s="894"/>
      <c r="R3" s="894"/>
      <c r="S3" s="894"/>
      <c r="T3" s="894"/>
      <c r="U3" s="894"/>
      <c r="V3" s="894"/>
      <c r="W3" s="894"/>
      <c r="X3" s="894"/>
      <c r="Y3" s="894"/>
      <c r="Z3" s="894"/>
      <c r="AA3" s="894"/>
      <c r="AB3" s="894"/>
      <c r="AC3" s="894"/>
    </row>
    <row r="4" spans="1:29">
      <c r="A4" s="987"/>
      <c r="B4" s="892"/>
      <c r="C4" s="892"/>
      <c r="D4" s="892"/>
      <c r="E4" s="892"/>
      <c r="F4" s="892"/>
      <c r="G4" s="892"/>
      <c r="H4" s="892"/>
      <c r="I4" s="892"/>
      <c r="J4" s="892"/>
      <c r="K4" s="892"/>
      <c r="L4" s="893"/>
      <c r="M4" s="894"/>
      <c r="N4" s="894"/>
      <c r="O4" s="894"/>
      <c r="P4" s="894"/>
      <c r="Q4" s="894"/>
      <c r="R4" s="894"/>
      <c r="S4" s="894"/>
      <c r="T4" s="894"/>
      <c r="U4" s="894"/>
      <c r="V4" s="894"/>
      <c r="W4" s="894"/>
      <c r="X4" s="894"/>
      <c r="Y4" s="894"/>
      <c r="Z4" s="894"/>
      <c r="AA4" s="894"/>
      <c r="AB4" s="894"/>
      <c r="AC4" s="894"/>
    </row>
    <row r="5" spans="1:29" ht="15.6">
      <c r="A5" s="987"/>
      <c r="B5" s="895"/>
      <c r="C5" s="990" t="s">
        <v>190</v>
      </c>
      <c r="D5" s="990"/>
      <c r="E5" s="990"/>
      <c r="F5" s="990"/>
      <c r="G5" s="990"/>
      <c r="H5" s="990"/>
      <c r="I5" s="892"/>
      <c r="J5" s="892"/>
      <c r="K5" s="892"/>
      <c r="L5" s="893"/>
      <c r="M5" s="894"/>
      <c r="N5" s="894"/>
      <c r="O5" s="894"/>
      <c r="P5" s="894"/>
      <c r="Q5" s="894"/>
      <c r="R5" s="894"/>
      <c r="S5" s="894"/>
      <c r="T5" s="894"/>
      <c r="U5" s="894"/>
      <c r="V5" s="894"/>
      <c r="W5" s="894"/>
      <c r="X5" s="894"/>
      <c r="Y5" s="894"/>
      <c r="Z5" s="894"/>
      <c r="AA5" s="894"/>
      <c r="AB5" s="894"/>
      <c r="AC5" s="894"/>
    </row>
    <row r="6" spans="1:29" ht="13.8" thickBot="1">
      <c r="A6" s="987"/>
      <c r="B6" s="892"/>
      <c r="C6" s="892"/>
      <c r="D6" s="892"/>
      <c r="E6" s="892"/>
      <c r="F6" s="892"/>
      <c r="G6" s="892"/>
      <c r="H6" s="892"/>
      <c r="I6" s="892"/>
      <c r="J6" s="892"/>
      <c r="K6" s="892"/>
      <c r="L6" s="893"/>
      <c r="M6" s="894"/>
      <c r="N6" s="894"/>
      <c r="O6" s="894"/>
      <c r="P6" s="894"/>
      <c r="Q6" s="894"/>
      <c r="R6" s="894"/>
      <c r="S6" s="894"/>
      <c r="T6" s="894"/>
      <c r="U6" s="894"/>
      <c r="V6" s="894"/>
      <c r="W6" s="894"/>
      <c r="X6" s="894"/>
      <c r="Y6" s="894"/>
      <c r="Z6" s="894"/>
      <c r="AA6" s="894"/>
      <c r="AB6" s="894"/>
      <c r="AC6" s="894"/>
    </row>
    <row r="7" spans="1:29" ht="25.5" customHeight="1" thickBot="1">
      <c r="A7" s="987"/>
      <c r="B7" s="896"/>
      <c r="C7" s="897"/>
      <c r="D7" s="896"/>
      <c r="E7" s="898">
        <v>2016</v>
      </c>
      <c r="F7" s="899">
        <v>2015</v>
      </c>
      <c r="G7" s="900" t="s">
        <v>8</v>
      </c>
      <c r="H7" s="892"/>
      <c r="I7" s="892"/>
      <c r="J7" s="892"/>
      <c r="K7" s="896"/>
      <c r="L7" s="901"/>
      <c r="M7" s="902"/>
      <c r="N7" s="903"/>
      <c r="O7" s="894"/>
      <c r="P7" s="894"/>
      <c r="Q7" s="894"/>
      <c r="R7" s="894"/>
      <c r="S7" s="894"/>
      <c r="T7" s="894"/>
      <c r="U7" s="894"/>
      <c r="V7" s="894"/>
      <c r="W7" s="894"/>
      <c r="X7" s="894"/>
      <c r="Y7" s="894"/>
      <c r="Z7" s="894"/>
      <c r="AA7" s="894"/>
      <c r="AB7" s="894"/>
      <c r="AC7" s="894"/>
    </row>
    <row r="8" spans="1:29" ht="25.5" customHeight="1" thickBot="1">
      <c r="A8" s="987"/>
      <c r="B8" s="904"/>
      <c r="C8" s="905"/>
      <c r="D8" s="906" t="s">
        <v>191</v>
      </c>
      <c r="E8" s="907">
        <f>'REG+OCC BY CLASS MARCH 2016'!K6</f>
        <v>0.7634123844661671</v>
      </c>
      <c r="F8" s="908">
        <f>'REG+OCC BY CLASS MARCH 2016'!L6</f>
        <v>0.80167968417970781</v>
      </c>
      <c r="G8" s="909">
        <f>'REG+OCC BY CLASS MARCH 2016'!M6</f>
        <v>-3.8</v>
      </c>
      <c r="H8" s="892"/>
      <c r="I8" s="892"/>
      <c r="J8" s="892"/>
      <c r="K8" s="904"/>
      <c r="L8" s="910"/>
      <c r="M8" s="911"/>
      <c r="N8" s="912"/>
      <c r="O8" s="894"/>
      <c r="P8" s="894"/>
      <c r="Q8" s="894"/>
      <c r="R8" s="894"/>
      <c r="S8" s="894"/>
      <c r="T8" s="894"/>
      <c r="U8" s="894"/>
      <c r="V8" s="894"/>
      <c r="W8" s="894"/>
      <c r="X8" s="894"/>
      <c r="Y8" s="894"/>
      <c r="Z8" s="894"/>
      <c r="AA8" s="894"/>
      <c r="AB8" s="894"/>
      <c r="AC8" s="894"/>
    </row>
    <row r="9" spans="1:29" ht="17.25" customHeight="1" thickBot="1">
      <c r="A9" s="987"/>
      <c r="B9" s="904"/>
      <c r="C9" s="905"/>
      <c r="D9" s="913"/>
      <c r="E9" s="914"/>
      <c r="F9" s="915"/>
      <c r="G9" s="916"/>
      <c r="H9" s="892"/>
      <c r="I9" s="892"/>
      <c r="J9" s="892"/>
      <c r="K9" s="904"/>
      <c r="L9" s="910"/>
      <c r="M9" s="911"/>
      <c r="N9" s="912"/>
      <c r="O9" s="894"/>
      <c r="P9" s="894"/>
      <c r="Q9" s="894"/>
      <c r="R9" s="894"/>
      <c r="S9" s="894"/>
      <c r="T9" s="894"/>
      <c r="U9" s="894"/>
      <c r="V9" s="894"/>
      <c r="W9" s="894"/>
      <c r="X9" s="894"/>
      <c r="Y9" s="894"/>
      <c r="Z9" s="894"/>
      <c r="AA9" s="894"/>
      <c r="AB9" s="894"/>
      <c r="AC9" s="894"/>
    </row>
    <row r="10" spans="1:29" ht="25.5" customHeight="1" thickBot="1">
      <c r="A10" s="987"/>
      <c r="B10" s="904"/>
      <c r="C10" s="905"/>
      <c r="D10" s="917"/>
      <c r="E10" s="898">
        <v>2016</v>
      </c>
      <c r="F10" s="899">
        <v>2015</v>
      </c>
      <c r="G10" s="900" t="s">
        <v>8</v>
      </c>
      <c r="H10" s="892"/>
      <c r="I10" s="892"/>
      <c r="J10" s="892"/>
      <c r="K10" s="904"/>
      <c r="L10" s="910"/>
      <c r="M10" s="911"/>
      <c r="N10" s="912"/>
      <c r="O10" s="894"/>
      <c r="P10" s="894"/>
      <c r="Q10" s="894"/>
      <c r="R10" s="894"/>
      <c r="S10" s="894"/>
      <c r="T10" s="894"/>
      <c r="U10" s="894"/>
      <c r="V10" s="894"/>
      <c r="W10" s="894"/>
      <c r="X10" s="894"/>
      <c r="Y10" s="894"/>
      <c r="Z10" s="894"/>
      <c r="AA10" s="894"/>
      <c r="AB10" s="894"/>
      <c r="AC10" s="894"/>
    </row>
    <row r="11" spans="1:29" ht="30" customHeight="1" thickBot="1">
      <c r="A11" s="987"/>
      <c r="B11" s="904"/>
      <c r="C11" s="918"/>
      <c r="D11" s="919" t="s">
        <v>192</v>
      </c>
      <c r="E11" s="920">
        <f>'REG+OCC BY CLASS MARCH 2016'!B6</f>
        <v>239073</v>
      </c>
      <c r="F11" s="921">
        <f>'REG+OCC BY CLASS MARCH 2016'!C6</f>
        <v>233768</v>
      </c>
      <c r="G11" s="922">
        <f>'REG+OCC BY CLASS MARCH 2016'!D6</f>
        <v>2.2693439649567094E-2</v>
      </c>
      <c r="H11" s="892"/>
      <c r="I11" s="892"/>
      <c r="J11" s="892"/>
      <c r="K11" s="904"/>
      <c r="L11" s="923"/>
      <c r="M11" s="924"/>
      <c r="N11" s="912"/>
      <c r="O11" s="894"/>
      <c r="P11" s="894"/>
      <c r="Q11" s="894"/>
      <c r="R11" s="894"/>
      <c r="S11" s="894"/>
      <c r="T11" s="894"/>
      <c r="U11" s="894"/>
      <c r="V11" s="894"/>
      <c r="W11" s="894"/>
      <c r="X11" s="894"/>
      <c r="Y11" s="894"/>
      <c r="Z11" s="894"/>
      <c r="AA11" s="894"/>
      <c r="AB11" s="894"/>
      <c r="AC11" s="894"/>
    </row>
    <row r="12" spans="1:29" ht="28.5" customHeight="1" thickBot="1">
      <c r="A12" s="987"/>
      <c r="B12" s="904"/>
      <c r="C12" s="918"/>
      <c r="D12" s="925" t="s">
        <v>193</v>
      </c>
      <c r="E12" s="926">
        <f>'REG+OCC BY CLASS MARCH 2016'!E6</f>
        <v>176254</v>
      </c>
      <c r="F12" s="926">
        <f>'REG+OCC BY CLASS MARCH 2016'!F6</f>
        <v>179135</v>
      </c>
      <c r="G12" s="927">
        <f>'REG+OCC BY CLASS MARCH 2016'!G6</f>
        <v>-1.6082842548915621E-2</v>
      </c>
      <c r="H12" s="892"/>
      <c r="I12" s="892"/>
      <c r="J12" s="892"/>
      <c r="K12" s="904"/>
      <c r="L12" s="923"/>
      <c r="M12" s="924"/>
      <c r="N12" s="912"/>
      <c r="O12" s="894"/>
      <c r="P12" s="894"/>
      <c r="Q12" s="894"/>
      <c r="R12" s="894"/>
      <c r="S12" s="894"/>
      <c r="T12" s="894"/>
      <c r="U12" s="894"/>
      <c r="V12" s="894"/>
      <c r="W12" s="894"/>
      <c r="X12" s="894"/>
      <c r="Y12" s="894"/>
      <c r="Z12" s="894"/>
      <c r="AA12" s="894"/>
      <c r="AB12" s="894"/>
      <c r="AC12" s="894"/>
    </row>
    <row r="13" spans="1:29" ht="25.5" customHeight="1" thickBot="1">
      <c r="A13" s="987"/>
      <c r="B13" s="904"/>
      <c r="C13" s="918"/>
      <c r="D13" s="925" t="s">
        <v>194</v>
      </c>
      <c r="E13" s="926">
        <f>'REG+OCC BY CLASS MARCH 2016'!H6</f>
        <v>62819</v>
      </c>
      <c r="F13" s="926">
        <f>'REG+OCC BY CLASS MARCH 2016'!I6</f>
        <v>54633</v>
      </c>
      <c r="G13" s="927">
        <f>'REG+OCC BY CLASS MARCH 2016'!J6</f>
        <v>0.14983617959841122</v>
      </c>
      <c r="H13" s="892"/>
      <c r="I13" s="892"/>
      <c r="J13" s="892"/>
      <c r="K13" s="904"/>
      <c r="L13" s="923"/>
      <c r="M13" s="924"/>
      <c r="N13" s="912"/>
      <c r="O13" s="894"/>
      <c r="P13" s="894"/>
      <c r="Q13" s="894"/>
      <c r="R13" s="894"/>
      <c r="S13" s="894"/>
      <c r="T13" s="894"/>
      <c r="U13" s="894"/>
      <c r="V13" s="894"/>
      <c r="W13" s="894"/>
      <c r="X13" s="894"/>
      <c r="Y13" s="894"/>
      <c r="Z13" s="894"/>
      <c r="AA13" s="894"/>
      <c r="AB13" s="894"/>
      <c r="AC13" s="894"/>
    </row>
    <row r="14" spans="1:29" ht="21" customHeight="1" thickBot="1">
      <c r="A14" s="987"/>
      <c r="B14" s="904"/>
      <c r="C14" s="918"/>
      <c r="D14" s="904"/>
      <c r="E14" s="928"/>
      <c r="F14" s="928"/>
      <c r="G14" s="929"/>
      <c r="H14" s="892"/>
      <c r="I14" s="892"/>
      <c r="J14" s="892"/>
      <c r="K14" s="904"/>
      <c r="L14" s="923"/>
      <c r="M14" s="924"/>
      <c r="N14" s="912"/>
      <c r="O14" s="894"/>
      <c r="P14" s="894"/>
      <c r="Q14" s="894"/>
      <c r="R14" s="894"/>
      <c r="S14" s="894"/>
      <c r="T14" s="894"/>
      <c r="U14" s="894"/>
      <c r="V14" s="894"/>
      <c r="W14" s="894"/>
      <c r="X14" s="894"/>
      <c r="Y14" s="894"/>
      <c r="Z14" s="894"/>
      <c r="AA14" s="894"/>
      <c r="AB14" s="894"/>
      <c r="AC14" s="894"/>
    </row>
    <row r="15" spans="1:29" ht="25.5" customHeight="1" thickBot="1">
      <c r="A15" s="987"/>
      <c r="B15" s="904"/>
      <c r="C15" s="918"/>
      <c r="D15" s="917"/>
      <c r="E15" s="898">
        <v>2016</v>
      </c>
      <c r="F15" s="899">
        <v>2015</v>
      </c>
      <c r="G15" s="900" t="s">
        <v>8</v>
      </c>
      <c r="H15" s="892"/>
      <c r="I15" s="892"/>
      <c r="J15" s="892"/>
      <c r="K15" s="904"/>
      <c r="L15" s="923"/>
      <c r="M15" s="924"/>
      <c r="N15" s="912"/>
      <c r="O15" s="894"/>
      <c r="P15" s="894"/>
      <c r="Q15" s="894"/>
      <c r="R15" s="894"/>
      <c r="S15" s="894"/>
      <c r="T15" s="894"/>
      <c r="U15" s="894"/>
      <c r="V15" s="894"/>
      <c r="W15" s="894"/>
      <c r="X15" s="894"/>
      <c r="Y15" s="894"/>
      <c r="Z15" s="894"/>
      <c r="AA15" s="894"/>
      <c r="AB15" s="894"/>
      <c r="AC15" s="894"/>
    </row>
    <row r="16" spans="1:29" ht="25.5" customHeight="1" thickBot="1">
      <c r="A16" s="987"/>
      <c r="B16" s="904"/>
      <c r="C16" s="918"/>
      <c r="D16" s="919" t="s">
        <v>195</v>
      </c>
      <c r="E16" s="930">
        <f>'ARR$ MARCH 2016'!C21</f>
        <v>182.64962616822433</v>
      </c>
      <c r="F16" s="931">
        <f>'ARR$ MARCH 2016'!D21</f>
        <v>183.18584905660381</v>
      </c>
      <c r="G16" s="922">
        <f>'ARR$ MARCH 2016'!E21</f>
        <v>-2.9272069384234647E-3</v>
      </c>
      <c r="H16" s="892"/>
      <c r="I16" s="892"/>
      <c r="J16" s="892"/>
      <c r="K16" s="904"/>
      <c r="L16" s="923"/>
      <c r="M16" s="924"/>
      <c r="N16" s="912"/>
      <c r="O16" s="894"/>
      <c r="P16" s="894"/>
      <c r="Q16" s="894"/>
      <c r="R16" s="894"/>
      <c r="S16" s="894"/>
      <c r="T16" s="894"/>
      <c r="U16" s="894"/>
      <c r="V16" s="894"/>
      <c r="W16" s="894"/>
      <c r="X16" s="894"/>
      <c r="Y16" s="894"/>
      <c r="Z16" s="894"/>
      <c r="AA16" s="894"/>
      <c r="AB16" s="894"/>
      <c r="AC16" s="894"/>
    </row>
    <row r="17" spans="1:32" ht="25.5" customHeight="1" thickBot="1">
      <c r="A17" s="987"/>
      <c r="B17" s="904"/>
      <c r="C17" s="918"/>
      <c r="D17" s="925" t="s">
        <v>196</v>
      </c>
      <c r="E17" s="932">
        <f>E8*E16</f>
        <v>139.43698663493817</v>
      </c>
      <c r="F17" s="932">
        <f>F8*F16</f>
        <v>146.85637361788977</v>
      </c>
      <c r="G17" s="927">
        <f t="shared" ref="G17" si="0">(E17-F17)/F17</f>
        <v>-5.0521382219721321E-2</v>
      </c>
      <c r="H17" s="892"/>
      <c r="I17" s="892"/>
      <c r="J17" s="892"/>
      <c r="K17" s="904"/>
      <c r="L17" s="923"/>
      <c r="M17" s="924"/>
      <c r="N17" s="912"/>
      <c r="O17" s="894"/>
      <c r="P17" s="894"/>
      <c r="Q17" s="894"/>
      <c r="R17" s="894"/>
      <c r="S17" s="894"/>
      <c r="T17" s="894"/>
      <c r="U17" s="894"/>
      <c r="V17" s="894"/>
      <c r="W17" s="894"/>
      <c r="X17" s="894"/>
      <c r="Y17" s="894"/>
      <c r="Z17" s="894"/>
      <c r="AA17" s="894"/>
      <c r="AB17" s="894"/>
      <c r="AC17" s="894"/>
    </row>
    <row r="18" spans="1:32" ht="25.5" customHeight="1">
      <c r="A18" s="987"/>
      <c r="B18" s="904"/>
      <c r="C18" s="918"/>
      <c r="D18" s="904"/>
      <c r="E18" s="928"/>
      <c r="F18" s="928"/>
      <c r="G18" s="929"/>
      <c r="H18" s="892"/>
      <c r="I18" s="892"/>
      <c r="J18" s="892"/>
      <c r="K18" s="904"/>
      <c r="L18" s="923"/>
      <c r="M18" s="924"/>
      <c r="N18" s="912"/>
      <c r="O18" s="894"/>
      <c r="P18" s="894"/>
      <c r="Q18" s="894"/>
      <c r="R18" s="894"/>
      <c r="S18" s="894"/>
      <c r="T18" s="894"/>
      <c r="U18" s="894"/>
      <c r="V18" s="894"/>
      <c r="W18" s="894"/>
      <c r="X18" s="894"/>
      <c r="Y18" s="894"/>
      <c r="Z18" s="894"/>
      <c r="AA18" s="894"/>
      <c r="AB18" s="894"/>
      <c r="AC18" s="894"/>
    </row>
    <row r="19" spans="1:32" ht="25.5" customHeight="1" thickBot="1">
      <c r="A19" s="987"/>
      <c r="B19" s="904"/>
      <c r="C19" s="918"/>
      <c r="D19" s="904"/>
      <c r="E19" s="991" t="s">
        <v>197</v>
      </c>
      <c r="F19" s="992"/>
      <c r="G19" s="992"/>
      <c r="H19" s="892"/>
      <c r="I19" s="892"/>
      <c r="J19" s="892"/>
      <c r="K19" s="904"/>
      <c r="L19" s="923"/>
      <c r="M19" s="924"/>
      <c r="N19" s="912"/>
      <c r="O19" s="894"/>
      <c r="P19" s="894"/>
      <c r="Q19" s="894"/>
      <c r="R19" s="894"/>
      <c r="S19" s="894"/>
      <c r="T19" s="894"/>
      <c r="U19" s="894"/>
      <c r="V19" s="894"/>
      <c r="W19" s="894"/>
      <c r="X19" s="894"/>
      <c r="Y19" s="894"/>
      <c r="Z19" s="894"/>
      <c r="AA19" s="894"/>
      <c r="AB19" s="894"/>
      <c r="AC19" s="894"/>
    </row>
    <row r="20" spans="1:32" ht="31.5" customHeight="1" thickBot="1">
      <c r="A20" s="987"/>
      <c r="B20" s="904"/>
      <c r="C20" s="918"/>
      <c r="D20" s="917"/>
      <c r="E20" s="898">
        <v>2016</v>
      </c>
      <c r="F20" s="899">
        <v>2015</v>
      </c>
      <c r="G20" s="900" t="s">
        <v>8</v>
      </c>
      <c r="H20" s="892"/>
      <c r="I20" s="892"/>
      <c r="J20" s="892"/>
      <c r="K20" s="904"/>
      <c r="L20" s="923"/>
      <c r="M20" s="924"/>
      <c r="N20" s="912"/>
      <c r="O20" s="894"/>
      <c r="P20" s="894"/>
      <c r="Q20" s="894"/>
      <c r="R20" s="894"/>
      <c r="S20" s="894"/>
      <c r="T20" s="894"/>
      <c r="U20" s="894"/>
      <c r="V20" s="894"/>
      <c r="W20" s="894"/>
      <c r="X20" s="894"/>
      <c r="Y20" s="894"/>
      <c r="Z20" s="894"/>
      <c r="AA20" s="894"/>
      <c r="AB20" s="894"/>
      <c r="AC20" s="894"/>
    </row>
    <row r="21" spans="1:32" ht="30.75" customHeight="1" thickBot="1">
      <c r="A21" s="987"/>
      <c r="B21" s="933"/>
      <c r="C21" s="933"/>
      <c r="D21" s="906" t="s">
        <v>191</v>
      </c>
      <c r="E21" s="934">
        <f>'REG+OCC BY CLASS FY 2015-2016'!K6</f>
        <v>0.70399999999999996</v>
      </c>
      <c r="F21" s="935">
        <f>'REG+OCC BY CLASS FY 2015-2016'!L6</f>
        <v>0.7</v>
      </c>
      <c r="G21" s="936">
        <f>'REG+OCC BY CLASS FY 2015-2016'!M6</f>
        <v>0.4</v>
      </c>
      <c r="H21" s="933"/>
      <c r="I21" s="892"/>
      <c r="J21" s="892"/>
      <c r="K21" s="892"/>
      <c r="L21" s="893"/>
      <c r="M21" s="894"/>
      <c r="N21" s="937"/>
      <c r="O21" s="894"/>
      <c r="P21" s="894"/>
      <c r="Q21" s="894"/>
      <c r="R21" s="894"/>
      <c r="S21" s="894"/>
      <c r="T21" s="894"/>
      <c r="U21" s="894"/>
      <c r="V21" s="894"/>
      <c r="W21" s="894"/>
      <c r="X21" s="894"/>
      <c r="Y21" s="894"/>
      <c r="Z21" s="894"/>
      <c r="AA21" s="894"/>
      <c r="AB21" s="894"/>
      <c r="AC21" s="894"/>
    </row>
    <row r="22" spans="1:32" ht="20.25" customHeight="1">
      <c r="A22" s="987"/>
      <c r="B22" s="933"/>
      <c r="C22" s="933"/>
      <c r="D22" s="913"/>
      <c r="E22" s="938"/>
      <c r="F22" s="938"/>
      <c r="G22" s="939"/>
      <c r="H22" s="933"/>
      <c r="I22" s="892"/>
      <c r="J22" s="892"/>
      <c r="K22" s="892"/>
      <c r="L22" s="893"/>
      <c r="M22" s="894"/>
      <c r="N22" s="894"/>
      <c r="O22" s="894"/>
      <c r="P22" s="894"/>
      <c r="Q22" s="894"/>
      <c r="R22" s="894"/>
      <c r="S22" s="894"/>
      <c r="T22" s="894"/>
      <c r="U22" s="894"/>
      <c r="V22" s="894"/>
      <c r="W22" s="894"/>
      <c r="X22" s="894"/>
      <c r="Y22" s="894"/>
      <c r="Z22" s="894"/>
      <c r="AA22" s="894"/>
      <c r="AB22" s="894"/>
      <c r="AC22" s="894"/>
      <c r="AD22" s="894"/>
      <c r="AE22" s="894"/>
      <c r="AF22" s="894"/>
    </row>
    <row r="23" spans="1:32" ht="25.5" customHeight="1" thickBot="1">
      <c r="A23" s="987"/>
      <c r="B23" s="933"/>
      <c r="C23" s="940"/>
      <c r="D23" s="933"/>
      <c r="E23" s="993" t="s">
        <v>197</v>
      </c>
      <c r="F23" s="994"/>
      <c r="G23" s="994"/>
      <c r="H23" s="933"/>
      <c r="I23" s="892"/>
      <c r="J23" s="892"/>
      <c r="K23" s="892"/>
      <c r="L23" s="893"/>
      <c r="M23" s="894"/>
      <c r="N23" s="894"/>
      <c r="O23" s="894"/>
      <c r="P23" s="894"/>
      <c r="Q23" s="894"/>
      <c r="R23" s="894"/>
      <c r="S23" s="894"/>
      <c r="T23" s="894"/>
      <c r="U23" s="894"/>
      <c r="V23" s="894"/>
      <c r="W23" s="894"/>
      <c r="X23" s="894"/>
      <c r="Y23" s="894"/>
      <c r="Z23" s="894"/>
      <c r="AA23" s="894"/>
      <c r="AB23" s="894"/>
      <c r="AC23" s="894"/>
      <c r="AD23" s="894"/>
      <c r="AE23" s="894"/>
      <c r="AF23" s="894"/>
    </row>
    <row r="24" spans="1:32" ht="31.5" customHeight="1" thickBot="1">
      <c r="A24" s="987"/>
      <c r="B24" s="933"/>
      <c r="C24" s="941"/>
      <c r="D24" s="917"/>
      <c r="E24" s="898">
        <v>2016</v>
      </c>
      <c r="F24" s="899">
        <v>2015</v>
      </c>
      <c r="G24" s="900" t="s">
        <v>8</v>
      </c>
      <c r="H24" s="942"/>
      <c r="I24" s="943"/>
      <c r="J24" s="892"/>
      <c r="K24" s="892"/>
      <c r="L24" s="893"/>
      <c r="M24" s="894"/>
      <c r="N24" s="894"/>
      <c r="O24" s="894"/>
      <c r="P24" s="894"/>
      <c r="Q24" s="894"/>
      <c r="R24" s="894"/>
      <c r="S24" s="894"/>
      <c r="T24" s="894"/>
      <c r="U24" s="894"/>
      <c r="V24" s="894"/>
      <c r="W24" s="894"/>
      <c r="X24" s="894"/>
      <c r="Y24" s="894"/>
      <c r="Z24" s="894"/>
      <c r="AA24" s="894"/>
      <c r="AB24" s="894"/>
      <c r="AC24" s="894"/>
      <c r="AD24" s="894"/>
      <c r="AE24" s="894"/>
      <c r="AF24" s="894"/>
    </row>
    <row r="25" spans="1:32" ht="30" customHeight="1" thickBot="1">
      <c r="A25" s="987"/>
      <c r="B25" s="933"/>
      <c r="C25" s="944"/>
      <c r="D25" s="919" t="s">
        <v>198</v>
      </c>
      <c r="E25" s="920">
        <f>'REG+OCC BY CLASS FY 2015-2016'!N6</f>
        <v>2602139</v>
      </c>
      <c r="F25" s="921">
        <f>'REG+OCC BY CLASS FY 2015-2016'!O6</f>
        <v>2564949</v>
      </c>
      <c r="G25" s="922">
        <f>'REG+OCC BY CLASS FY 2015-2016'!P6</f>
        <v>1.449931363157708E-2</v>
      </c>
      <c r="H25" s="933"/>
      <c r="I25" s="892"/>
      <c r="J25" s="892"/>
      <c r="K25" s="892"/>
      <c r="L25" s="893"/>
      <c r="M25" s="894"/>
      <c r="N25" s="894"/>
      <c r="O25" s="894"/>
      <c r="P25" s="894"/>
      <c r="Q25" s="894"/>
      <c r="R25" s="894"/>
      <c r="S25" s="894"/>
      <c r="T25" s="894"/>
      <c r="U25" s="894"/>
      <c r="V25" s="894"/>
      <c r="W25" s="894"/>
      <c r="X25" s="894"/>
      <c r="Y25" s="894"/>
      <c r="Z25" s="894"/>
      <c r="AA25" s="894"/>
      <c r="AB25" s="894"/>
      <c r="AC25" s="894"/>
      <c r="AD25" s="894"/>
      <c r="AE25" s="894"/>
      <c r="AF25" s="894"/>
    </row>
    <row r="26" spans="1:32" ht="29.4" thickBot="1">
      <c r="A26" s="987"/>
      <c r="B26" s="945"/>
      <c r="C26" s="946"/>
      <c r="D26" s="925" t="s">
        <v>199</v>
      </c>
      <c r="E26" s="926">
        <f>'REG+OCC BY CLASS FY 2015-2016'!Q6</f>
        <v>3697353</v>
      </c>
      <c r="F26" s="926">
        <f>'REG+OCC BY CLASS FY 2015-2016'!R6</f>
        <v>3665853</v>
      </c>
      <c r="G26" s="927">
        <f>'REG+OCC BY CLASS FY 2015-2016'!S6</f>
        <v>8.59281591487711E-3</v>
      </c>
      <c r="H26" s="940"/>
      <c r="I26" s="892"/>
      <c r="J26" s="892"/>
      <c r="K26" s="892"/>
      <c r="L26" s="893"/>
      <c r="M26" s="894"/>
      <c r="N26" s="894"/>
      <c r="O26" s="894"/>
      <c r="P26" s="894"/>
      <c r="Q26" s="894"/>
      <c r="R26" s="894"/>
      <c r="S26" s="894"/>
      <c r="T26" s="894"/>
      <c r="U26" s="894"/>
      <c r="V26" s="894"/>
      <c r="W26" s="894"/>
      <c r="X26" s="894"/>
      <c r="Y26" s="894"/>
      <c r="Z26" s="894"/>
      <c r="AA26" s="894"/>
      <c r="AB26" s="894"/>
      <c r="AC26" s="894"/>
      <c r="AD26" s="894"/>
      <c r="AE26" s="894"/>
      <c r="AF26" s="894"/>
    </row>
    <row r="27" spans="1:32" ht="24" customHeight="1">
      <c r="A27" s="987"/>
      <c r="B27" s="892"/>
      <c r="C27" s="947"/>
      <c r="D27" s="933"/>
      <c r="E27" s="933"/>
      <c r="F27" s="933"/>
      <c r="G27" s="933"/>
      <c r="H27" s="941"/>
      <c r="I27" s="941"/>
      <c r="J27" s="892"/>
      <c r="K27" s="892"/>
      <c r="L27" s="893"/>
      <c r="M27" s="894"/>
      <c r="N27" s="894"/>
      <c r="O27" s="894"/>
      <c r="P27" s="894"/>
      <c r="Q27" s="894"/>
      <c r="R27" s="894"/>
      <c r="S27" s="894"/>
      <c r="T27" s="894"/>
      <c r="U27" s="894"/>
      <c r="V27" s="894"/>
      <c r="W27" s="894"/>
      <c r="X27" s="894"/>
      <c r="Y27" s="894"/>
      <c r="Z27" s="894"/>
      <c r="AA27" s="894"/>
      <c r="AB27" s="894"/>
      <c r="AC27" s="894"/>
      <c r="AD27" s="894"/>
      <c r="AE27" s="894"/>
      <c r="AF27" s="894"/>
    </row>
    <row r="28" spans="1:32" ht="13.5" customHeight="1" thickBot="1">
      <c r="A28" s="987"/>
      <c r="B28" s="892"/>
      <c r="C28" s="947"/>
      <c r="D28" s="933"/>
      <c r="E28" s="993" t="s">
        <v>197</v>
      </c>
      <c r="F28" s="994"/>
      <c r="G28" s="994"/>
      <c r="H28" s="933"/>
      <c r="I28" s="892"/>
      <c r="J28" s="892"/>
      <c r="K28" s="892"/>
      <c r="L28" s="893"/>
      <c r="M28" s="894"/>
      <c r="N28" s="894"/>
      <c r="O28" s="894"/>
      <c r="P28" s="894"/>
      <c r="Q28" s="894"/>
      <c r="R28" s="894"/>
      <c r="S28" s="894"/>
      <c r="T28" s="894"/>
      <c r="U28" s="894"/>
      <c r="V28" s="894"/>
      <c r="W28" s="894"/>
      <c r="X28" s="894"/>
      <c r="Y28" s="894"/>
      <c r="Z28" s="894"/>
      <c r="AA28" s="894"/>
      <c r="AB28" s="894"/>
      <c r="AC28" s="894"/>
      <c r="AD28" s="894"/>
      <c r="AE28" s="894"/>
      <c r="AF28" s="894"/>
    </row>
    <row r="29" spans="1:32" ht="30" customHeight="1" thickBot="1">
      <c r="A29" s="987"/>
      <c r="B29" s="948"/>
      <c r="C29" s="947"/>
      <c r="D29" s="917"/>
      <c r="E29" s="898">
        <v>2016</v>
      </c>
      <c r="F29" s="899">
        <v>2015</v>
      </c>
      <c r="G29" s="900" t="s">
        <v>8</v>
      </c>
      <c r="H29" s="946"/>
      <c r="I29" s="892"/>
      <c r="J29" s="892"/>
      <c r="K29" s="892"/>
      <c r="L29" s="893"/>
      <c r="M29" s="894"/>
      <c r="N29" s="894"/>
      <c r="O29" s="894"/>
      <c r="P29" s="894"/>
      <c r="Q29" s="894"/>
      <c r="R29" s="894"/>
      <c r="S29" s="894"/>
      <c r="T29" s="894"/>
      <c r="U29" s="894"/>
      <c r="V29" s="894"/>
      <c r="W29" s="894"/>
      <c r="X29" s="894"/>
      <c r="Y29" s="894"/>
      <c r="Z29" s="894"/>
      <c r="AA29" s="894"/>
      <c r="AB29" s="894"/>
      <c r="AC29" s="894"/>
      <c r="AD29" s="894"/>
      <c r="AE29" s="894"/>
      <c r="AF29" s="894"/>
    </row>
    <row r="30" spans="1:32" ht="30" customHeight="1" thickBot="1">
      <c r="A30" s="987"/>
      <c r="B30" s="948"/>
      <c r="C30" s="947"/>
      <c r="D30" s="919" t="s">
        <v>192</v>
      </c>
      <c r="E30" s="920">
        <f>'REG+OCC BY CLASS FY 2015-2016'!B6</f>
        <v>1963210</v>
      </c>
      <c r="F30" s="921">
        <f>'REG+OCC BY CLASS FY 2015-2016'!C6</f>
        <v>1889509</v>
      </c>
      <c r="G30" s="922">
        <f>'REG+OCC BY CLASS FY 2015-2016'!D6</f>
        <v>3.9005371236654603E-2</v>
      </c>
      <c r="H30" s="946"/>
      <c r="I30" s="892"/>
      <c r="J30" s="892"/>
      <c r="K30" s="892"/>
      <c r="L30" s="893"/>
      <c r="M30" s="894"/>
      <c r="N30" s="894"/>
      <c r="O30" s="937"/>
      <c r="P30" s="894"/>
      <c r="Q30" s="894"/>
      <c r="R30" s="894"/>
      <c r="S30" s="894"/>
      <c r="T30" s="894"/>
      <c r="U30" s="894"/>
      <c r="V30" s="894"/>
      <c r="W30" s="894"/>
      <c r="X30" s="894"/>
      <c r="Y30" s="894"/>
      <c r="Z30" s="894"/>
      <c r="AA30" s="894"/>
      <c r="AB30" s="894"/>
      <c r="AC30" s="894"/>
      <c r="AD30" s="894"/>
      <c r="AE30" s="894"/>
      <c r="AF30" s="894"/>
    </row>
    <row r="31" spans="1:32" ht="30" customHeight="1" thickBot="1">
      <c r="A31" s="987"/>
      <c r="B31" s="948"/>
      <c r="C31" s="947"/>
      <c r="D31" s="925" t="s">
        <v>193</v>
      </c>
      <c r="E31" s="926">
        <f>'REG+OCC BY CLASS FY 2015-2016'!E6</f>
        <v>1343985</v>
      </c>
      <c r="F31" s="926">
        <f>'REG+OCC BY CLASS FY 2015-2016'!F6</f>
        <v>1279685</v>
      </c>
      <c r="G31" s="927">
        <f>'REG+OCC BY CLASS FY 2015-2016'!G6</f>
        <v>5.0246740408772472E-2</v>
      </c>
      <c r="H31" s="946"/>
      <c r="I31" s="892"/>
      <c r="J31" s="892"/>
      <c r="K31" s="892"/>
      <c r="L31" s="893"/>
      <c r="M31" s="894"/>
      <c r="N31" s="894"/>
      <c r="O31" s="894"/>
      <c r="P31" s="894"/>
      <c r="Q31" s="894"/>
      <c r="R31" s="894"/>
      <c r="S31" s="894"/>
      <c r="T31" s="894"/>
      <c r="U31" s="894"/>
      <c r="V31" s="894"/>
      <c r="W31" s="894"/>
      <c r="X31" s="894"/>
      <c r="Y31" s="894"/>
      <c r="Z31" s="894"/>
      <c r="AA31" s="894"/>
      <c r="AB31" s="894"/>
      <c r="AC31" s="894"/>
      <c r="AD31" s="894"/>
      <c r="AE31" s="894"/>
      <c r="AF31" s="894"/>
    </row>
    <row r="32" spans="1:32" ht="30" customHeight="1" thickBot="1">
      <c r="A32" s="987"/>
      <c r="B32" s="948"/>
      <c r="C32" s="947"/>
      <c r="D32" s="925" t="s">
        <v>194</v>
      </c>
      <c r="E32" s="926">
        <f>'REG+OCC BY CLASS FY 2015-2016'!H6</f>
        <v>619225</v>
      </c>
      <c r="F32" s="926">
        <f>'REG+OCC BY CLASS FY 2015-2016'!I6</f>
        <v>609824</v>
      </c>
      <c r="G32" s="927">
        <f>'REG+OCC BY CLASS FY 2015-2016'!J6</f>
        <v>1.5415923282783229E-2</v>
      </c>
      <c r="H32" s="946"/>
      <c r="I32" s="892"/>
      <c r="J32" s="892"/>
      <c r="K32" s="892"/>
      <c r="L32" s="893"/>
      <c r="M32" s="894"/>
      <c r="N32" s="894"/>
      <c r="O32" s="894"/>
      <c r="P32" s="894"/>
      <c r="Q32" s="894"/>
      <c r="R32" s="894"/>
      <c r="S32" s="894"/>
      <c r="T32" s="894"/>
      <c r="U32" s="894"/>
      <c r="V32" s="894"/>
      <c r="W32" s="894"/>
      <c r="X32" s="894"/>
      <c r="Y32" s="894"/>
      <c r="Z32" s="894"/>
      <c r="AA32" s="894"/>
      <c r="AB32" s="894"/>
      <c r="AC32" s="894"/>
      <c r="AD32" s="894"/>
      <c r="AE32" s="894"/>
      <c r="AF32" s="894"/>
    </row>
    <row r="33" spans="1:32" ht="15" customHeight="1">
      <c r="A33" s="987"/>
      <c r="B33" s="948"/>
      <c r="C33" s="947"/>
      <c r="D33" s="947"/>
      <c r="E33" s="947"/>
      <c r="F33" s="947"/>
      <c r="G33" s="947"/>
      <c r="H33" s="946"/>
      <c r="I33" s="892"/>
      <c r="J33" s="892"/>
      <c r="K33" s="892"/>
      <c r="L33" s="893"/>
      <c r="M33" s="894"/>
      <c r="N33" s="949"/>
      <c r="O33" s="894"/>
      <c r="P33" s="894"/>
      <c r="Q33" s="894"/>
      <c r="R33" s="894"/>
      <c r="S33" s="894"/>
      <c r="T33" s="894"/>
      <c r="U33" s="894"/>
      <c r="V33" s="894"/>
      <c r="W33" s="894"/>
      <c r="X33" s="894"/>
      <c r="Y33" s="894"/>
      <c r="Z33" s="894"/>
      <c r="AA33" s="894"/>
      <c r="AB33" s="894"/>
      <c r="AC33" s="894"/>
      <c r="AD33" s="894"/>
      <c r="AE33" s="894"/>
      <c r="AF33" s="894"/>
    </row>
    <row r="34" spans="1:32" ht="15" customHeight="1">
      <c r="A34" s="987"/>
      <c r="B34" s="948"/>
      <c r="C34" s="995" t="s">
        <v>200</v>
      </c>
      <c r="D34" s="995"/>
      <c r="E34" s="995"/>
      <c r="F34" s="995"/>
      <c r="G34" s="995"/>
      <c r="H34" s="946"/>
      <c r="I34" s="892"/>
      <c r="J34" s="892"/>
      <c r="K34" s="892"/>
      <c r="L34" s="893"/>
      <c r="M34" s="894"/>
      <c r="N34" s="894"/>
      <c r="O34" s="894"/>
      <c r="P34" s="894"/>
      <c r="Q34" s="894"/>
      <c r="R34" s="894"/>
      <c r="S34" s="894"/>
      <c r="T34" s="894"/>
      <c r="U34" s="894"/>
      <c r="V34" s="894"/>
      <c r="W34" s="894"/>
      <c r="X34" s="894"/>
      <c r="Y34" s="894"/>
      <c r="Z34" s="894"/>
      <c r="AA34" s="894"/>
      <c r="AB34" s="894"/>
      <c r="AC34" s="894"/>
      <c r="AD34" s="894"/>
      <c r="AE34" s="894"/>
      <c r="AF34" s="894"/>
    </row>
    <row r="35" spans="1:32" ht="15" customHeight="1">
      <c r="A35" s="987"/>
      <c r="B35" s="948"/>
      <c r="C35" s="995"/>
      <c r="D35" s="995"/>
      <c r="E35" s="995"/>
      <c r="F35" s="995"/>
      <c r="G35" s="995"/>
      <c r="H35" s="946"/>
      <c r="I35" s="892"/>
      <c r="J35" s="892"/>
      <c r="K35" s="892"/>
      <c r="L35" s="893"/>
      <c r="M35" s="894"/>
      <c r="N35" s="937"/>
      <c r="O35" s="894"/>
      <c r="P35" s="894"/>
      <c r="Q35" s="894"/>
      <c r="R35" s="894"/>
      <c r="S35" s="894"/>
      <c r="T35" s="894"/>
      <c r="U35" s="894"/>
      <c r="V35" s="894"/>
      <c r="W35" s="894"/>
      <c r="X35" s="894"/>
      <c r="Y35" s="894"/>
      <c r="Z35" s="894"/>
      <c r="AA35" s="894"/>
      <c r="AB35" s="894"/>
      <c r="AC35" s="894"/>
      <c r="AD35" s="894"/>
      <c r="AE35" s="894"/>
      <c r="AF35" s="894"/>
    </row>
    <row r="36" spans="1:32" ht="14.25" customHeight="1">
      <c r="A36" s="987"/>
      <c r="B36" s="948"/>
      <c r="C36" s="995" t="s">
        <v>201</v>
      </c>
      <c r="D36" s="995"/>
      <c r="E36" s="995"/>
      <c r="F36" s="995"/>
      <c r="G36" s="995"/>
      <c r="H36" s="946"/>
      <c r="I36" s="892"/>
      <c r="J36" s="892"/>
      <c r="K36" s="892"/>
      <c r="L36" s="893"/>
      <c r="M36" s="894"/>
      <c r="N36" s="894"/>
      <c r="O36" s="894"/>
      <c r="P36" s="894"/>
      <c r="Q36" s="894"/>
      <c r="R36" s="894"/>
      <c r="S36" s="894"/>
      <c r="T36" s="894"/>
      <c r="U36" s="894"/>
      <c r="V36" s="894"/>
      <c r="W36" s="894"/>
      <c r="X36" s="894"/>
      <c r="Y36" s="894"/>
      <c r="Z36" s="894"/>
      <c r="AA36" s="894"/>
      <c r="AB36" s="894"/>
      <c r="AC36" s="894"/>
      <c r="AD36" s="894"/>
      <c r="AE36" s="894"/>
      <c r="AF36" s="894"/>
    </row>
    <row r="37" spans="1:32" ht="12.75" customHeight="1" thickBot="1">
      <c r="A37" s="950"/>
      <c r="B37" s="948"/>
      <c r="C37" s="976" t="s">
        <v>202</v>
      </c>
      <c r="D37" s="976"/>
      <c r="E37" s="976"/>
      <c r="F37" s="976"/>
      <c r="G37" s="976"/>
      <c r="H37" s="946"/>
      <c r="I37" s="892"/>
      <c r="J37" s="892"/>
      <c r="K37" s="892"/>
      <c r="L37" s="893"/>
      <c r="M37" s="894"/>
      <c r="N37" s="937"/>
      <c r="O37" s="894"/>
      <c r="P37" s="894"/>
      <c r="Q37" s="894"/>
      <c r="R37" s="894"/>
      <c r="S37" s="894"/>
      <c r="T37" s="894"/>
      <c r="U37" s="894"/>
      <c r="V37" s="894"/>
      <c r="W37" s="894"/>
      <c r="X37" s="894"/>
      <c r="Y37" s="894"/>
      <c r="Z37" s="894"/>
      <c r="AA37" s="894"/>
      <c r="AB37" s="894"/>
      <c r="AC37" s="894"/>
      <c r="AD37" s="894"/>
      <c r="AE37" s="894"/>
      <c r="AF37" s="894"/>
    </row>
    <row r="38" spans="1:32" ht="12.75" customHeight="1" thickTop="1">
      <c r="A38" s="950"/>
      <c r="B38" s="948"/>
      <c r="C38" s="977" t="s">
        <v>203</v>
      </c>
      <c r="D38" s="978"/>
      <c r="E38" s="978"/>
      <c r="F38" s="978"/>
      <c r="G38" s="979"/>
      <c r="H38" s="946"/>
      <c r="I38" s="892"/>
      <c r="J38" s="892"/>
      <c r="K38" s="892"/>
      <c r="L38" s="893"/>
      <c r="M38" s="894"/>
      <c r="N38" s="894"/>
      <c r="O38" s="894"/>
      <c r="P38" s="894"/>
      <c r="Q38" s="894"/>
      <c r="R38" s="894"/>
      <c r="S38" s="894"/>
      <c r="T38" s="894"/>
      <c r="U38" s="894"/>
      <c r="V38" s="894"/>
      <c r="W38" s="894"/>
      <c r="X38" s="894"/>
      <c r="Y38" s="894"/>
      <c r="Z38" s="894"/>
      <c r="AA38" s="894"/>
      <c r="AB38" s="894"/>
      <c r="AC38" s="894"/>
      <c r="AD38" s="894"/>
      <c r="AE38" s="894"/>
      <c r="AF38" s="894"/>
    </row>
    <row r="39" spans="1:32" ht="12.75" customHeight="1">
      <c r="A39" s="950"/>
      <c r="B39" s="948"/>
      <c r="C39" s="980"/>
      <c r="D39" s="981"/>
      <c r="E39" s="981"/>
      <c r="F39" s="981"/>
      <c r="G39" s="982"/>
      <c r="H39" s="946"/>
      <c r="I39" s="892"/>
      <c r="J39" s="892"/>
      <c r="K39" s="892"/>
      <c r="L39" s="893"/>
      <c r="M39" s="894"/>
      <c r="N39" s="894"/>
      <c r="O39" s="894"/>
      <c r="P39" s="894"/>
      <c r="Q39" s="894"/>
      <c r="R39" s="894"/>
      <c r="S39" s="894"/>
      <c r="T39" s="894"/>
      <c r="U39" s="894"/>
      <c r="V39" s="894"/>
      <c r="W39" s="894"/>
      <c r="X39" s="894"/>
      <c r="Y39" s="894"/>
      <c r="Z39" s="894"/>
      <c r="AA39" s="894"/>
      <c r="AB39" s="894"/>
      <c r="AC39" s="894"/>
      <c r="AD39" s="894"/>
      <c r="AE39" s="894"/>
      <c r="AF39" s="894"/>
    </row>
    <row r="40" spans="1:32" ht="12.75" customHeight="1">
      <c r="A40" s="951"/>
      <c r="B40" s="948"/>
      <c r="C40" s="980"/>
      <c r="D40" s="981"/>
      <c r="E40" s="981"/>
      <c r="F40" s="981"/>
      <c r="G40" s="982"/>
      <c r="H40" s="946"/>
      <c r="I40" s="892"/>
      <c r="J40" s="892"/>
      <c r="K40" s="892"/>
      <c r="L40" s="893"/>
      <c r="M40" s="894"/>
      <c r="N40" s="894"/>
      <c r="O40" s="894"/>
      <c r="P40" s="894"/>
      <c r="Q40" s="894"/>
      <c r="R40" s="894"/>
      <c r="S40" s="894"/>
      <c r="T40" s="894"/>
      <c r="U40" s="894"/>
      <c r="V40" s="894"/>
      <c r="W40" s="894"/>
      <c r="X40" s="894"/>
      <c r="Y40" s="894"/>
      <c r="Z40" s="894"/>
      <c r="AA40" s="894"/>
      <c r="AB40" s="894"/>
      <c r="AC40" s="894"/>
      <c r="AD40" s="894"/>
      <c r="AE40" s="894"/>
      <c r="AF40" s="894"/>
    </row>
    <row r="41" spans="1:32" s="953" customFormat="1" ht="12.75" customHeight="1">
      <c r="A41" s="951"/>
      <c r="B41" s="948"/>
      <c r="C41" s="980"/>
      <c r="D41" s="981"/>
      <c r="E41" s="981"/>
      <c r="F41" s="981"/>
      <c r="G41" s="982"/>
      <c r="H41" s="946"/>
      <c r="I41" s="892"/>
      <c r="J41" s="892"/>
      <c r="K41" s="892"/>
      <c r="L41" s="893"/>
      <c r="M41" s="952"/>
      <c r="N41" s="952"/>
      <c r="O41" s="952"/>
      <c r="P41" s="952"/>
      <c r="Q41" s="952"/>
      <c r="R41" s="952"/>
      <c r="S41" s="952"/>
      <c r="T41" s="952"/>
      <c r="U41" s="952"/>
      <c r="V41" s="952"/>
      <c r="W41" s="952"/>
      <c r="X41" s="952"/>
      <c r="Y41" s="952"/>
      <c r="Z41" s="952"/>
      <c r="AA41" s="952"/>
      <c r="AB41" s="952"/>
      <c r="AC41" s="952"/>
      <c r="AD41" s="952"/>
      <c r="AE41" s="952"/>
      <c r="AF41" s="952"/>
    </row>
    <row r="42" spans="1:32" s="953" customFormat="1" ht="12.75" customHeight="1">
      <c r="A42" s="951"/>
      <c r="B42" s="948"/>
      <c r="C42" s="980"/>
      <c r="D42" s="981"/>
      <c r="E42" s="981"/>
      <c r="F42" s="981"/>
      <c r="G42" s="982"/>
      <c r="H42" s="946"/>
      <c r="I42" s="892"/>
      <c r="J42" s="892"/>
      <c r="K42" s="892"/>
      <c r="L42" s="893"/>
      <c r="M42" s="952"/>
      <c r="N42" s="952"/>
      <c r="O42" s="952"/>
      <c r="P42" s="952"/>
      <c r="Q42" s="952"/>
      <c r="R42" s="952"/>
      <c r="S42" s="952"/>
      <c r="T42" s="952"/>
      <c r="U42" s="952"/>
      <c r="V42" s="952"/>
      <c r="W42" s="952"/>
      <c r="X42" s="952"/>
      <c r="Y42" s="952"/>
      <c r="Z42" s="952"/>
      <c r="AA42" s="952"/>
      <c r="AB42" s="952"/>
      <c r="AC42" s="952"/>
      <c r="AD42" s="952"/>
      <c r="AE42" s="952"/>
      <c r="AF42" s="952"/>
    </row>
    <row r="43" spans="1:32" s="953" customFormat="1" ht="12.75" customHeight="1">
      <c r="A43" s="951"/>
      <c r="B43" s="948"/>
      <c r="C43" s="980"/>
      <c r="D43" s="981"/>
      <c r="E43" s="981"/>
      <c r="F43" s="981"/>
      <c r="G43" s="982"/>
      <c r="H43" s="946"/>
      <c r="I43" s="892"/>
      <c r="J43" s="892"/>
      <c r="K43" s="892"/>
      <c r="L43" s="893"/>
      <c r="M43" s="952"/>
      <c r="N43" s="954"/>
      <c r="O43" s="952"/>
      <c r="P43" s="952"/>
      <c r="Q43" s="952"/>
      <c r="R43" s="952"/>
      <c r="S43" s="952"/>
      <c r="T43" s="952"/>
      <c r="U43" s="952"/>
      <c r="V43" s="952"/>
      <c r="W43" s="952"/>
      <c r="X43" s="952"/>
      <c r="Y43" s="952"/>
      <c r="Z43" s="952"/>
      <c r="AA43" s="952"/>
      <c r="AB43" s="952"/>
      <c r="AC43" s="952"/>
      <c r="AD43" s="952"/>
      <c r="AE43" s="952"/>
      <c r="AF43" s="952"/>
    </row>
    <row r="44" spans="1:32" s="953" customFormat="1" ht="12.75" customHeight="1">
      <c r="A44" s="951"/>
      <c r="B44" s="948"/>
      <c r="C44" s="980"/>
      <c r="D44" s="981"/>
      <c r="E44" s="981"/>
      <c r="F44" s="981"/>
      <c r="G44" s="982"/>
      <c r="H44" s="946"/>
      <c r="I44" s="892"/>
      <c r="J44" s="892"/>
      <c r="K44" s="892"/>
      <c r="L44" s="893"/>
      <c r="M44" s="952"/>
      <c r="N44" s="952"/>
      <c r="O44" s="952"/>
      <c r="P44" s="952"/>
      <c r="Q44" s="952"/>
      <c r="R44" s="952"/>
      <c r="S44" s="952"/>
      <c r="T44" s="952"/>
      <c r="U44" s="952"/>
      <c r="V44" s="952"/>
      <c r="W44" s="952"/>
      <c r="X44" s="952"/>
      <c r="Y44" s="952"/>
      <c r="Z44" s="952"/>
      <c r="AA44" s="952"/>
      <c r="AB44" s="952"/>
      <c r="AC44" s="952"/>
      <c r="AD44" s="952"/>
      <c r="AE44" s="952"/>
      <c r="AF44" s="952"/>
    </row>
    <row r="45" spans="1:32" s="953" customFormat="1" ht="12.75" customHeight="1">
      <c r="A45" s="951"/>
      <c r="B45" s="948"/>
      <c r="C45" s="980"/>
      <c r="D45" s="981"/>
      <c r="E45" s="981"/>
      <c r="F45" s="981"/>
      <c r="G45" s="982"/>
      <c r="H45" s="946"/>
      <c r="I45" s="892"/>
      <c r="J45" s="892"/>
      <c r="K45" s="892"/>
      <c r="L45" s="893"/>
      <c r="M45" s="952"/>
      <c r="N45" s="952"/>
      <c r="O45" s="952"/>
      <c r="P45" s="952"/>
      <c r="Q45" s="952"/>
      <c r="R45" s="952"/>
      <c r="S45" s="952"/>
      <c r="T45" s="952"/>
      <c r="U45" s="952"/>
      <c r="V45" s="952"/>
      <c r="W45" s="952"/>
      <c r="X45" s="952"/>
      <c r="Y45" s="952"/>
      <c r="Z45" s="952"/>
      <c r="AA45" s="952"/>
      <c r="AB45" s="952"/>
      <c r="AC45" s="952"/>
      <c r="AD45" s="952"/>
      <c r="AE45" s="952"/>
      <c r="AF45" s="952"/>
    </row>
    <row r="46" spans="1:32" ht="12.75" customHeight="1">
      <c r="A46" s="951"/>
      <c r="B46" s="948"/>
      <c r="C46" s="980"/>
      <c r="D46" s="981"/>
      <c r="E46" s="981"/>
      <c r="F46" s="981"/>
      <c r="G46" s="982"/>
      <c r="H46" s="946"/>
      <c r="I46" s="892"/>
      <c r="J46" s="892"/>
      <c r="K46" s="892"/>
      <c r="L46" s="893"/>
      <c r="M46" s="894"/>
      <c r="N46" s="894"/>
      <c r="O46" s="894"/>
      <c r="P46" s="894"/>
      <c r="Q46" s="894"/>
      <c r="R46" s="894"/>
      <c r="S46" s="894"/>
      <c r="T46" s="894"/>
      <c r="U46" s="894"/>
      <c r="V46" s="894"/>
      <c r="W46" s="894"/>
      <c r="X46" s="894"/>
      <c r="Y46" s="894"/>
      <c r="Z46" s="894"/>
      <c r="AA46" s="894"/>
      <c r="AB46" s="894"/>
      <c r="AC46" s="894"/>
      <c r="AD46" s="894"/>
      <c r="AE46" s="894"/>
      <c r="AF46" s="894"/>
    </row>
    <row r="47" spans="1:32" ht="12.75" customHeight="1">
      <c r="A47" s="951"/>
      <c r="B47" s="948"/>
      <c r="C47" s="980"/>
      <c r="D47" s="981"/>
      <c r="E47" s="981"/>
      <c r="F47" s="981"/>
      <c r="G47" s="982"/>
      <c r="H47" s="946"/>
      <c r="I47" s="892"/>
      <c r="J47" s="892"/>
      <c r="K47" s="892"/>
      <c r="L47" s="893"/>
      <c r="M47" s="894"/>
      <c r="N47" s="937"/>
      <c r="O47" s="894"/>
      <c r="P47" s="894"/>
      <c r="Q47" s="894"/>
      <c r="R47" s="894"/>
      <c r="S47" s="894"/>
      <c r="T47" s="894"/>
      <c r="U47" s="894"/>
      <c r="V47" s="894"/>
      <c r="W47" s="894"/>
      <c r="X47" s="894"/>
      <c r="Y47" s="894"/>
      <c r="Z47" s="894"/>
      <c r="AA47" s="894"/>
      <c r="AB47" s="894"/>
      <c r="AC47" s="894"/>
      <c r="AD47" s="894"/>
      <c r="AE47" s="894"/>
      <c r="AF47" s="894"/>
    </row>
    <row r="48" spans="1:32" ht="12.75" customHeight="1">
      <c r="A48" s="951"/>
      <c r="B48" s="948"/>
      <c r="C48" s="980"/>
      <c r="D48" s="981"/>
      <c r="E48" s="981"/>
      <c r="F48" s="981"/>
      <c r="G48" s="982"/>
      <c r="H48" s="946"/>
      <c r="I48" s="892"/>
      <c r="J48" s="892"/>
      <c r="K48" s="892"/>
      <c r="L48" s="893"/>
      <c r="M48" s="894"/>
      <c r="N48" s="894"/>
      <c r="O48" s="894"/>
      <c r="P48" s="894"/>
      <c r="Q48" s="894"/>
      <c r="R48" s="894"/>
      <c r="S48" s="894"/>
      <c r="T48" s="894"/>
      <c r="U48" s="894"/>
      <c r="V48" s="894"/>
      <c r="W48" s="894"/>
      <c r="X48" s="894"/>
      <c r="Y48" s="894"/>
      <c r="Z48" s="894"/>
      <c r="AA48" s="894"/>
      <c r="AB48" s="894"/>
      <c r="AC48" s="894"/>
      <c r="AD48" s="894"/>
      <c r="AE48" s="894"/>
      <c r="AF48" s="894"/>
    </row>
    <row r="49" spans="1:32" ht="12.75" customHeight="1">
      <c r="A49" s="951"/>
      <c r="B49" s="948"/>
      <c r="C49" s="980"/>
      <c r="D49" s="981"/>
      <c r="E49" s="981"/>
      <c r="F49" s="981"/>
      <c r="G49" s="982"/>
      <c r="H49" s="946"/>
      <c r="I49" s="892"/>
      <c r="J49" s="892"/>
      <c r="K49" s="892"/>
      <c r="L49" s="893"/>
      <c r="M49" s="894"/>
      <c r="N49" s="894"/>
      <c r="O49" s="894"/>
      <c r="P49" s="894"/>
      <c r="Q49" s="894"/>
      <c r="R49" s="894"/>
      <c r="S49" s="894"/>
      <c r="T49" s="894"/>
      <c r="U49" s="894"/>
      <c r="V49" s="894"/>
      <c r="W49" s="894"/>
      <c r="X49" s="894"/>
      <c r="Y49" s="894"/>
      <c r="Z49" s="894"/>
      <c r="AA49" s="894"/>
      <c r="AB49" s="894"/>
      <c r="AC49" s="894"/>
      <c r="AD49" s="894"/>
      <c r="AE49" s="894"/>
      <c r="AF49" s="894"/>
    </row>
    <row r="50" spans="1:32" ht="12.75" customHeight="1">
      <c r="A50" s="951"/>
      <c r="B50" s="948"/>
      <c r="C50" s="980"/>
      <c r="D50" s="981"/>
      <c r="E50" s="981"/>
      <c r="F50" s="981"/>
      <c r="G50" s="982"/>
      <c r="H50" s="946"/>
      <c r="I50" s="892"/>
      <c r="J50" s="892"/>
      <c r="K50" s="892"/>
      <c r="L50" s="893"/>
      <c r="M50" s="894"/>
      <c r="N50" s="894"/>
      <c r="O50" s="894"/>
      <c r="P50" s="894"/>
      <c r="Q50" s="894"/>
      <c r="R50" s="894"/>
      <c r="S50" s="894"/>
      <c r="T50" s="894"/>
      <c r="U50" s="894"/>
      <c r="V50" s="894"/>
      <c r="W50" s="894"/>
      <c r="X50" s="894"/>
      <c r="Y50" s="894"/>
      <c r="Z50" s="894"/>
      <c r="AA50" s="894"/>
      <c r="AB50" s="894"/>
      <c r="AC50" s="894"/>
      <c r="AD50" s="894"/>
      <c r="AE50" s="894"/>
      <c r="AF50" s="894"/>
    </row>
    <row r="51" spans="1:32" ht="12.75" customHeight="1">
      <c r="A51" s="951"/>
      <c r="B51" s="948"/>
      <c r="C51" s="980"/>
      <c r="D51" s="981"/>
      <c r="E51" s="981"/>
      <c r="F51" s="981"/>
      <c r="G51" s="982"/>
      <c r="H51" s="946"/>
      <c r="I51" s="892"/>
      <c r="J51" s="892"/>
      <c r="K51" s="892"/>
      <c r="L51" s="893"/>
      <c r="M51" s="894"/>
      <c r="N51" s="894"/>
      <c r="O51" s="894"/>
      <c r="P51" s="894"/>
      <c r="Q51" s="894"/>
      <c r="R51" s="894"/>
      <c r="S51" s="894"/>
      <c r="T51" s="894"/>
      <c r="U51" s="894"/>
      <c r="V51" s="894"/>
      <c r="W51" s="894"/>
      <c r="X51" s="894"/>
      <c r="Y51" s="894"/>
      <c r="Z51" s="894"/>
      <c r="AA51" s="894"/>
      <c r="AB51" s="894"/>
      <c r="AC51" s="894"/>
      <c r="AD51" s="894"/>
      <c r="AE51" s="894"/>
      <c r="AF51" s="894"/>
    </row>
    <row r="52" spans="1:32" ht="12.75" customHeight="1">
      <c r="A52" s="951"/>
      <c r="B52" s="947"/>
      <c r="C52" s="980"/>
      <c r="D52" s="981"/>
      <c r="E52" s="981"/>
      <c r="F52" s="981"/>
      <c r="G52" s="982"/>
      <c r="H52" s="947"/>
      <c r="I52" s="892"/>
      <c r="J52" s="892"/>
      <c r="K52" s="892"/>
      <c r="L52" s="893"/>
      <c r="M52" s="894"/>
      <c r="N52" s="894"/>
      <c r="O52" s="894"/>
      <c r="P52" s="894"/>
      <c r="Q52" s="894"/>
      <c r="R52" s="894"/>
      <c r="S52" s="894"/>
      <c r="T52" s="894"/>
      <c r="U52" s="894"/>
      <c r="V52" s="894"/>
      <c r="W52" s="894"/>
      <c r="X52" s="894"/>
      <c r="Y52" s="894"/>
      <c r="Z52" s="894"/>
      <c r="AA52" s="894"/>
      <c r="AB52" s="894"/>
      <c r="AC52" s="894"/>
      <c r="AD52" s="894"/>
      <c r="AE52" s="894"/>
      <c r="AF52" s="894"/>
    </row>
    <row r="53" spans="1:32" ht="12.75" customHeight="1">
      <c r="A53" s="951"/>
      <c r="B53" s="947"/>
      <c r="C53" s="980"/>
      <c r="D53" s="981"/>
      <c r="E53" s="981"/>
      <c r="F53" s="981"/>
      <c r="G53" s="982"/>
      <c r="H53" s="947"/>
      <c r="I53" s="892"/>
      <c r="J53" s="892"/>
      <c r="K53" s="892"/>
      <c r="L53" s="893"/>
      <c r="M53" s="894"/>
      <c r="N53" s="894"/>
      <c r="O53" s="894"/>
      <c r="P53" s="894"/>
      <c r="Q53" s="894"/>
      <c r="R53" s="894"/>
      <c r="S53" s="894"/>
      <c r="T53" s="894"/>
      <c r="U53" s="894"/>
      <c r="V53" s="894"/>
      <c r="W53" s="894"/>
      <c r="X53" s="894"/>
      <c r="Y53" s="894"/>
      <c r="Z53" s="894"/>
      <c r="AA53" s="894"/>
      <c r="AB53" s="894"/>
      <c r="AC53" s="894"/>
      <c r="AD53" s="894"/>
      <c r="AE53" s="894"/>
      <c r="AF53" s="894"/>
    </row>
    <row r="54" spans="1:32" ht="12.75" customHeight="1">
      <c r="A54" s="951"/>
      <c r="B54" s="947"/>
      <c r="C54" s="980"/>
      <c r="D54" s="981"/>
      <c r="E54" s="981"/>
      <c r="F54" s="981"/>
      <c r="G54" s="982"/>
      <c r="H54" s="947"/>
      <c r="I54" s="892"/>
      <c r="J54" s="892"/>
      <c r="K54" s="892"/>
      <c r="L54" s="893"/>
      <c r="M54" s="894"/>
      <c r="N54" s="894"/>
      <c r="O54" s="894"/>
      <c r="P54" s="894"/>
      <c r="Q54" s="894"/>
      <c r="R54" s="894"/>
      <c r="S54" s="894"/>
      <c r="T54" s="894"/>
      <c r="U54" s="894"/>
      <c r="V54" s="894"/>
      <c r="W54" s="894"/>
      <c r="X54" s="894"/>
      <c r="Y54" s="894"/>
      <c r="Z54" s="894"/>
      <c r="AA54" s="894"/>
      <c r="AB54" s="894"/>
      <c r="AC54" s="894"/>
      <c r="AD54" s="894"/>
      <c r="AE54" s="894"/>
      <c r="AF54" s="894"/>
    </row>
    <row r="55" spans="1:32" ht="12.75" customHeight="1">
      <c r="A55" s="951"/>
      <c r="B55" s="947"/>
      <c r="C55" s="980"/>
      <c r="D55" s="981"/>
      <c r="E55" s="981"/>
      <c r="F55" s="981"/>
      <c r="G55" s="982"/>
      <c r="H55" s="947"/>
      <c r="I55" s="892"/>
      <c r="J55" s="892"/>
      <c r="K55" s="892"/>
      <c r="L55" s="893"/>
      <c r="M55" s="894"/>
      <c r="N55" s="894"/>
      <c r="O55" s="894"/>
      <c r="P55" s="894"/>
      <c r="Q55" s="894"/>
      <c r="R55" s="894"/>
      <c r="S55" s="894"/>
      <c r="T55" s="894"/>
      <c r="U55" s="894"/>
      <c r="V55" s="894"/>
      <c r="W55" s="894"/>
      <c r="X55" s="894"/>
      <c r="Y55" s="894"/>
      <c r="Z55" s="894"/>
      <c r="AA55" s="894"/>
      <c r="AB55" s="894"/>
      <c r="AC55" s="894"/>
      <c r="AD55" s="894"/>
      <c r="AE55" s="894"/>
      <c r="AF55" s="894"/>
    </row>
    <row r="56" spans="1:32" ht="12.75" customHeight="1">
      <c r="A56" s="951"/>
      <c r="B56" s="947"/>
      <c r="C56" s="980"/>
      <c r="D56" s="981"/>
      <c r="E56" s="981"/>
      <c r="F56" s="981"/>
      <c r="G56" s="982"/>
      <c r="H56" s="933"/>
      <c r="I56" s="892"/>
      <c r="J56" s="892"/>
      <c r="K56" s="892"/>
      <c r="L56" s="893"/>
      <c r="M56" s="894"/>
      <c r="N56" s="894"/>
      <c r="O56" s="894"/>
      <c r="P56" s="894"/>
      <c r="Q56" s="894"/>
      <c r="R56" s="894"/>
      <c r="S56" s="894"/>
      <c r="T56" s="894"/>
      <c r="U56" s="894"/>
      <c r="V56" s="894"/>
      <c r="W56" s="894"/>
      <c r="X56" s="894"/>
      <c r="Y56" s="894"/>
      <c r="Z56" s="894"/>
      <c r="AA56" s="894"/>
      <c r="AB56" s="894"/>
      <c r="AC56" s="894"/>
      <c r="AD56" s="894"/>
      <c r="AE56" s="894"/>
      <c r="AF56" s="894"/>
    </row>
    <row r="57" spans="1:32" ht="12.75" customHeight="1">
      <c r="A57" s="951"/>
      <c r="B57" s="947"/>
      <c r="C57" s="980"/>
      <c r="D57" s="981"/>
      <c r="E57" s="981"/>
      <c r="F57" s="981"/>
      <c r="G57" s="982"/>
      <c r="H57" s="955"/>
      <c r="I57" s="892"/>
      <c r="J57" s="892"/>
      <c r="K57" s="892"/>
      <c r="L57" s="893"/>
      <c r="M57" s="894"/>
      <c r="N57" s="894"/>
      <c r="O57" s="894"/>
      <c r="P57" s="894"/>
      <c r="Q57" s="894"/>
      <c r="R57" s="894"/>
      <c r="S57" s="894"/>
      <c r="T57" s="894"/>
      <c r="U57" s="894"/>
      <c r="V57" s="894"/>
      <c r="W57" s="894"/>
      <c r="X57" s="894"/>
      <c r="Y57" s="894"/>
      <c r="Z57" s="894"/>
      <c r="AA57" s="894"/>
      <c r="AB57" s="894"/>
      <c r="AC57" s="894"/>
      <c r="AD57" s="894"/>
      <c r="AE57" s="894"/>
      <c r="AF57" s="894"/>
    </row>
    <row r="58" spans="1:32" ht="12.75" customHeight="1">
      <c r="A58" s="951"/>
      <c r="B58" s="947"/>
      <c r="C58" s="980"/>
      <c r="D58" s="981"/>
      <c r="E58" s="981"/>
      <c r="F58" s="981"/>
      <c r="G58" s="982"/>
      <c r="H58" s="933"/>
      <c r="I58" s="892"/>
      <c r="J58" s="892"/>
      <c r="K58" s="892"/>
      <c r="L58" s="893"/>
      <c r="M58" s="894"/>
      <c r="N58" s="894"/>
      <c r="O58" s="894"/>
      <c r="P58" s="894"/>
      <c r="Q58" s="894"/>
      <c r="R58" s="894"/>
      <c r="S58" s="894"/>
      <c r="T58" s="894"/>
      <c r="U58" s="894"/>
      <c r="V58" s="894"/>
      <c r="W58" s="894"/>
      <c r="X58" s="894"/>
      <c r="Y58" s="894"/>
      <c r="Z58" s="894"/>
      <c r="AA58" s="894"/>
      <c r="AB58" s="894"/>
      <c r="AC58" s="894"/>
      <c r="AD58" s="894"/>
      <c r="AE58" s="894"/>
      <c r="AF58" s="894"/>
    </row>
    <row r="59" spans="1:32" ht="12.75" customHeight="1" thickBot="1">
      <c r="A59" s="951"/>
      <c r="B59" s="947"/>
      <c r="C59" s="983"/>
      <c r="D59" s="984"/>
      <c r="E59" s="984"/>
      <c r="F59" s="984"/>
      <c r="G59" s="985"/>
      <c r="H59" s="947"/>
      <c r="I59" s="892"/>
      <c r="J59" s="892"/>
      <c r="K59" s="892"/>
      <c r="L59" s="893"/>
      <c r="M59" s="894"/>
      <c r="N59" s="894"/>
      <c r="O59" s="894"/>
      <c r="P59" s="894"/>
      <c r="Q59" s="894"/>
      <c r="R59" s="894"/>
      <c r="S59" s="894"/>
      <c r="T59" s="894"/>
      <c r="U59" s="894"/>
      <c r="V59" s="894"/>
      <c r="W59" s="894"/>
      <c r="X59" s="894"/>
      <c r="Y59" s="894"/>
      <c r="Z59" s="894"/>
      <c r="AA59" s="894"/>
      <c r="AB59" s="894"/>
      <c r="AC59" s="894"/>
      <c r="AD59" s="894"/>
      <c r="AE59" s="894"/>
      <c r="AF59" s="894"/>
    </row>
    <row r="60" spans="1:32" ht="12.75" customHeight="1" thickTop="1">
      <c r="A60" s="951"/>
      <c r="B60" s="947"/>
      <c r="C60" s="967"/>
      <c r="D60" s="967"/>
      <c r="E60" s="967"/>
      <c r="F60" s="967"/>
      <c r="G60" s="967"/>
      <c r="H60" s="947"/>
      <c r="I60" s="892"/>
      <c r="J60" s="892"/>
      <c r="K60" s="892"/>
      <c r="L60" s="893"/>
      <c r="M60" s="894"/>
      <c r="N60" s="894"/>
      <c r="O60" s="894"/>
      <c r="P60" s="894"/>
      <c r="Q60" s="894"/>
      <c r="R60" s="894"/>
      <c r="S60" s="894"/>
      <c r="T60" s="894"/>
      <c r="U60" s="894"/>
      <c r="V60" s="894"/>
      <c r="W60" s="894"/>
      <c r="X60" s="894"/>
      <c r="Y60" s="894"/>
      <c r="Z60" s="894"/>
      <c r="AA60" s="894"/>
      <c r="AB60" s="894"/>
      <c r="AC60" s="894"/>
      <c r="AD60" s="894"/>
      <c r="AE60" s="894"/>
      <c r="AF60" s="894"/>
    </row>
    <row r="61" spans="1:32" ht="13.5" customHeight="1" thickBot="1">
      <c r="A61" s="957"/>
      <c r="B61" s="968"/>
      <c r="C61" s="969"/>
      <c r="D61" s="969"/>
      <c r="E61" s="969"/>
      <c r="F61" s="969"/>
      <c r="G61" s="969"/>
      <c r="H61" s="968"/>
      <c r="I61" s="970"/>
      <c r="J61" s="970"/>
      <c r="K61" s="970"/>
      <c r="L61" s="971"/>
      <c r="M61" s="894"/>
      <c r="N61" s="894"/>
      <c r="O61" s="894"/>
      <c r="Q61" s="956"/>
    </row>
    <row r="62" spans="1:32" ht="12.75" customHeight="1">
      <c r="A62" s="972"/>
      <c r="B62" s="972"/>
      <c r="C62" s="973"/>
      <c r="D62" s="974"/>
      <c r="E62" s="974"/>
      <c r="F62" s="974"/>
      <c r="G62" s="974"/>
      <c r="H62" s="975"/>
      <c r="I62" s="972"/>
      <c r="J62" s="972"/>
      <c r="K62" s="972"/>
      <c r="L62" s="972"/>
      <c r="M62" s="894"/>
      <c r="N62" s="894"/>
      <c r="O62" s="894"/>
    </row>
    <row r="63" spans="1:32" ht="12.75" customHeight="1">
      <c r="A63" s="894"/>
      <c r="B63" s="958"/>
      <c r="C63" s="959"/>
      <c r="D63" s="960"/>
      <c r="E63" s="960"/>
      <c r="F63" s="960"/>
      <c r="G63" s="960"/>
      <c r="H63" s="961"/>
      <c r="I63" s="958"/>
      <c r="J63" s="958"/>
      <c r="K63" s="958"/>
      <c r="L63" s="958"/>
      <c r="M63" s="894"/>
      <c r="N63" s="894"/>
      <c r="O63" s="894"/>
    </row>
    <row r="64" spans="1:32" ht="13.5" customHeight="1">
      <c r="A64" s="894"/>
      <c r="B64" s="958"/>
      <c r="C64" s="959"/>
      <c r="D64" s="960"/>
      <c r="E64" s="960"/>
      <c r="F64" s="960"/>
      <c r="G64" s="960"/>
      <c r="H64" s="961"/>
      <c r="I64" s="958"/>
      <c r="J64" s="958"/>
      <c r="K64" s="958"/>
      <c r="L64" s="958"/>
      <c r="M64" s="894"/>
      <c r="N64" s="894"/>
      <c r="O64" s="894"/>
    </row>
    <row r="65" spans="1:15" ht="15">
      <c r="A65" s="894"/>
      <c r="B65" s="894"/>
      <c r="C65" s="962"/>
      <c r="D65" s="960"/>
      <c r="E65" s="960"/>
      <c r="F65" s="960"/>
      <c r="G65" s="960"/>
      <c r="H65" s="963"/>
      <c r="I65" s="894"/>
      <c r="J65" s="894"/>
      <c r="K65" s="894"/>
      <c r="L65" s="894"/>
      <c r="M65" s="894"/>
      <c r="N65" s="894"/>
      <c r="O65" s="894"/>
    </row>
    <row r="66" spans="1:15" ht="15">
      <c r="A66" s="894"/>
      <c r="B66" s="894"/>
      <c r="C66" s="962"/>
      <c r="D66" s="960"/>
      <c r="E66" s="960"/>
      <c r="F66" s="960"/>
      <c r="G66" s="960"/>
      <c r="H66" s="963"/>
      <c r="I66" s="894"/>
      <c r="J66" s="894"/>
      <c r="K66" s="894"/>
      <c r="L66" s="894"/>
      <c r="M66" s="894"/>
      <c r="N66" s="894"/>
      <c r="O66" s="894"/>
    </row>
    <row r="67" spans="1:15">
      <c r="A67" s="894"/>
      <c r="B67" s="894"/>
      <c r="C67" s="962"/>
      <c r="D67" s="959"/>
      <c r="E67" s="959"/>
      <c r="F67" s="959"/>
      <c r="G67" s="959"/>
      <c r="H67" s="963"/>
      <c r="I67" s="894"/>
      <c r="J67" s="894"/>
      <c r="K67" s="894"/>
      <c r="L67" s="894"/>
      <c r="M67" s="894"/>
      <c r="N67" s="894"/>
      <c r="O67" s="894"/>
    </row>
    <row r="68" spans="1:15">
      <c r="A68" s="894"/>
      <c r="B68" s="894"/>
      <c r="C68" s="963"/>
      <c r="D68" s="959"/>
      <c r="E68" s="964"/>
      <c r="F68" s="964"/>
      <c r="G68" s="959"/>
      <c r="H68" s="963"/>
      <c r="I68" s="894"/>
      <c r="J68" s="894"/>
      <c r="K68" s="894"/>
      <c r="L68" s="894"/>
      <c r="M68" s="894"/>
      <c r="N68" s="894"/>
      <c r="O68" s="894"/>
    </row>
    <row r="69" spans="1:15" ht="13.5" customHeight="1">
      <c r="A69" s="894"/>
      <c r="B69" s="894"/>
      <c r="C69" s="963"/>
      <c r="D69" s="959"/>
      <c r="E69" s="964"/>
      <c r="F69" s="964"/>
      <c r="G69" s="959"/>
      <c r="H69" s="963"/>
      <c r="I69" s="894"/>
      <c r="J69" s="894"/>
      <c r="K69" s="894"/>
      <c r="L69" s="894"/>
      <c r="M69" s="894"/>
      <c r="N69" s="894"/>
      <c r="O69" s="894"/>
    </row>
    <row r="70" spans="1:15" ht="12.75" customHeight="1">
      <c r="A70" s="894"/>
      <c r="B70" s="894"/>
      <c r="C70" s="963"/>
      <c r="D70" s="962"/>
      <c r="E70" s="965"/>
      <c r="F70" s="965"/>
      <c r="G70" s="962"/>
      <c r="H70" s="963"/>
      <c r="I70" s="894"/>
      <c r="J70" s="894"/>
      <c r="K70" s="894"/>
      <c r="L70" s="894"/>
      <c r="M70" s="894"/>
      <c r="N70" s="894"/>
      <c r="O70" s="894"/>
    </row>
    <row r="71" spans="1:15" ht="12.75" customHeight="1">
      <c r="A71" s="894"/>
      <c r="B71" s="894"/>
      <c r="C71" s="963"/>
      <c r="D71" s="962"/>
      <c r="E71" s="962"/>
      <c r="F71" s="962"/>
      <c r="G71" s="962"/>
      <c r="H71" s="894"/>
      <c r="I71" s="894"/>
      <c r="J71" s="894"/>
      <c r="K71" s="894"/>
      <c r="L71" s="894"/>
      <c r="M71" s="894"/>
      <c r="N71" s="894"/>
      <c r="O71" s="894"/>
    </row>
    <row r="72" spans="1:15" ht="12.75" customHeight="1">
      <c r="A72" s="894"/>
      <c r="B72" s="894"/>
      <c r="C72" s="894"/>
      <c r="D72" s="962"/>
      <c r="E72" s="962"/>
      <c r="F72" s="962"/>
      <c r="G72" s="962"/>
      <c r="H72" s="894"/>
      <c r="I72" s="894"/>
      <c r="J72" s="894"/>
      <c r="K72" s="894"/>
      <c r="L72" s="894"/>
      <c r="M72" s="894"/>
      <c r="N72" s="894"/>
      <c r="O72" s="894"/>
    </row>
    <row r="73" spans="1:15" ht="12.75" customHeight="1">
      <c r="A73" s="894"/>
      <c r="B73" s="894"/>
      <c r="C73" s="894"/>
      <c r="D73" s="963"/>
      <c r="E73" s="963"/>
      <c r="F73" s="963"/>
      <c r="G73" s="963"/>
      <c r="H73" s="894"/>
      <c r="I73" s="894"/>
      <c r="J73" s="894"/>
      <c r="K73" s="894"/>
      <c r="L73" s="894"/>
      <c r="M73" s="894"/>
      <c r="N73" s="894"/>
      <c r="O73" s="894"/>
    </row>
    <row r="74" spans="1:15" ht="12.75" customHeight="1">
      <c r="A74" s="894"/>
      <c r="B74" s="894"/>
      <c r="C74" s="894"/>
      <c r="D74" s="963"/>
      <c r="E74" s="963"/>
      <c r="F74" s="963"/>
      <c r="G74" s="963"/>
      <c r="H74" s="894"/>
      <c r="I74" s="894"/>
      <c r="J74" s="894"/>
      <c r="K74" s="894"/>
      <c r="L74" s="894"/>
      <c r="M74" s="894"/>
      <c r="N74" s="894"/>
      <c r="O74" s="894"/>
    </row>
    <row r="75" spans="1:15" ht="12.75" customHeight="1">
      <c r="A75" s="894"/>
      <c r="B75" s="894"/>
      <c r="C75" s="894"/>
      <c r="D75" s="963"/>
      <c r="E75" s="963"/>
      <c r="F75" s="963"/>
      <c r="G75" s="963"/>
      <c r="H75" s="894"/>
      <c r="I75" s="894"/>
      <c r="J75" s="894"/>
      <c r="K75" s="894"/>
      <c r="L75" s="894"/>
      <c r="M75" s="894"/>
      <c r="N75" s="894"/>
      <c r="O75" s="894"/>
    </row>
    <row r="76" spans="1:15" ht="12.75" customHeight="1">
      <c r="A76" s="894"/>
      <c r="B76" s="894"/>
      <c r="C76" s="894"/>
      <c r="D76" s="963"/>
      <c r="E76" s="963"/>
      <c r="F76" s="963"/>
      <c r="G76" s="963"/>
      <c r="H76" s="894"/>
      <c r="I76" s="894"/>
      <c r="J76" s="894"/>
      <c r="K76" s="894"/>
      <c r="L76" s="894"/>
      <c r="M76" s="894"/>
      <c r="N76" s="894"/>
      <c r="O76" s="894"/>
    </row>
    <row r="77" spans="1:15" ht="12.75" customHeight="1">
      <c r="A77" s="894"/>
      <c r="B77" s="894"/>
      <c r="C77" s="894"/>
      <c r="D77" s="963"/>
      <c r="E77" s="963"/>
      <c r="F77" s="963"/>
      <c r="G77" s="963"/>
      <c r="H77" s="894"/>
      <c r="I77" s="894"/>
      <c r="J77" s="894"/>
      <c r="K77" s="894"/>
      <c r="L77" s="894"/>
      <c r="M77" s="894"/>
      <c r="N77" s="894"/>
      <c r="O77" s="894"/>
    </row>
    <row r="78" spans="1:15" ht="12.75" customHeight="1">
      <c r="A78" s="894"/>
      <c r="B78" s="894"/>
      <c r="C78" s="894"/>
      <c r="D78" s="894"/>
      <c r="E78" s="894"/>
      <c r="F78" s="894"/>
      <c r="G78" s="894"/>
      <c r="H78" s="894"/>
      <c r="I78" s="894"/>
      <c r="J78" s="894"/>
      <c r="K78" s="894"/>
      <c r="L78" s="894"/>
      <c r="M78" s="894"/>
      <c r="N78" s="894"/>
      <c r="O78" s="894"/>
    </row>
    <row r="79" spans="1:15" ht="12.75" customHeight="1">
      <c r="A79" s="894"/>
      <c r="B79" s="894"/>
      <c r="C79" s="894"/>
      <c r="D79" s="894"/>
      <c r="E79" s="894"/>
      <c r="F79" s="894"/>
      <c r="G79" s="894"/>
      <c r="H79" s="894"/>
      <c r="I79" s="894"/>
      <c r="J79" s="894"/>
      <c r="K79" s="894"/>
      <c r="L79" s="894"/>
      <c r="M79" s="894"/>
      <c r="N79" s="894"/>
      <c r="O79" s="894"/>
    </row>
    <row r="80" spans="1:15" ht="12.75" customHeight="1">
      <c r="A80" s="894"/>
      <c r="B80" s="894"/>
      <c r="C80" s="894"/>
      <c r="D80" s="894"/>
      <c r="E80" s="894"/>
      <c r="F80" s="894"/>
      <c r="G80" s="894"/>
      <c r="H80" s="894"/>
      <c r="I80" s="894"/>
      <c r="J80" s="894"/>
      <c r="K80" s="894"/>
      <c r="L80" s="894"/>
      <c r="M80" s="894"/>
      <c r="N80" s="894"/>
      <c r="O80" s="894"/>
    </row>
    <row r="81" spans="1:15" ht="12.75" customHeight="1">
      <c r="A81" s="894"/>
      <c r="B81" s="894"/>
      <c r="C81" s="894"/>
      <c r="D81" s="894"/>
      <c r="E81" s="894"/>
      <c r="F81" s="894"/>
      <c r="G81" s="894"/>
      <c r="H81" s="894"/>
      <c r="I81" s="894"/>
      <c r="J81" s="894"/>
      <c r="K81" s="894"/>
      <c r="L81" s="894"/>
      <c r="M81" s="894"/>
      <c r="N81" s="894"/>
      <c r="O81" s="894"/>
    </row>
    <row r="82" spans="1:15" ht="12.75" customHeight="1">
      <c r="A82" s="894"/>
      <c r="B82" s="894"/>
      <c r="C82" s="894"/>
      <c r="D82" s="894"/>
      <c r="E82" s="894"/>
      <c r="F82" s="894"/>
      <c r="G82" s="894"/>
      <c r="H82" s="894"/>
      <c r="I82" s="894"/>
      <c r="J82" s="894"/>
      <c r="K82" s="894"/>
      <c r="L82" s="894"/>
      <c r="M82" s="894"/>
      <c r="N82" s="894"/>
      <c r="O82" s="894"/>
    </row>
    <row r="83" spans="1:15" ht="12.75" customHeight="1">
      <c r="A83" s="894"/>
      <c r="B83" s="894"/>
      <c r="C83" s="894"/>
      <c r="D83" s="894"/>
      <c r="E83" s="894"/>
      <c r="F83" s="894"/>
      <c r="G83" s="894"/>
      <c r="H83" s="894"/>
      <c r="I83" s="894"/>
      <c r="J83" s="894"/>
      <c r="K83" s="894"/>
      <c r="L83" s="894"/>
      <c r="M83" s="894"/>
      <c r="N83" s="894"/>
      <c r="O83" s="894"/>
    </row>
    <row r="84" spans="1:15" ht="12.75" customHeight="1">
      <c r="A84" s="894"/>
      <c r="B84" s="894"/>
      <c r="C84" s="894"/>
      <c r="D84" s="894"/>
      <c r="E84" s="894"/>
      <c r="F84" s="894"/>
      <c r="G84" s="894"/>
      <c r="H84" s="894"/>
      <c r="I84" s="894"/>
      <c r="J84" s="894"/>
      <c r="K84" s="894"/>
      <c r="L84" s="894"/>
      <c r="M84" s="894"/>
      <c r="N84" s="894"/>
      <c r="O84" s="894"/>
    </row>
    <row r="85" spans="1:15" ht="12.75" customHeight="1">
      <c r="A85" s="894"/>
      <c r="B85" s="894"/>
      <c r="C85" s="894"/>
      <c r="D85" s="894"/>
      <c r="E85" s="894"/>
      <c r="F85" s="894"/>
      <c r="G85" s="894"/>
      <c r="H85" s="894"/>
      <c r="I85" s="894"/>
      <c r="J85" s="894"/>
      <c r="K85" s="894"/>
      <c r="L85" s="894"/>
      <c r="M85" s="894"/>
      <c r="N85" s="894"/>
      <c r="O85" s="894"/>
    </row>
    <row r="86" spans="1:15" ht="12.75" customHeight="1">
      <c r="A86" s="894"/>
      <c r="B86" s="894"/>
      <c r="C86" s="894"/>
      <c r="D86" s="894"/>
      <c r="E86" s="894"/>
      <c r="F86" s="894"/>
      <c r="G86" s="894"/>
      <c r="H86" s="894"/>
      <c r="I86" s="894"/>
      <c r="J86" s="894"/>
      <c r="K86" s="894"/>
      <c r="L86" s="894"/>
      <c r="M86" s="894"/>
      <c r="N86" s="894"/>
      <c r="O86" s="894"/>
    </row>
    <row r="87" spans="1:15" ht="12.75" customHeight="1">
      <c r="A87" s="894"/>
      <c r="B87" s="894"/>
      <c r="C87" s="894"/>
      <c r="D87" s="894"/>
      <c r="E87" s="894"/>
      <c r="F87" s="894"/>
      <c r="G87" s="894"/>
      <c r="H87" s="894"/>
      <c r="I87" s="894"/>
      <c r="J87" s="894"/>
      <c r="K87" s="894"/>
      <c r="L87" s="894"/>
      <c r="M87" s="894"/>
      <c r="N87" s="894"/>
      <c r="O87" s="894"/>
    </row>
    <row r="88" spans="1:15" ht="12.75" customHeight="1">
      <c r="A88" s="894"/>
      <c r="B88" s="894"/>
      <c r="C88" s="894"/>
      <c r="D88" s="894"/>
      <c r="E88" s="894"/>
      <c r="F88" s="894"/>
      <c r="G88" s="894"/>
      <c r="H88" s="894"/>
      <c r="I88" s="894"/>
      <c r="J88" s="894"/>
      <c r="K88" s="894"/>
      <c r="L88" s="894"/>
      <c r="M88" s="894"/>
      <c r="N88" s="894"/>
      <c r="O88" s="894"/>
    </row>
    <row r="89" spans="1:15" ht="12.75" customHeight="1">
      <c r="A89" s="894"/>
      <c r="B89" s="894"/>
      <c r="C89" s="894"/>
      <c r="D89" s="894"/>
      <c r="E89" s="894"/>
      <c r="F89" s="894"/>
      <c r="G89" s="894"/>
      <c r="H89" s="894"/>
      <c r="I89" s="894"/>
      <c r="J89" s="894"/>
      <c r="K89" s="894"/>
      <c r="L89" s="894"/>
      <c r="M89" s="894"/>
      <c r="N89" s="894"/>
      <c r="O89" s="894"/>
    </row>
    <row r="90" spans="1:15" ht="12.75" customHeight="1">
      <c r="A90" s="894"/>
      <c r="B90" s="894"/>
      <c r="C90" s="894"/>
      <c r="D90" s="894"/>
      <c r="E90" s="894"/>
      <c r="F90" s="894"/>
      <c r="G90" s="894"/>
      <c r="H90" s="894"/>
      <c r="I90" s="894"/>
      <c r="J90" s="894"/>
      <c r="K90" s="894"/>
      <c r="L90" s="894"/>
      <c r="M90" s="894"/>
      <c r="N90" s="894"/>
      <c r="O90" s="894"/>
    </row>
    <row r="91" spans="1:15" ht="12.75" customHeight="1">
      <c r="A91" s="894"/>
      <c r="B91" s="894"/>
      <c r="C91" s="894"/>
      <c r="D91" s="894"/>
      <c r="E91" s="894"/>
      <c r="F91" s="894"/>
      <c r="G91" s="894"/>
      <c r="H91" s="894"/>
      <c r="I91" s="894"/>
      <c r="J91" s="894"/>
      <c r="K91" s="894"/>
      <c r="L91" s="894"/>
      <c r="M91" s="894"/>
      <c r="N91" s="894"/>
      <c r="O91" s="894"/>
    </row>
    <row r="92" spans="1:15" ht="12.75" customHeight="1">
      <c r="A92" s="894"/>
      <c r="B92" s="894"/>
      <c r="C92" s="894"/>
      <c r="D92" s="894"/>
      <c r="E92" s="894"/>
      <c r="F92" s="894"/>
      <c r="G92" s="894"/>
      <c r="H92" s="894"/>
      <c r="I92" s="894"/>
      <c r="J92" s="894"/>
      <c r="K92" s="894"/>
      <c r="L92" s="894"/>
      <c r="M92" s="894"/>
      <c r="N92" s="894"/>
      <c r="O92" s="894"/>
    </row>
    <row r="93" spans="1:15" ht="13.5" customHeight="1">
      <c r="A93" s="894"/>
      <c r="B93" s="894"/>
      <c r="C93" s="894"/>
      <c r="D93" s="894"/>
      <c r="E93" s="894"/>
      <c r="F93" s="894"/>
      <c r="G93" s="894"/>
      <c r="H93" s="894"/>
      <c r="I93" s="894"/>
      <c r="J93" s="894"/>
      <c r="K93" s="894"/>
      <c r="L93" s="894"/>
      <c r="M93" s="894"/>
      <c r="N93" s="894"/>
      <c r="O93" s="894"/>
    </row>
    <row r="94" spans="1:15">
      <c r="A94" s="894"/>
      <c r="B94" s="894"/>
      <c r="C94" s="894"/>
      <c r="D94" s="894"/>
      <c r="E94" s="894"/>
      <c r="F94" s="894"/>
      <c r="G94" s="894"/>
      <c r="H94" s="894"/>
      <c r="I94" s="894"/>
      <c r="J94" s="894"/>
      <c r="K94" s="894"/>
      <c r="L94" s="894"/>
      <c r="M94" s="894"/>
      <c r="N94" s="894"/>
      <c r="O94" s="894"/>
    </row>
    <row r="95" spans="1:15">
      <c r="A95" s="894"/>
      <c r="B95" s="894"/>
      <c r="C95" s="894"/>
      <c r="D95" s="894"/>
      <c r="E95" s="894"/>
      <c r="F95" s="894"/>
      <c r="G95" s="894"/>
      <c r="H95" s="894"/>
      <c r="I95" s="894"/>
      <c r="J95" s="894"/>
      <c r="K95" s="894"/>
      <c r="L95" s="894"/>
      <c r="M95" s="894"/>
      <c r="N95" s="894"/>
      <c r="O95" s="894"/>
    </row>
    <row r="96" spans="1:15">
      <c r="A96" s="894"/>
      <c r="B96" s="894"/>
      <c r="C96" s="894"/>
      <c r="D96" s="894"/>
      <c r="E96" s="894"/>
      <c r="F96" s="894"/>
      <c r="G96" s="894"/>
      <c r="H96" s="894"/>
      <c r="I96" s="894"/>
      <c r="J96" s="894"/>
      <c r="K96" s="894"/>
      <c r="L96" s="894"/>
      <c r="M96" s="894"/>
      <c r="N96" s="894"/>
      <c r="O96" s="894"/>
    </row>
    <row r="97" spans="1:15">
      <c r="A97" s="894"/>
      <c r="B97" s="894"/>
      <c r="C97" s="894"/>
      <c r="D97" s="894"/>
      <c r="E97" s="894"/>
      <c r="F97" s="894"/>
      <c r="G97" s="894"/>
      <c r="H97" s="894"/>
      <c r="I97" s="894"/>
      <c r="J97" s="894"/>
      <c r="K97" s="894"/>
      <c r="L97" s="894"/>
      <c r="M97" s="894"/>
      <c r="N97" s="894"/>
      <c r="O97" s="894"/>
    </row>
    <row r="98" spans="1:15">
      <c r="A98" s="894"/>
      <c r="B98" s="894"/>
      <c r="C98" s="894"/>
      <c r="D98" s="894"/>
      <c r="E98" s="894"/>
      <c r="F98" s="894"/>
      <c r="G98" s="894"/>
      <c r="H98" s="894"/>
      <c r="I98" s="894"/>
      <c r="J98" s="894"/>
      <c r="K98" s="894"/>
      <c r="L98" s="894"/>
      <c r="M98" s="894"/>
      <c r="N98" s="894"/>
      <c r="O98" s="894"/>
    </row>
    <row r="99" spans="1:15">
      <c r="A99" s="894"/>
      <c r="B99" s="894"/>
      <c r="C99" s="894"/>
      <c r="D99" s="894"/>
      <c r="E99" s="894"/>
      <c r="F99" s="894"/>
      <c r="G99" s="894"/>
      <c r="H99" s="894"/>
      <c r="I99" s="894"/>
      <c r="J99" s="894"/>
      <c r="K99" s="894"/>
      <c r="L99" s="894"/>
      <c r="M99" s="894"/>
      <c r="N99" s="894"/>
      <c r="O99" s="894"/>
    </row>
    <row r="100" spans="1:15">
      <c r="A100" s="894"/>
      <c r="B100" s="894"/>
      <c r="C100" s="894"/>
      <c r="D100" s="894"/>
      <c r="E100" s="894"/>
      <c r="F100" s="894"/>
      <c r="G100" s="894"/>
      <c r="H100" s="894"/>
      <c r="I100" s="894"/>
      <c r="J100" s="894"/>
      <c r="K100" s="894"/>
      <c r="L100" s="894"/>
      <c r="M100" s="894"/>
      <c r="N100" s="894"/>
      <c r="O100" s="894"/>
    </row>
    <row r="101" spans="1:15">
      <c r="A101" s="894"/>
      <c r="B101" s="894"/>
      <c r="C101" s="894"/>
      <c r="D101" s="894"/>
      <c r="E101" s="894"/>
      <c r="F101" s="894"/>
      <c r="G101" s="894"/>
      <c r="H101" s="894"/>
      <c r="I101" s="894"/>
      <c r="J101" s="894"/>
      <c r="K101" s="894"/>
      <c r="L101" s="894"/>
      <c r="M101" s="894"/>
      <c r="N101" s="894"/>
      <c r="O101" s="894"/>
    </row>
    <row r="102" spans="1:15">
      <c r="A102" s="894"/>
      <c r="B102" s="894"/>
      <c r="C102" s="894"/>
      <c r="D102" s="894"/>
      <c r="E102" s="894"/>
      <c r="F102" s="894"/>
      <c r="G102" s="894"/>
      <c r="H102" s="894"/>
      <c r="I102" s="894"/>
      <c r="J102" s="894"/>
      <c r="K102" s="894"/>
      <c r="L102" s="894"/>
      <c r="M102" s="894"/>
      <c r="N102" s="894"/>
      <c r="O102" s="894"/>
    </row>
    <row r="103" spans="1:15">
      <c r="A103" s="894"/>
      <c r="B103" s="894"/>
      <c r="C103" s="894"/>
      <c r="D103" s="894"/>
      <c r="E103" s="894"/>
      <c r="F103" s="894"/>
      <c r="G103" s="894"/>
      <c r="H103" s="894"/>
      <c r="I103" s="894"/>
      <c r="J103" s="894"/>
      <c r="K103" s="894"/>
      <c r="L103" s="894"/>
      <c r="M103" s="894"/>
      <c r="N103" s="894"/>
      <c r="O103" s="894"/>
    </row>
    <row r="104" spans="1:15">
      <c r="A104" s="894"/>
      <c r="B104" s="894"/>
      <c r="C104" s="894"/>
      <c r="D104" s="894"/>
      <c r="E104" s="894"/>
      <c r="F104" s="894"/>
      <c r="G104" s="894"/>
      <c r="H104" s="894"/>
      <c r="I104" s="894"/>
      <c r="J104" s="894"/>
      <c r="K104" s="894"/>
      <c r="L104" s="894"/>
      <c r="M104" s="894"/>
      <c r="N104" s="894"/>
      <c r="O104" s="894"/>
    </row>
    <row r="105" spans="1:15">
      <c r="A105" s="894"/>
      <c r="B105" s="894"/>
      <c r="C105" s="894"/>
      <c r="D105" s="894"/>
      <c r="E105" s="894"/>
      <c r="F105" s="894"/>
      <c r="G105" s="894"/>
      <c r="H105" s="894"/>
      <c r="I105" s="894"/>
      <c r="J105" s="894"/>
      <c r="K105" s="894"/>
      <c r="L105" s="894"/>
      <c r="M105" s="894"/>
      <c r="N105" s="894"/>
      <c r="O105" s="894"/>
    </row>
    <row r="106" spans="1:15">
      <c r="A106" s="894"/>
      <c r="B106" s="894"/>
      <c r="C106" s="894"/>
      <c r="D106" s="894"/>
      <c r="E106" s="894"/>
      <c r="F106" s="894"/>
      <c r="G106" s="894"/>
      <c r="H106" s="894"/>
      <c r="I106" s="894"/>
      <c r="J106" s="894"/>
      <c r="K106" s="894"/>
      <c r="L106" s="894"/>
      <c r="M106" s="894"/>
      <c r="N106" s="894"/>
      <c r="O106" s="894"/>
    </row>
    <row r="107" spans="1:15">
      <c r="A107" s="894"/>
      <c r="B107" s="894"/>
      <c r="C107" s="894"/>
      <c r="D107" s="894"/>
      <c r="E107" s="894"/>
      <c r="F107" s="894"/>
      <c r="G107" s="894"/>
      <c r="H107" s="894"/>
      <c r="I107" s="894"/>
      <c r="J107" s="894"/>
      <c r="K107" s="894"/>
      <c r="L107" s="894"/>
      <c r="M107" s="894"/>
      <c r="N107" s="894"/>
      <c r="O107" s="894"/>
    </row>
    <row r="108" spans="1:15">
      <c r="A108" s="894"/>
      <c r="B108" s="894"/>
      <c r="C108" s="894"/>
      <c r="D108" s="894"/>
      <c r="E108" s="894"/>
      <c r="F108" s="894"/>
      <c r="G108" s="894"/>
      <c r="H108" s="894"/>
      <c r="I108" s="894"/>
      <c r="J108" s="894"/>
      <c r="K108" s="894"/>
      <c r="L108" s="894"/>
      <c r="M108" s="894"/>
      <c r="N108" s="894"/>
      <c r="O108" s="894"/>
    </row>
    <row r="109" spans="1:15">
      <c r="A109" s="894"/>
      <c r="B109" s="894"/>
      <c r="C109" s="894"/>
      <c r="D109" s="894"/>
      <c r="E109" s="894"/>
      <c r="F109" s="894"/>
      <c r="G109" s="894"/>
      <c r="H109" s="894"/>
      <c r="I109" s="894"/>
      <c r="J109" s="894"/>
      <c r="K109" s="894"/>
      <c r="L109" s="894"/>
      <c r="M109" s="894"/>
      <c r="N109" s="894"/>
      <c r="O109" s="894"/>
    </row>
    <row r="110" spans="1:15">
      <c r="A110" s="894"/>
      <c r="B110" s="894"/>
      <c r="C110" s="894"/>
      <c r="D110" s="894"/>
      <c r="E110" s="894"/>
      <c r="F110" s="894"/>
      <c r="G110" s="894"/>
      <c r="H110" s="894"/>
      <c r="I110" s="894"/>
      <c r="J110" s="894"/>
      <c r="K110" s="894"/>
      <c r="L110" s="894"/>
      <c r="M110" s="894"/>
      <c r="N110" s="894"/>
      <c r="O110" s="894"/>
    </row>
    <row r="111" spans="1:15">
      <c r="A111" s="894"/>
      <c r="B111" s="894"/>
      <c r="C111" s="894"/>
      <c r="D111" s="894"/>
      <c r="E111" s="894"/>
      <c r="F111" s="894"/>
      <c r="G111" s="894"/>
      <c r="H111" s="894"/>
      <c r="I111" s="894"/>
      <c r="J111" s="894"/>
      <c r="K111" s="894"/>
      <c r="L111" s="894"/>
      <c r="M111" s="894"/>
      <c r="N111" s="894"/>
      <c r="O111" s="894"/>
    </row>
    <row r="112" spans="1:15">
      <c r="A112" s="894"/>
      <c r="B112" s="894"/>
      <c r="C112" s="894"/>
      <c r="D112" s="894"/>
      <c r="E112" s="894"/>
      <c r="F112" s="894"/>
      <c r="G112" s="894"/>
      <c r="H112" s="894"/>
      <c r="I112" s="894"/>
      <c r="J112" s="894"/>
      <c r="K112" s="894"/>
      <c r="L112" s="894"/>
      <c r="M112" s="894"/>
      <c r="N112" s="894"/>
      <c r="O112" s="894"/>
    </row>
    <row r="113" spans="1:15">
      <c r="A113" s="894"/>
      <c r="B113" s="894"/>
      <c r="C113" s="894"/>
      <c r="D113" s="894"/>
      <c r="E113" s="894"/>
      <c r="F113" s="894"/>
      <c r="G113" s="894"/>
      <c r="H113" s="894"/>
      <c r="I113" s="894"/>
      <c r="J113" s="894"/>
      <c r="K113" s="894"/>
      <c r="L113" s="894"/>
      <c r="M113" s="894"/>
      <c r="N113" s="894"/>
      <c r="O113" s="894"/>
    </row>
    <row r="114" spans="1:15">
      <c r="A114" s="894"/>
      <c r="B114" s="894"/>
      <c r="C114" s="894"/>
      <c r="D114" s="894"/>
      <c r="E114" s="894"/>
      <c r="F114" s="894"/>
      <c r="G114" s="894"/>
      <c r="H114" s="894"/>
      <c r="I114" s="894"/>
      <c r="J114" s="894"/>
      <c r="K114" s="894"/>
      <c r="L114" s="894"/>
      <c r="M114" s="894"/>
      <c r="N114" s="894"/>
      <c r="O114" s="894"/>
    </row>
    <row r="115" spans="1:15">
      <c r="A115" s="894"/>
      <c r="B115" s="894"/>
      <c r="C115" s="894"/>
      <c r="D115" s="894"/>
      <c r="E115" s="894"/>
      <c r="F115" s="894"/>
      <c r="G115" s="894"/>
      <c r="H115" s="894"/>
      <c r="I115" s="894"/>
      <c r="J115" s="894"/>
      <c r="K115" s="894"/>
      <c r="L115" s="894"/>
      <c r="M115" s="894"/>
      <c r="N115" s="894"/>
      <c r="O115" s="894"/>
    </row>
    <row r="116" spans="1:15">
      <c r="A116" s="894"/>
      <c r="B116" s="894"/>
      <c r="C116" s="894"/>
      <c r="D116" s="894"/>
      <c r="E116" s="894"/>
      <c r="F116" s="894"/>
      <c r="G116" s="894"/>
      <c r="H116" s="894"/>
      <c r="I116" s="894"/>
      <c r="J116" s="894"/>
      <c r="K116" s="894"/>
      <c r="L116" s="894"/>
      <c r="M116" s="894"/>
      <c r="N116" s="894"/>
      <c r="O116" s="894"/>
    </row>
    <row r="117" spans="1:15">
      <c r="A117" s="894"/>
      <c r="B117" s="894"/>
      <c r="C117" s="894"/>
      <c r="D117" s="894"/>
      <c r="E117" s="894"/>
      <c r="F117" s="894"/>
      <c r="G117" s="894"/>
      <c r="H117" s="894"/>
      <c r="I117" s="894"/>
      <c r="J117" s="894"/>
      <c r="K117" s="894"/>
      <c r="L117" s="894"/>
      <c r="M117" s="894"/>
      <c r="N117" s="894"/>
      <c r="O117" s="894"/>
    </row>
    <row r="118" spans="1:15">
      <c r="A118" s="894"/>
      <c r="B118" s="894"/>
      <c r="C118" s="894"/>
      <c r="D118" s="894"/>
      <c r="E118" s="894"/>
      <c r="F118" s="894"/>
      <c r="G118" s="894"/>
      <c r="H118" s="894"/>
      <c r="I118" s="894"/>
      <c r="J118" s="894"/>
      <c r="K118" s="894"/>
      <c r="L118" s="894"/>
      <c r="M118" s="894"/>
      <c r="N118" s="894"/>
      <c r="O118" s="894"/>
    </row>
    <row r="119" spans="1:15">
      <c r="A119" s="894"/>
      <c r="B119" s="894"/>
      <c r="C119" s="894"/>
      <c r="D119" s="894"/>
      <c r="E119" s="894"/>
      <c r="F119" s="894"/>
      <c r="G119" s="894"/>
      <c r="H119" s="894"/>
      <c r="I119" s="894"/>
      <c r="J119" s="894"/>
      <c r="K119" s="894"/>
      <c r="L119" s="894"/>
      <c r="M119" s="894"/>
      <c r="N119" s="894"/>
      <c r="O119" s="894"/>
    </row>
    <row r="120" spans="1:15">
      <c r="A120" s="894"/>
      <c r="B120" s="894"/>
      <c r="C120" s="894"/>
      <c r="D120" s="894"/>
      <c r="E120" s="894"/>
      <c r="F120" s="894"/>
      <c r="G120" s="894"/>
      <c r="H120" s="894"/>
      <c r="I120" s="894"/>
      <c r="J120" s="894"/>
      <c r="K120" s="894"/>
      <c r="L120" s="894"/>
      <c r="M120" s="894"/>
      <c r="N120" s="894"/>
      <c r="O120" s="894"/>
    </row>
    <row r="121" spans="1:15">
      <c r="A121" s="894"/>
      <c r="B121" s="894"/>
      <c r="C121" s="894"/>
      <c r="D121" s="894"/>
      <c r="E121" s="894"/>
      <c r="F121" s="894"/>
      <c r="G121" s="894"/>
      <c r="H121" s="894"/>
      <c r="I121" s="894"/>
      <c r="J121" s="894"/>
      <c r="K121" s="894"/>
      <c r="L121" s="894"/>
      <c r="M121" s="894"/>
      <c r="N121" s="894"/>
      <c r="O121" s="894"/>
    </row>
    <row r="122" spans="1:15">
      <c r="A122" s="894"/>
      <c r="B122" s="894"/>
      <c r="C122" s="894"/>
      <c r="D122" s="894"/>
      <c r="E122" s="894"/>
      <c r="F122" s="894"/>
      <c r="G122" s="894"/>
      <c r="H122" s="894"/>
      <c r="I122" s="894"/>
      <c r="J122" s="894"/>
      <c r="K122" s="894"/>
      <c r="L122" s="894"/>
      <c r="M122" s="894"/>
      <c r="N122" s="894"/>
      <c r="O122" s="894"/>
    </row>
    <row r="123" spans="1:15">
      <c r="A123" s="894"/>
      <c r="B123" s="894"/>
      <c r="C123" s="894"/>
      <c r="D123" s="894"/>
      <c r="E123" s="894"/>
      <c r="F123" s="894"/>
      <c r="G123" s="894"/>
      <c r="H123" s="894"/>
      <c r="I123" s="894"/>
      <c r="J123" s="894"/>
      <c r="K123" s="894"/>
      <c r="L123" s="894"/>
      <c r="M123" s="894"/>
      <c r="N123" s="894"/>
      <c r="O123" s="894"/>
    </row>
    <row r="124" spans="1:15">
      <c r="A124" s="894"/>
      <c r="B124" s="894"/>
      <c r="C124" s="894"/>
      <c r="D124" s="894"/>
      <c r="E124" s="894"/>
      <c r="F124" s="894"/>
      <c r="G124" s="894"/>
      <c r="H124" s="894"/>
      <c r="I124" s="894"/>
      <c r="J124" s="894"/>
      <c r="K124" s="894"/>
      <c r="L124" s="894"/>
      <c r="M124" s="894"/>
      <c r="N124" s="894"/>
      <c r="O124" s="894"/>
    </row>
    <row r="125" spans="1:15">
      <c r="A125" s="894"/>
      <c r="B125" s="894"/>
      <c r="C125" s="894"/>
      <c r="D125" s="894"/>
      <c r="E125" s="894"/>
      <c r="F125" s="894"/>
      <c r="G125" s="894"/>
      <c r="H125" s="894"/>
      <c r="I125" s="894"/>
      <c r="J125" s="894"/>
      <c r="K125" s="894"/>
      <c r="L125" s="894"/>
      <c r="M125" s="894"/>
      <c r="N125" s="894"/>
      <c r="O125" s="894"/>
    </row>
    <row r="126" spans="1:15">
      <c r="A126" s="894"/>
      <c r="B126" s="894"/>
      <c r="C126" s="894"/>
      <c r="D126" s="894"/>
      <c r="E126" s="894"/>
      <c r="F126" s="894"/>
      <c r="G126" s="894"/>
      <c r="H126" s="894"/>
      <c r="I126" s="894"/>
      <c r="J126" s="894"/>
      <c r="K126" s="894"/>
      <c r="L126" s="894"/>
      <c r="M126" s="894"/>
      <c r="N126" s="894"/>
      <c r="O126" s="894"/>
    </row>
    <row r="127" spans="1:15">
      <c r="A127" s="894"/>
      <c r="B127" s="894"/>
      <c r="C127" s="894"/>
      <c r="D127" s="894"/>
      <c r="E127" s="894"/>
      <c r="F127" s="894"/>
      <c r="G127" s="894"/>
      <c r="H127" s="894"/>
      <c r="I127" s="894"/>
      <c r="J127" s="894"/>
      <c r="K127" s="894"/>
      <c r="L127" s="894"/>
      <c r="M127" s="894"/>
      <c r="N127" s="894"/>
      <c r="O127" s="894"/>
    </row>
    <row r="128" spans="1:15">
      <c r="A128" s="894"/>
      <c r="B128" s="894"/>
      <c r="C128" s="894"/>
      <c r="D128" s="894"/>
      <c r="E128" s="894"/>
      <c r="F128" s="894"/>
      <c r="G128" s="894"/>
      <c r="H128" s="894"/>
      <c r="I128" s="894"/>
      <c r="J128" s="894"/>
      <c r="K128" s="894"/>
      <c r="L128" s="894"/>
      <c r="M128" s="894"/>
      <c r="N128" s="894"/>
      <c r="O128" s="894"/>
    </row>
    <row r="129" spans="1:15">
      <c r="A129" s="894"/>
      <c r="B129" s="894"/>
      <c r="C129" s="894"/>
      <c r="D129" s="894"/>
      <c r="E129" s="894"/>
      <c r="F129" s="894"/>
      <c r="G129" s="894"/>
      <c r="H129" s="894"/>
      <c r="I129" s="894"/>
      <c r="J129" s="894"/>
      <c r="K129" s="894"/>
      <c r="L129" s="894"/>
      <c r="M129" s="894"/>
      <c r="N129" s="894"/>
      <c r="O129" s="894"/>
    </row>
    <row r="130" spans="1:15">
      <c r="A130" s="894"/>
      <c r="B130" s="894"/>
      <c r="C130" s="894"/>
      <c r="D130" s="894"/>
      <c r="E130" s="894"/>
      <c r="F130" s="894"/>
      <c r="G130" s="894"/>
      <c r="H130" s="894"/>
      <c r="I130" s="894"/>
      <c r="J130" s="894"/>
      <c r="K130" s="894"/>
      <c r="L130" s="894"/>
      <c r="M130" s="894"/>
      <c r="N130" s="894"/>
      <c r="O130" s="894"/>
    </row>
    <row r="131" spans="1:15">
      <c r="A131" s="894"/>
      <c r="B131" s="894"/>
      <c r="C131" s="894"/>
      <c r="D131" s="894"/>
      <c r="E131" s="894"/>
      <c r="F131" s="894"/>
      <c r="G131" s="894"/>
      <c r="H131" s="894"/>
      <c r="I131" s="894"/>
      <c r="J131" s="894"/>
      <c r="K131" s="894"/>
      <c r="L131" s="894"/>
      <c r="M131" s="894"/>
      <c r="N131" s="894"/>
      <c r="O131" s="894"/>
    </row>
    <row r="132" spans="1:15">
      <c r="A132" s="894"/>
      <c r="B132" s="894"/>
      <c r="C132" s="894"/>
      <c r="D132" s="894"/>
      <c r="E132" s="894"/>
      <c r="F132" s="894"/>
      <c r="G132" s="894"/>
      <c r="H132" s="894"/>
      <c r="I132" s="894"/>
      <c r="J132" s="894"/>
      <c r="K132" s="894"/>
      <c r="L132" s="894"/>
      <c r="M132" s="894"/>
      <c r="N132" s="894"/>
      <c r="O132" s="894"/>
    </row>
    <row r="133" spans="1:15">
      <c r="A133" s="894"/>
      <c r="B133" s="894"/>
      <c r="C133" s="894"/>
      <c r="D133" s="894"/>
      <c r="E133" s="894"/>
      <c r="F133" s="894"/>
      <c r="G133" s="894"/>
      <c r="H133" s="894"/>
      <c r="I133" s="894"/>
      <c r="J133" s="894"/>
      <c r="K133" s="894"/>
      <c r="L133" s="894"/>
      <c r="M133" s="894"/>
      <c r="N133" s="894"/>
      <c r="O133" s="894"/>
    </row>
    <row r="134" spans="1:15">
      <c r="A134" s="894"/>
      <c r="B134" s="894"/>
      <c r="C134" s="894"/>
      <c r="D134" s="894"/>
      <c r="E134" s="894"/>
      <c r="F134" s="894"/>
      <c r="G134" s="894"/>
      <c r="H134" s="894"/>
      <c r="I134" s="894"/>
      <c r="J134" s="894"/>
      <c r="K134" s="894"/>
      <c r="L134" s="894"/>
      <c r="M134" s="894"/>
      <c r="N134" s="894"/>
      <c r="O134" s="894"/>
    </row>
    <row r="135" spans="1:15">
      <c r="A135" s="894"/>
      <c r="B135" s="894"/>
      <c r="C135" s="894"/>
      <c r="D135" s="894"/>
      <c r="E135" s="894"/>
      <c r="F135" s="894"/>
      <c r="G135" s="894"/>
      <c r="H135" s="894"/>
      <c r="I135" s="894"/>
      <c r="J135" s="894"/>
      <c r="K135" s="894"/>
      <c r="L135" s="894"/>
      <c r="M135" s="894"/>
      <c r="N135" s="894"/>
      <c r="O135" s="894"/>
    </row>
    <row r="136" spans="1:15">
      <c r="A136" s="894"/>
      <c r="B136" s="894"/>
      <c r="C136" s="894"/>
      <c r="D136" s="894"/>
      <c r="E136" s="894"/>
      <c r="F136" s="894"/>
      <c r="G136" s="894"/>
      <c r="H136" s="894"/>
      <c r="I136" s="894"/>
      <c r="J136" s="894"/>
      <c r="K136" s="894"/>
      <c r="L136" s="894"/>
      <c r="M136" s="894"/>
      <c r="N136" s="894"/>
      <c r="O136" s="894"/>
    </row>
    <row r="137" spans="1:15">
      <c r="A137" s="894"/>
      <c r="B137" s="894"/>
      <c r="C137" s="894"/>
      <c r="D137" s="894"/>
      <c r="E137" s="894"/>
      <c r="F137" s="894"/>
      <c r="G137" s="894"/>
      <c r="H137" s="894"/>
      <c r="I137" s="894"/>
      <c r="J137" s="894"/>
      <c r="K137" s="894"/>
      <c r="L137" s="894"/>
      <c r="M137" s="894"/>
      <c r="N137" s="894"/>
      <c r="O137" s="894"/>
    </row>
    <row r="138" spans="1:15">
      <c r="A138" s="894"/>
      <c r="B138" s="894"/>
      <c r="C138" s="894"/>
      <c r="D138" s="894"/>
      <c r="E138" s="894"/>
      <c r="F138" s="894"/>
      <c r="G138" s="894"/>
      <c r="H138" s="894"/>
      <c r="I138" s="894"/>
      <c r="J138" s="894"/>
      <c r="K138" s="894"/>
      <c r="L138" s="894"/>
      <c r="M138" s="894"/>
      <c r="N138" s="894"/>
      <c r="O138" s="894"/>
    </row>
    <row r="139" spans="1:15">
      <c r="A139" s="894"/>
      <c r="B139" s="894"/>
      <c r="C139" s="894"/>
      <c r="D139" s="894"/>
      <c r="E139" s="894"/>
      <c r="F139" s="894"/>
      <c r="G139" s="894"/>
      <c r="H139" s="894"/>
      <c r="I139" s="894"/>
      <c r="J139" s="894"/>
      <c r="K139" s="894"/>
      <c r="L139" s="894"/>
      <c r="M139" s="894"/>
      <c r="N139" s="894"/>
      <c r="O139" s="894"/>
    </row>
    <row r="140" spans="1:15">
      <c r="A140" s="894"/>
      <c r="B140" s="894"/>
      <c r="C140" s="894"/>
      <c r="D140" s="894"/>
      <c r="E140" s="894"/>
      <c r="F140" s="894"/>
      <c r="G140" s="894"/>
      <c r="H140" s="894"/>
      <c r="I140" s="894"/>
      <c r="J140" s="894"/>
      <c r="K140" s="894"/>
      <c r="L140" s="894"/>
      <c r="M140" s="894"/>
      <c r="N140" s="894"/>
      <c r="O140" s="894"/>
    </row>
    <row r="141" spans="1:15">
      <c r="A141" s="894"/>
      <c r="B141" s="894"/>
      <c r="C141" s="894"/>
      <c r="D141" s="894"/>
      <c r="E141" s="894"/>
      <c r="F141" s="894"/>
      <c r="G141" s="894"/>
      <c r="H141" s="894"/>
      <c r="I141" s="894"/>
      <c r="J141" s="894"/>
      <c r="K141" s="894"/>
      <c r="L141" s="894"/>
      <c r="M141" s="894"/>
      <c r="N141" s="894"/>
      <c r="O141" s="894"/>
    </row>
    <row r="142" spans="1:15">
      <c r="A142" s="894"/>
      <c r="B142" s="894"/>
      <c r="C142" s="894"/>
      <c r="D142" s="894"/>
      <c r="E142" s="894"/>
      <c r="F142" s="894"/>
      <c r="G142" s="894"/>
      <c r="H142" s="894"/>
      <c r="I142" s="894"/>
      <c r="J142" s="894"/>
      <c r="K142" s="894"/>
      <c r="L142" s="894"/>
      <c r="M142" s="894"/>
      <c r="N142" s="894"/>
      <c r="O142" s="894"/>
    </row>
    <row r="143" spans="1:15">
      <c r="A143" s="894"/>
      <c r="B143" s="894"/>
      <c r="C143" s="894"/>
      <c r="D143" s="894"/>
      <c r="E143" s="894"/>
      <c r="F143" s="894"/>
      <c r="G143" s="894"/>
      <c r="H143" s="894"/>
      <c r="I143" s="894"/>
      <c r="J143" s="894"/>
      <c r="K143" s="894"/>
      <c r="L143" s="894"/>
      <c r="M143" s="894"/>
      <c r="N143" s="894"/>
      <c r="O143" s="894"/>
    </row>
    <row r="144" spans="1:15">
      <c r="A144" s="894"/>
      <c r="B144" s="894"/>
      <c r="C144" s="894"/>
      <c r="D144" s="894"/>
      <c r="E144" s="894"/>
      <c r="F144" s="894"/>
      <c r="G144" s="894"/>
      <c r="H144" s="894"/>
      <c r="I144" s="894"/>
      <c r="J144" s="894"/>
      <c r="K144" s="894"/>
      <c r="L144" s="894"/>
      <c r="M144" s="894"/>
      <c r="N144" s="894"/>
      <c r="O144" s="894"/>
    </row>
    <row r="145" spans="1:15">
      <c r="A145" s="894"/>
      <c r="B145" s="894"/>
      <c r="C145" s="894"/>
      <c r="D145" s="894"/>
      <c r="E145" s="894"/>
      <c r="F145" s="894"/>
      <c r="G145" s="894"/>
      <c r="H145" s="894"/>
      <c r="I145" s="894"/>
      <c r="J145" s="894"/>
      <c r="K145" s="894"/>
      <c r="L145" s="894"/>
      <c r="M145" s="894"/>
      <c r="N145" s="894"/>
      <c r="O145" s="894"/>
    </row>
    <row r="146" spans="1:15">
      <c r="A146" s="894"/>
      <c r="B146" s="894"/>
      <c r="C146" s="894"/>
      <c r="D146" s="894"/>
      <c r="E146" s="894"/>
      <c r="F146" s="894"/>
      <c r="G146" s="894"/>
      <c r="H146" s="894"/>
      <c r="I146" s="894"/>
      <c r="J146" s="894"/>
      <c r="K146" s="894"/>
      <c r="L146" s="894"/>
      <c r="M146" s="894"/>
      <c r="N146" s="894"/>
      <c r="O146" s="894"/>
    </row>
    <row r="147" spans="1:15">
      <c r="A147" s="894"/>
      <c r="B147" s="894"/>
      <c r="C147" s="894"/>
      <c r="D147" s="894"/>
      <c r="E147" s="894"/>
      <c r="F147" s="894"/>
      <c r="G147" s="894"/>
      <c r="H147" s="894"/>
      <c r="I147" s="894"/>
      <c r="J147" s="894"/>
      <c r="K147" s="894"/>
      <c r="L147" s="894"/>
      <c r="M147" s="894"/>
      <c r="N147" s="894"/>
      <c r="O147" s="894"/>
    </row>
    <row r="148" spans="1:15">
      <c r="A148" s="894"/>
      <c r="B148" s="894"/>
      <c r="C148" s="894"/>
      <c r="D148" s="894"/>
      <c r="E148" s="894"/>
      <c r="F148" s="894"/>
      <c r="G148" s="894"/>
      <c r="H148" s="894"/>
      <c r="I148" s="894"/>
      <c r="J148" s="894"/>
      <c r="K148" s="894"/>
      <c r="L148" s="894"/>
      <c r="M148" s="894"/>
      <c r="N148" s="894"/>
      <c r="O148" s="894"/>
    </row>
    <row r="149" spans="1:15">
      <c r="A149" s="894"/>
      <c r="B149" s="894"/>
      <c r="C149" s="894"/>
      <c r="D149" s="894"/>
      <c r="E149" s="894"/>
      <c r="F149" s="894"/>
      <c r="G149" s="894"/>
      <c r="H149" s="894"/>
      <c r="I149" s="894"/>
      <c r="J149" s="894"/>
      <c r="K149" s="894"/>
      <c r="L149" s="894"/>
      <c r="M149" s="894"/>
      <c r="N149" s="894"/>
      <c r="O149" s="894"/>
    </row>
    <row r="150" spans="1:15">
      <c r="A150" s="894"/>
      <c r="B150" s="894"/>
      <c r="C150" s="894"/>
      <c r="D150" s="894"/>
      <c r="E150" s="894"/>
      <c r="F150" s="894"/>
      <c r="G150" s="894"/>
      <c r="H150" s="894"/>
      <c r="I150" s="894"/>
      <c r="J150" s="894"/>
      <c r="K150" s="894"/>
      <c r="L150" s="894"/>
      <c r="M150" s="894"/>
      <c r="N150" s="894"/>
      <c r="O150" s="894"/>
    </row>
    <row r="151" spans="1:15">
      <c r="A151" s="894"/>
      <c r="B151" s="894"/>
      <c r="C151" s="894"/>
      <c r="D151" s="894"/>
      <c r="E151" s="894"/>
      <c r="F151" s="894"/>
      <c r="G151" s="894"/>
      <c r="H151" s="894"/>
      <c r="I151" s="894"/>
      <c r="J151" s="894"/>
      <c r="K151" s="894"/>
      <c r="L151" s="894"/>
      <c r="M151" s="894"/>
      <c r="N151" s="894"/>
      <c r="O151" s="894"/>
    </row>
    <row r="152" spans="1:15">
      <c r="A152" s="894"/>
      <c r="B152" s="894"/>
      <c r="C152" s="894"/>
      <c r="D152" s="894"/>
      <c r="E152" s="894"/>
      <c r="F152" s="894"/>
      <c r="G152" s="894"/>
      <c r="H152" s="894"/>
      <c r="I152" s="894"/>
      <c r="J152" s="894"/>
      <c r="K152" s="894"/>
      <c r="L152" s="894"/>
      <c r="M152" s="894"/>
      <c r="N152" s="894"/>
      <c r="O152" s="894"/>
    </row>
    <row r="153" spans="1:15">
      <c r="A153" s="894"/>
      <c r="B153" s="894"/>
      <c r="C153" s="894"/>
      <c r="D153" s="894"/>
      <c r="E153" s="894"/>
      <c r="F153" s="894"/>
      <c r="G153" s="894"/>
      <c r="H153" s="894"/>
      <c r="I153" s="894"/>
      <c r="J153" s="894"/>
      <c r="K153" s="894"/>
      <c r="L153" s="894"/>
      <c r="M153" s="894"/>
      <c r="N153" s="894"/>
      <c r="O153" s="894"/>
    </row>
    <row r="154" spans="1:15">
      <c r="A154" s="894"/>
      <c r="B154" s="894"/>
      <c r="C154" s="894"/>
      <c r="D154" s="894"/>
      <c r="E154" s="894"/>
      <c r="F154" s="894"/>
      <c r="G154" s="894"/>
      <c r="H154" s="894"/>
      <c r="I154" s="894"/>
      <c r="J154" s="894"/>
      <c r="K154" s="894"/>
      <c r="L154" s="894"/>
      <c r="M154" s="894"/>
      <c r="N154" s="894"/>
      <c r="O154" s="894"/>
    </row>
    <row r="155" spans="1:15">
      <c r="A155" s="894"/>
      <c r="B155" s="894"/>
      <c r="C155" s="894"/>
      <c r="D155" s="894"/>
      <c r="E155" s="894"/>
      <c r="F155" s="894"/>
      <c r="G155" s="894"/>
      <c r="H155" s="894"/>
      <c r="I155" s="894"/>
      <c r="J155" s="894"/>
      <c r="K155" s="894"/>
      <c r="L155" s="894"/>
      <c r="M155" s="894"/>
      <c r="N155" s="894"/>
      <c r="O155" s="894"/>
    </row>
    <row r="156" spans="1:15">
      <c r="A156" s="894"/>
      <c r="B156" s="894"/>
      <c r="C156" s="894"/>
      <c r="D156" s="894"/>
      <c r="E156" s="894"/>
      <c r="F156" s="894"/>
      <c r="G156" s="894"/>
      <c r="H156" s="894"/>
      <c r="I156" s="894"/>
      <c r="J156" s="894"/>
      <c r="K156" s="894"/>
      <c r="L156" s="894"/>
      <c r="M156" s="894"/>
      <c r="N156" s="894"/>
      <c r="O156" s="894"/>
    </row>
    <row r="157" spans="1:15">
      <c r="A157" s="894"/>
      <c r="B157" s="894"/>
      <c r="C157" s="894"/>
      <c r="D157" s="894"/>
      <c r="E157" s="894"/>
      <c r="F157" s="894"/>
      <c r="G157" s="894"/>
      <c r="H157" s="894"/>
      <c r="I157" s="894"/>
      <c r="J157" s="894"/>
      <c r="K157" s="894"/>
      <c r="L157" s="894"/>
      <c r="M157" s="894"/>
      <c r="N157" s="894"/>
      <c r="O157" s="894"/>
    </row>
    <row r="158" spans="1:15">
      <c r="A158" s="894"/>
      <c r="B158" s="894"/>
      <c r="C158" s="894"/>
      <c r="D158" s="894"/>
      <c r="E158" s="894"/>
      <c r="F158" s="894"/>
      <c r="G158" s="894"/>
      <c r="H158" s="894"/>
      <c r="I158" s="894"/>
      <c r="J158" s="894"/>
      <c r="K158" s="894"/>
      <c r="L158" s="894"/>
      <c r="M158" s="894"/>
      <c r="N158" s="894"/>
      <c r="O158" s="894"/>
    </row>
    <row r="159" spans="1:15">
      <c r="A159" s="894"/>
      <c r="B159" s="894"/>
      <c r="C159" s="894"/>
      <c r="D159" s="894"/>
      <c r="E159" s="894"/>
      <c r="F159" s="894"/>
      <c r="G159" s="894"/>
      <c r="H159" s="894"/>
      <c r="I159" s="894"/>
      <c r="J159" s="894"/>
      <c r="K159" s="894"/>
      <c r="L159" s="894"/>
      <c r="M159" s="894"/>
      <c r="N159" s="894"/>
      <c r="O159" s="894"/>
    </row>
    <row r="160" spans="1:15">
      <c r="A160" s="894"/>
      <c r="B160" s="894"/>
      <c r="C160" s="894"/>
      <c r="D160" s="894"/>
      <c r="E160" s="894"/>
      <c r="F160" s="894"/>
      <c r="G160" s="894"/>
      <c r="H160" s="894"/>
      <c r="I160" s="894"/>
      <c r="J160" s="894"/>
      <c r="K160" s="894"/>
      <c r="L160" s="894"/>
      <c r="M160" s="894"/>
      <c r="N160" s="894"/>
      <c r="O160" s="894"/>
    </row>
    <row r="161" spans="1:15">
      <c r="A161" s="894"/>
      <c r="B161" s="894"/>
      <c r="C161" s="894"/>
      <c r="D161" s="894"/>
      <c r="E161" s="894"/>
      <c r="F161" s="894"/>
      <c r="G161" s="894"/>
      <c r="H161" s="894"/>
      <c r="I161" s="894"/>
      <c r="J161" s="894"/>
      <c r="K161" s="894"/>
      <c r="L161" s="894"/>
      <c r="M161" s="894"/>
      <c r="N161" s="894"/>
      <c r="O161" s="894"/>
    </row>
    <row r="162" spans="1:15">
      <c r="A162" s="894"/>
      <c r="B162" s="894"/>
      <c r="C162" s="894"/>
      <c r="D162" s="894"/>
      <c r="E162" s="894"/>
      <c r="F162" s="894"/>
      <c r="G162" s="894"/>
      <c r="H162" s="894"/>
      <c r="I162" s="894"/>
      <c r="J162" s="894"/>
      <c r="K162" s="894"/>
      <c r="L162" s="894"/>
      <c r="M162" s="894"/>
      <c r="N162" s="894"/>
      <c r="O162" s="894"/>
    </row>
    <row r="163" spans="1:15">
      <c r="A163" s="894"/>
      <c r="B163" s="894"/>
      <c r="C163" s="894"/>
      <c r="D163" s="894"/>
      <c r="E163" s="894"/>
      <c r="F163" s="894"/>
      <c r="G163" s="894"/>
      <c r="H163" s="894"/>
      <c r="I163" s="894"/>
      <c r="J163" s="894"/>
      <c r="K163" s="894"/>
      <c r="L163" s="894"/>
      <c r="M163" s="894"/>
      <c r="N163" s="894"/>
      <c r="O163" s="894"/>
    </row>
    <row r="164" spans="1:15">
      <c r="A164" s="894"/>
      <c r="B164" s="894"/>
      <c r="C164" s="894"/>
      <c r="D164" s="894"/>
      <c r="E164" s="894"/>
      <c r="F164" s="894"/>
      <c r="G164" s="894"/>
      <c r="H164" s="894"/>
      <c r="I164" s="894"/>
      <c r="J164" s="894"/>
      <c r="K164" s="894"/>
      <c r="L164" s="894"/>
      <c r="M164" s="894"/>
      <c r="N164" s="894"/>
      <c r="O164" s="894"/>
    </row>
    <row r="165" spans="1:15">
      <c r="A165" s="894"/>
      <c r="B165" s="894"/>
      <c r="C165" s="894"/>
      <c r="D165" s="894"/>
      <c r="E165" s="894"/>
      <c r="F165" s="894"/>
      <c r="G165" s="894"/>
      <c r="H165" s="894"/>
      <c r="I165" s="894"/>
      <c r="J165" s="894"/>
      <c r="K165" s="894"/>
      <c r="L165" s="894"/>
      <c r="M165" s="894"/>
      <c r="N165" s="894"/>
      <c r="O165" s="894"/>
    </row>
    <row r="166" spans="1:15">
      <c r="A166" s="894"/>
      <c r="B166" s="894"/>
      <c r="C166" s="894"/>
      <c r="D166" s="894"/>
      <c r="E166" s="894"/>
      <c r="F166" s="894"/>
      <c r="G166" s="894"/>
      <c r="H166" s="894"/>
      <c r="I166" s="894"/>
      <c r="J166" s="894"/>
      <c r="K166" s="894"/>
      <c r="L166" s="894"/>
      <c r="M166" s="894"/>
      <c r="N166" s="894"/>
      <c r="O166" s="894"/>
    </row>
    <row r="167" spans="1:15">
      <c r="A167" s="894"/>
      <c r="B167" s="894"/>
      <c r="C167" s="894"/>
      <c r="D167" s="894"/>
      <c r="E167" s="894"/>
      <c r="F167" s="894"/>
      <c r="G167" s="894"/>
      <c r="H167" s="894"/>
      <c r="I167" s="894"/>
      <c r="J167" s="894"/>
      <c r="K167" s="894"/>
      <c r="L167" s="894"/>
      <c r="M167" s="894"/>
      <c r="N167" s="894"/>
      <c r="O167" s="894"/>
    </row>
    <row r="168" spans="1:15">
      <c r="A168" s="894"/>
      <c r="B168" s="894"/>
      <c r="C168" s="894"/>
      <c r="D168" s="894"/>
      <c r="E168" s="894"/>
      <c r="F168" s="894"/>
      <c r="G168" s="894"/>
      <c r="H168" s="894"/>
      <c r="I168" s="894"/>
      <c r="J168" s="894"/>
      <c r="K168" s="894"/>
      <c r="L168" s="894"/>
      <c r="M168" s="894"/>
      <c r="N168" s="894"/>
      <c r="O168" s="894"/>
    </row>
    <row r="169" spans="1:15">
      <c r="A169" s="894"/>
      <c r="B169" s="894"/>
      <c r="C169" s="894"/>
      <c r="D169" s="894"/>
      <c r="E169" s="894"/>
      <c r="F169" s="894"/>
      <c r="G169" s="894"/>
      <c r="H169" s="894"/>
      <c r="I169" s="894"/>
      <c r="J169" s="894"/>
      <c r="K169" s="894"/>
      <c r="L169" s="894"/>
      <c r="M169" s="894"/>
      <c r="N169" s="894"/>
      <c r="O169" s="894"/>
    </row>
    <row r="170" spans="1:15">
      <c r="A170" s="894"/>
      <c r="B170" s="894"/>
      <c r="C170" s="894"/>
      <c r="D170" s="894"/>
      <c r="E170" s="894"/>
      <c r="F170" s="894"/>
      <c r="G170" s="894"/>
      <c r="H170" s="894"/>
      <c r="I170" s="894"/>
      <c r="J170" s="894"/>
      <c r="K170" s="894"/>
      <c r="L170" s="894"/>
      <c r="M170" s="894"/>
      <c r="N170" s="894"/>
      <c r="O170" s="894"/>
    </row>
    <row r="171" spans="1:15">
      <c r="A171" s="894"/>
      <c r="B171" s="894"/>
      <c r="C171" s="894"/>
      <c r="D171" s="894"/>
      <c r="E171" s="894"/>
      <c r="F171" s="894"/>
      <c r="G171" s="894"/>
      <c r="H171" s="894"/>
      <c r="I171" s="894"/>
      <c r="J171" s="894"/>
      <c r="K171" s="894"/>
      <c r="L171" s="894"/>
      <c r="M171" s="894"/>
      <c r="N171" s="894"/>
      <c r="O171" s="894"/>
    </row>
    <row r="172" spans="1:15">
      <c r="A172" s="894"/>
      <c r="B172" s="894"/>
      <c r="C172" s="894"/>
      <c r="D172" s="894"/>
      <c r="E172" s="894"/>
      <c r="F172" s="894"/>
      <c r="G172" s="894"/>
      <c r="H172" s="894"/>
      <c r="I172" s="894"/>
      <c r="J172" s="894"/>
      <c r="K172" s="894"/>
      <c r="L172" s="894"/>
      <c r="M172" s="894"/>
      <c r="N172" s="894"/>
      <c r="O172" s="894"/>
    </row>
    <row r="173" spans="1:15">
      <c r="A173" s="894"/>
      <c r="B173" s="894"/>
      <c r="C173" s="894"/>
      <c r="D173" s="894"/>
      <c r="E173" s="894"/>
      <c r="F173" s="894"/>
      <c r="G173" s="894"/>
      <c r="H173" s="894"/>
      <c r="I173" s="894"/>
      <c r="J173" s="894"/>
      <c r="K173" s="894"/>
      <c r="L173" s="894"/>
      <c r="M173" s="894"/>
      <c r="N173" s="894"/>
      <c r="O173" s="894"/>
    </row>
    <row r="174" spans="1:15">
      <c r="A174" s="894"/>
      <c r="B174" s="894"/>
      <c r="C174" s="894"/>
      <c r="D174" s="894"/>
      <c r="E174" s="894"/>
      <c r="F174" s="894"/>
      <c r="G174" s="894"/>
      <c r="H174" s="894"/>
      <c r="I174" s="894"/>
      <c r="J174" s="894"/>
      <c r="K174" s="894"/>
      <c r="L174" s="894"/>
      <c r="M174" s="894"/>
      <c r="N174" s="894"/>
      <c r="O174" s="894"/>
    </row>
    <row r="175" spans="1:15">
      <c r="A175" s="894"/>
      <c r="B175" s="894"/>
      <c r="C175" s="894"/>
      <c r="D175" s="894"/>
      <c r="E175" s="894"/>
      <c r="F175" s="894"/>
      <c r="G175" s="894"/>
      <c r="H175" s="894"/>
      <c r="I175" s="894"/>
      <c r="J175" s="894"/>
      <c r="K175" s="894"/>
      <c r="L175" s="894"/>
      <c r="M175" s="894"/>
      <c r="N175" s="894"/>
      <c r="O175" s="894"/>
    </row>
    <row r="176" spans="1:15">
      <c r="A176" s="894"/>
      <c r="B176" s="894"/>
      <c r="C176" s="894"/>
      <c r="D176" s="894"/>
      <c r="E176" s="894"/>
      <c r="F176" s="894"/>
      <c r="G176" s="894"/>
      <c r="H176" s="894"/>
      <c r="I176" s="894"/>
      <c r="J176" s="894"/>
      <c r="K176" s="894"/>
      <c r="L176" s="894"/>
      <c r="M176" s="894"/>
      <c r="N176" s="894"/>
      <c r="O176" s="894"/>
    </row>
    <row r="177" spans="1:15">
      <c r="A177" s="894"/>
      <c r="B177" s="894"/>
      <c r="C177" s="894"/>
      <c r="D177" s="894"/>
      <c r="E177" s="894"/>
      <c r="F177" s="894"/>
      <c r="G177" s="894"/>
      <c r="H177" s="894"/>
      <c r="I177" s="894"/>
      <c r="J177" s="894"/>
      <c r="K177" s="894"/>
      <c r="L177" s="894"/>
      <c r="M177" s="894"/>
      <c r="N177" s="894"/>
      <c r="O177" s="894"/>
    </row>
    <row r="178" spans="1:15">
      <c r="A178" s="894"/>
      <c r="B178" s="894"/>
      <c r="C178" s="894"/>
      <c r="D178" s="894"/>
      <c r="E178" s="894"/>
      <c r="F178" s="894"/>
      <c r="G178" s="894"/>
      <c r="H178" s="894"/>
      <c r="I178" s="894"/>
      <c r="J178" s="894"/>
      <c r="K178" s="894"/>
      <c r="L178" s="894"/>
      <c r="M178" s="894"/>
      <c r="N178" s="894"/>
      <c r="O178" s="894"/>
    </row>
    <row r="179" spans="1:15">
      <c r="A179" s="894"/>
      <c r="B179" s="894"/>
      <c r="C179" s="894"/>
      <c r="D179" s="894"/>
      <c r="E179" s="894"/>
      <c r="F179" s="894"/>
      <c r="G179" s="894"/>
      <c r="H179" s="894"/>
      <c r="I179" s="894"/>
      <c r="J179" s="894"/>
      <c r="K179" s="894"/>
      <c r="L179" s="894"/>
      <c r="M179" s="894"/>
      <c r="N179" s="894"/>
      <c r="O179" s="894"/>
    </row>
    <row r="180" spans="1:15">
      <c r="A180" s="894"/>
      <c r="B180" s="894"/>
      <c r="C180" s="894"/>
      <c r="D180" s="894"/>
      <c r="E180" s="894"/>
      <c r="F180" s="894"/>
      <c r="G180" s="894"/>
      <c r="H180" s="894"/>
      <c r="I180" s="894"/>
      <c r="J180" s="894"/>
      <c r="K180" s="894"/>
      <c r="L180" s="894"/>
      <c r="M180" s="894"/>
      <c r="N180" s="894"/>
      <c r="O180" s="894"/>
    </row>
    <row r="181" spans="1:15">
      <c r="A181" s="894"/>
      <c r="B181" s="894"/>
      <c r="C181" s="894"/>
      <c r="D181" s="894"/>
      <c r="E181" s="894"/>
      <c r="F181" s="894"/>
      <c r="G181" s="894"/>
      <c r="H181" s="894"/>
      <c r="I181" s="894"/>
      <c r="J181" s="894"/>
      <c r="K181" s="894"/>
      <c r="L181" s="894"/>
      <c r="M181" s="894"/>
      <c r="N181" s="894"/>
      <c r="O181" s="894"/>
    </row>
    <row r="182" spans="1:15">
      <c r="A182" s="894"/>
      <c r="B182" s="894"/>
      <c r="C182" s="894"/>
      <c r="D182" s="894"/>
      <c r="E182" s="894"/>
      <c r="F182" s="894"/>
      <c r="G182" s="894"/>
      <c r="H182" s="894"/>
      <c r="I182" s="894"/>
      <c r="J182" s="894"/>
      <c r="K182" s="894"/>
      <c r="L182" s="894"/>
      <c r="M182" s="894"/>
      <c r="N182" s="894"/>
      <c r="O182" s="894"/>
    </row>
    <row r="183" spans="1:15">
      <c r="A183" s="894"/>
      <c r="B183" s="894"/>
      <c r="C183" s="894"/>
      <c r="D183" s="894"/>
      <c r="E183" s="894"/>
      <c r="F183" s="894"/>
      <c r="G183" s="894"/>
      <c r="H183" s="894"/>
      <c r="I183" s="894"/>
      <c r="J183" s="894"/>
      <c r="K183" s="894"/>
      <c r="L183" s="894"/>
      <c r="M183" s="894"/>
      <c r="N183" s="894"/>
      <c r="O183" s="894"/>
    </row>
    <row r="184" spans="1:15">
      <c r="A184" s="894"/>
      <c r="B184" s="894"/>
      <c r="C184" s="894"/>
      <c r="D184" s="894"/>
      <c r="E184" s="894"/>
      <c r="F184" s="894"/>
      <c r="G184" s="894"/>
      <c r="H184" s="894"/>
      <c r="I184" s="894"/>
      <c r="J184" s="894"/>
      <c r="K184" s="894"/>
      <c r="L184" s="894"/>
      <c r="M184" s="894"/>
      <c r="N184" s="894"/>
      <c r="O184" s="894"/>
    </row>
    <row r="185" spans="1:15">
      <c r="A185" s="894"/>
      <c r="B185" s="894"/>
      <c r="C185" s="894"/>
      <c r="D185" s="894"/>
      <c r="E185" s="894"/>
      <c r="F185" s="894"/>
      <c r="G185" s="894"/>
      <c r="H185" s="894"/>
      <c r="I185" s="894"/>
      <c r="J185" s="894"/>
      <c r="K185" s="894"/>
      <c r="L185" s="894"/>
      <c r="M185" s="894"/>
      <c r="N185" s="894"/>
      <c r="O185" s="894"/>
    </row>
    <row r="186" spans="1:15">
      <c r="A186" s="894"/>
      <c r="B186" s="894"/>
      <c r="C186" s="894"/>
      <c r="D186" s="894"/>
      <c r="E186" s="894"/>
      <c r="F186" s="894"/>
      <c r="G186" s="894"/>
      <c r="H186" s="894"/>
      <c r="I186" s="894"/>
      <c r="J186" s="894"/>
      <c r="K186" s="894"/>
      <c r="L186" s="894"/>
      <c r="M186" s="894"/>
      <c r="N186" s="894"/>
      <c r="O186" s="894"/>
    </row>
    <row r="187" spans="1:15">
      <c r="A187" s="894"/>
      <c r="B187" s="894"/>
      <c r="C187" s="894"/>
      <c r="D187" s="894"/>
      <c r="E187" s="894"/>
      <c r="F187" s="894"/>
      <c r="G187" s="894"/>
      <c r="H187" s="894"/>
      <c r="I187" s="894"/>
      <c r="J187" s="894"/>
      <c r="K187" s="894"/>
      <c r="L187" s="894"/>
      <c r="M187" s="894"/>
      <c r="N187" s="894"/>
      <c r="O187" s="894"/>
    </row>
    <row r="188" spans="1:15">
      <c r="A188" s="894"/>
      <c r="B188" s="894"/>
      <c r="C188" s="894"/>
      <c r="D188" s="894"/>
      <c r="E188" s="894"/>
      <c r="F188" s="894"/>
      <c r="G188" s="894"/>
      <c r="H188" s="894"/>
      <c r="I188" s="894"/>
      <c r="J188" s="894"/>
      <c r="K188" s="894"/>
      <c r="L188" s="894"/>
      <c r="M188" s="894"/>
      <c r="N188" s="894"/>
      <c r="O188" s="894"/>
    </row>
    <row r="189" spans="1:15">
      <c r="A189" s="894"/>
      <c r="B189" s="894"/>
      <c r="C189" s="894"/>
      <c r="D189" s="894"/>
      <c r="E189" s="894"/>
      <c r="F189" s="894"/>
      <c r="G189" s="894"/>
      <c r="H189" s="894"/>
      <c r="I189" s="894"/>
      <c r="J189" s="894"/>
      <c r="K189" s="894"/>
      <c r="L189" s="894"/>
      <c r="M189" s="894"/>
      <c r="N189" s="894"/>
      <c r="O189" s="894"/>
    </row>
    <row r="190" spans="1:15">
      <c r="A190" s="894"/>
      <c r="B190" s="894"/>
      <c r="C190" s="894"/>
      <c r="D190" s="894"/>
      <c r="E190" s="894"/>
      <c r="F190" s="894"/>
      <c r="G190" s="894"/>
      <c r="H190" s="894"/>
      <c r="I190" s="894"/>
      <c r="J190" s="894"/>
      <c r="K190" s="894"/>
      <c r="L190" s="894"/>
      <c r="M190" s="894"/>
      <c r="N190" s="894"/>
      <c r="O190" s="894"/>
    </row>
    <row r="191" spans="1:15">
      <c r="A191" s="894"/>
      <c r="B191" s="894"/>
      <c r="C191" s="894"/>
      <c r="D191" s="894"/>
      <c r="E191" s="894"/>
      <c r="F191" s="894"/>
      <c r="G191" s="894"/>
      <c r="H191" s="894"/>
      <c r="I191" s="894"/>
      <c r="J191" s="894"/>
      <c r="K191" s="894"/>
      <c r="L191" s="894"/>
      <c r="M191" s="894"/>
      <c r="N191" s="894"/>
      <c r="O191" s="894"/>
    </row>
    <row r="192" spans="1:15">
      <c r="A192" s="894"/>
      <c r="B192" s="894"/>
      <c r="C192" s="894"/>
      <c r="D192" s="894"/>
      <c r="E192" s="894"/>
      <c r="F192" s="894"/>
      <c r="G192" s="894"/>
      <c r="H192" s="894"/>
      <c r="I192" s="894"/>
      <c r="J192" s="894"/>
      <c r="K192" s="894"/>
      <c r="L192" s="894"/>
      <c r="M192" s="894"/>
      <c r="N192" s="894"/>
      <c r="O192" s="894"/>
    </row>
    <row r="193" spans="1:15">
      <c r="A193" s="894"/>
      <c r="B193" s="894"/>
      <c r="C193" s="894"/>
      <c r="D193" s="894"/>
      <c r="E193" s="894"/>
      <c r="F193" s="894"/>
      <c r="G193" s="894"/>
      <c r="H193" s="894"/>
      <c r="I193" s="894"/>
      <c r="J193" s="894"/>
      <c r="K193" s="894"/>
      <c r="L193" s="894"/>
      <c r="M193" s="894"/>
      <c r="N193" s="894"/>
      <c r="O193" s="894"/>
    </row>
    <row r="194" spans="1:15">
      <c r="A194" s="894"/>
      <c r="B194" s="894"/>
      <c r="C194" s="894"/>
      <c r="D194" s="894"/>
      <c r="E194" s="894"/>
      <c r="F194" s="894"/>
      <c r="G194" s="894"/>
      <c r="H194" s="894"/>
      <c r="I194" s="894"/>
      <c r="J194" s="894"/>
      <c r="K194" s="894"/>
      <c r="L194" s="894"/>
      <c r="M194" s="894"/>
      <c r="N194" s="894"/>
      <c r="O194" s="894"/>
    </row>
    <row r="195" spans="1:15">
      <c r="A195" s="894"/>
      <c r="B195" s="894"/>
      <c r="C195" s="894"/>
      <c r="D195" s="894"/>
      <c r="E195" s="894"/>
      <c r="F195" s="894"/>
      <c r="G195" s="894"/>
      <c r="H195" s="894"/>
      <c r="I195" s="894"/>
      <c r="J195" s="894"/>
      <c r="K195" s="894"/>
      <c r="L195" s="894"/>
      <c r="M195" s="894"/>
      <c r="N195" s="894"/>
      <c r="O195" s="894"/>
    </row>
    <row r="196" spans="1:15">
      <c r="A196" s="894"/>
      <c r="B196" s="894"/>
      <c r="C196" s="894"/>
      <c r="D196" s="894"/>
      <c r="E196" s="894"/>
      <c r="F196" s="894"/>
      <c r="G196" s="894"/>
      <c r="H196" s="894"/>
      <c r="I196" s="894"/>
      <c r="J196" s="894"/>
      <c r="K196" s="894"/>
      <c r="L196" s="894"/>
      <c r="M196" s="894"/>
      <c r="N196" s="894"/>
      <c r="O196" s="894"/>
    </row>
    <row r="197" spans="1:15">
      <c r="A197" s="894"/>
      <c r="B197" s="894"/>
      <c r="C197" s="894"/>
      <c r="D197" s="894"/>
      <c r="E197" s="894"/>
      <c r="F197" s="894"/>
      <c r="G197" s="894"/>
      <c r="H197" s="894"/>
      <c r="I197" s="894"/>
      <c r="J197" s="894"/>
      <c r="K197" s="894"/>
      <c r="L197" s="894"/>
      <c r="M197" s="894"/>
      <c r="N197" s="894"/>
      <c r="O197" s="894"/>
    </row>
    <row r="198" spans="1:15">
      <c r="A198" s="894"/>
      <c r="B198" s="894"/>
      <c r="C198" s="894"/>
      <c r="D198" s="894"/>
      <c r="E198" s="894"/>
      <c r="F198" s="894"/>
      <c r="G198" s="894"/>
      <c r="H198" s="894"/>
      <c r="I198" s="894"/>
      <c r="J198" s="894"/>
      <c r="K198" s="894"/>
      <c r="L198" s="894"/>
      <c r="M198" s="894"/>
      <c r="N198" s="894"/>
      <c r="O198" s="894"/>
    </row>
    <row r="199" spans="1:15">
      <c r="A199" s="894"/>
      <c r="B199" s="894"/>
      <c r="C199" s="894"/>
      <c r="D199" s="894"/>
      <c r="E199" s="894"/>
      <c r="F199" s="894"/>
      <c r="G199" s="894"/>
      <c r="H199" s="894"/>
      <c r="I199" s="894"/>
      <c r="J199" s="894"/>
      <c r="K199" s="894"/>
      <c r="L199" s="894"/>
      <c r="M199" s="894"/>
      <c r="N199" s="894"/>
      <c r="O199" s="894"/>
    </row>
    <row r="200" spans="1:15">
      <c r="A200" s="894"/>
      <c r="B200" s="894"/>
      <c r="C200" s="894"/>
      <c r="D200" s="894"/>
      <c r="E200" s="894"/>
      <c r="F200" s="894"/>
      <c r="G200" s="894"/>
      <c r="H200" s="894"/>
      <c r="I200" s="894"/>
      <c r="J200" s="894"/>
      <c r="K200" s="894"/>
      <c r="L200" s="894"/>
      <c r="M200" s="894"/>
      <c r="N200" s="894"/>
      <c r="O200" s="894"/>
    </row>
    <row r="201" spans="1:15">
      <c r="A201" s="894"/>
      <c r="B201" s="894"/>
      <c r="C201" s="894"/>
      <c r="D201" s="894"/>
      <c r="E201" s="894"/>
      <c r="F201" s="894"/>
      <c r="G201" s="894"/>
      <c r="H201" s="894"/>
      <c r="I201" s="894"/>
      <c r="J201" s="894"/>
      <c r="K201" s="894"/>
      <c r="L201" s="894"/>
      <c r="M201" s="894"/>
      <c r="N201" s="894"/>
      <c r="O201" s="894"/>
    </row>
    <row r="202" spans="1:15">
      <c r="A202" s="894"/>
      <c r="B202" s="894"/>
      <c r="C202" s="894"/>
      <c r="D202" s="894"/>
      <c r="E202" s="894"/>
      <c r="F202" s="894"/>
      <c r="G202" s="894"/>
      <c r="H202" s="894"/>
      <c r="I202" s="894"/>
      <c r="J202" s="894"/>
      <c r="K202" s="894"/>
      <c r="L202" s="894"/>
      <c r="M202" s="894"/>
      <c r="N202" s="894"/>
      <c r="O202" s="894"/>
    </row>
    <row r="203" spans="1:15">
      <c r="A203" s="894"/>
      <c r="B203" s="894"/>
      <c r="C203" s="894"/>
      <c r="D203" s="894"/>
      <c r="E203" s="894"/>
      <c r="F203" s="894"/>
      <c r="G203" s="894"/>
      <c r="H203" s="894"/>
      <c r="I203" s="894"/>
      <c r="J203" s="894"/>
      <c r="K203" s="894"/>
      <c r="L203" s="894"/>
      <c r="M203" s="894"/>
      <c r="N203" s="894"/>
      <c r="O203" s="894"/>
    </row>
    <row r="204" spans="1:15">
      <c r="A204" s="894"/>
      <c r="B204" s="894"/>
      <c r="C204" s="894"/>
      <c r="D204" s="894"/>
      <c r="E204" s="894"/>
      <c r="F204" s="894"/>
      <c r="G204" s="894"/>
      <c r="H204" s="894"/>
      <c r="I204" s="894"/>
      <c r="J204" s="894"/>
      <c r="K204" s="894"/>
      <c r="L204" s="894"/>
      <c r="M204" s="894"/>
      <c r="N204" s="894"/>
      <c r="O204" s="894"/>
    </row>
    <row r="205" spans="1:15">
      <c r="A205" s="894"/>
      <c r="B205" s="894"/>
      <c r="C205" s="894"/>
      <c r="D205" s="894"/>
      <c r="E205" s="894"/>
      <c r="F205" s="894"/>
      <c r="G205" s="894"/>
      <c r="H205" s="894"/>
      <c r="I205" s="894"/>
      <c r="J205" s="894"/>
      <c r="K205" s="894"/>
      <c r="L205" s="894"/>
      <c r="M205" s="894"/>
      <c r="N205" s="894"/>
      <c r="O205" s="894"/>
    </row>
    <row r="206" spans="1:15">
      <c r="A206" s="894"/>
      <c r="B206" s="894"/>
      <c r="C206" s="894"/>
      <c r="D206" s="894"/>
      <c r="E206" s="894"/>
      <c r="F206" s="894"/>
      <c r="G206" s="894"/>
      <c r="H206" s="894"/>
      <c r="I206" s="894"/>
      <c r="J206" s="894"/>
      <c r="K206" s="894"/>
      <c r="L206" s="894"/>
      <c r="M206" s="894"/>
      <c r="N206" s="894"/>
      <c r="O206" s="894"/>
    </row>
    <row r="207" spans="1:15">
      <c r="A207" s="894"/>
      <c r="B207" s="894"/>
      <c r="C207" s="894"/>
      <c r="D207" s="894"/>
      <c r="E207" s="894"/>
      <c r="F207" s="894"/>
      <c r="G207" s="894"/>
      <c r="H207" s="894"/>
      <c r="I207" s="894"/>
      <c r="J207" s="894"/>
      <c r="K207" s="894"/>
      <c r="L207" s="894"/>
      <c r="M207" s="894"/>
      <c r="N207" s="894"/>
      <c r="O207" s="894"/>
    </row>
    <row r="208" spans="1:15">
      <c r="A208" s="894"/>
      <c r="B208" s="894"/>
      <c r="C208" s="894"/>
      <c r="D208" s="894"/>
      <c r="E208" s="894"/>
      <c r="F208" s="894"/>
      <c r="G208" s="894"/>
      <c r="H208" s="894"/>
      <c r="I208" s="894"/>
      <c r="J208" s="894"/>
      <c r="K208" s="894"/>
      <c r="L208" s="894"/>
      <c r="M208" s="894"/>
      <c r="N208" s="894"/>
      <c r="O208" s="894"/>
    </row>
    <row r="209" spans="1:15">
      <c r="A209" s="894"/>
      <c r="B209" s="894"/>
      <c r="C209" s="894"/>
      <c r="D209" s="894"/>
      <c r="E209" s="894"/>
      <c r="F209" s="894"/>
      <c r="G209" s="894"/>
      <c r="H209" s="894"/>
      <c r="I209" s="894"/>
      <c r="J209" s="894"/>
      <c r="K209" s="894"/>
      <c r="L209" s="894"/>
      <c r="M209" s="894"/>
      <c r="N209" s="894"/>
      <c r="O209" s="894"/>
    </row>
    <row r="210" spans="1:15">
      <c r="A210" s="894"/>
      <c r="B210" s="894"/>
      <c r="C210" s="894"/>
      <c r="D210" s="894"/>
      <c r="E210" s="894"/>
      <c r="F210" s="894"/>
      <c r="G210" s="894"/>
      <c r="H210" s="894"/>
      <c r="I210" s="894"/>
      <c r="J210" s="894"/>
      <c r="K210" s="894"/>
      <c r="L210" s="894"/>
      <c r="M210" s="894"/>
      <c r="N210" s="894"/>
      <c r="O210" s="894"/>
    </row>
    <row r="211" spans="1:15">
      <c r="A211" s="894"/>
      <c r="B211" s="894"/>
      <c r="C211" s="894"/>
      <c r="D211" s="894"/>
      <c r="E211" s="894"/>
      <c r="F211" s="894"/>
      <c r="G211" s="894"/>
      <c r="H211" s="894"/>
      <c r="I211" s="894"/>
      <c r="J211" s="894"/>
      <c r="K211" s="894"/>
      <c r="L211" s="894"/>
      <c r="M211" s="894"/>
      <c r="N211" s="894"/>
      <c r="O211" s="894"/>
    </row>
    <row r="212" spans="1:15">
      <c r="A212" s="894"/>
      <c r="B212" s="894"/>
      <c r="C212" s="894"/>
      <c r="D212" s="894"/>
      <c r="E212" s="894"/>
      <c r="F212" s="894"/>
      <c r="G212" s="894"/>
      <c r="H212" s="894"/>
      <c r="I212" s="894"/>
      <c r="J212" s="894"/>
      <c r="K212" s="894"/>
      <c r="L212" s="894"/>
      <c r="M212" s="894"/>
      <c r="N212" s="894"/>
      <c r="O212" s="894"/>
    </row>
    <row r="213" spans="1:15">
      <c r="A213" s="894"/>
      <c r="B213" s="894"/>
      <c r="C213" s="894"/>
      <c r="D213" s="894"/>
      <c r="E213" s="894"/>
      <c r="F213" s="894"/>
      <c r="G213" s="894"/>
      <c r="H213" s="894"/>
      <c r="I213" s="894"/>
      <c r="J213" s="894"/>
      <c r="K213" s="894"/>
      <c r="L213" s="894"/>
      <c r="M213" s="894"/>
      <c r="N213" s="894"/>
      <c r="O213" s="894"/>
    </row>
    <row r="214" spans="1:15">
      <c r="A214" s="894"/>
      <c r="B214" s="894"/>
      <c r="C214" s="894"/>
      <c r="D214" s="894"/>
      <c r="E214" s="894"/>
      <c r="F214" s="894"/>
      <c r="G214" s="894"/>
      <c r="H214" s="894"/>
      <c r="I214" s="894"/>
      <c r="J214" s="894"/>
      <c r="K214" s="894"/>
      <c r="L214" s="894"/>
      <c r="M214" s="894"/>
      <c r="N214" s="894"/>
      <c r="O214" s="894"/>
    </row>
    <row r="215" spans="1:15">
      <c r="A215" s="894"/>
      <c r="B215" s="894"/>
      <c r="C215" s="894"/>
      <c r="D215" s="894"/>
      <c r="E215" s="894"/>
      <c r="F215" s="894"/>
      <c r="G215" s="894"/>
      <c r="H215" s="894"/>
      <c r="I215" s="894"/>
      <c r="J215" s="894"/>
      <c r="K215" s="894"/>
      <c r="L215" s="894"/>
      <c r="M215" s="894"/>
      <c r="N215" s="894"/>
      <c r="O215" s="894"/>
    </row>
    <row r="216" spans="1:15">
      <c r="A216" s="894"/>
      <c r="B216" s="894"/>
      <c r="C216" s="894"/>
      <c r="D216" s="894"/>
      <c r="E216" s="894"/>
      <c r="F216" s="894"/>
      <c r="G216" s="894"/>
      <c r="H216" s="894"/>
      <c r="I216" s="894"/>
      <c r="J216" s="894"/>
      <c r="K216" s="894"/>
      <c r="L216" s="894"/>
      <c r="M216" s="894"/>
      <c r="N216" s="894"/>
      <c r="O216" s="894"/>
    </row>
    <row r="217" spans="1:15">
      <c r="A217" s="894"/>
      <c r="B217" s="894"/>
      <c r="C217" s="894"/>
      <c r="D217" s="894"/>
      <c r="E217" s="894"/>
      <c r="F217" s="894"/>
      <c r="G217" s="894"/>
      <c r="H217" s="894"/>
      <c r="I217" s="894"/>
      <c r="J217" s="894"/>
      <c r="K217" s="894"/>
      <c r="L217" s="894"/>
      <c r="M217" s="894"/>
      <c r="N217" s="894"/>
      <c r="O217" s="894"/>
    </row>
    <row r="218" spans="1:15">
      <c r="A218" s="894"/>
      <c r="B218" s="894"/>
      <c r="C218" s="894"/>
      <c r="D218" s="894"/>
      <c r="E218" s="894"/>
      <c r="F218" s="894"/>
      <c r="G218" s="894"/>
      <c r="H218" s="894"/>
      <c r="I218" s="894"/>
      <c r="J218" s="894"/>
      <c r="K218" s="894"/>
      <c r="L218" s="894"/>
      <c r="M218" s="894"/>
      <c r="N218" s="894"/>
      <c r="O218" s="894"/>
    </row>
    <row r="219" spans="1:15">
      <c r="A219" s="894"/>
      <c r="B219" s="894"/>
      <c r="C219" s="894"/>
      <c r="D219" s="894"/>
      <c r="E219" s="894"/>
      <c r="F219" s="894"/>
      <c r="G219" s="894"/>
      <c r="H219" s="894"/>
      <c r="I219" s="894"/>
      <c r="J219" s="894"/>
      <c r="K219" s="894"/>
      <c r="L219" s="894"/>
      <c r="M219" s="894"/>
      <c r="N219" s="894"/>
      <c r="O219" s="894"/>
    </row>
    <row r="220" spans="1:15">
      <c r="A220" s="894"/>
      <c r="B220" s="894"/>
      <c r="C220" s="894"/>
      <c r="D220" s="894"/>
      <c r="E220" s="894"/>
      <c r="F220" s="894"/>
      <c r="G220" s="894"/>
      <c r="H220" s="894"/>
      <c r="I220" s="894"/>
      <c r="J220" s="894"/>
      <c r="K220" s="894"/>
      <c r="L220" s="894"/>
      <c r="M220" s="894"/>
      <c r="N220" s="894"/>
      <c r="O220" s="894"/>
    </row>
    <row r="221" spans="1:15">
      <c r="A221" s="894"/>
      <c r="B221" s="894"/>
      <c r="C221" s="894"/>
      <c r="D221" s="894"/>
      <c r="E221" s="894"/>
      <c r="F221" s="894"/>
      <c r="G221" s="894"/>
      <c r="H221" s="894"/>
      <c r="I221" s="894"/>
      <c r="J221" s="894"/>
      <c r="K221" s="894"/>
      <c r="L221" s="894"/>
      <c r="M221" s="894"/>
      <c r="N221" s="894"/>
      <c r="O221" s="894"/>
    </row>
    <row r="222" spans="1:15">
      <c r="A222" s="894"/>
      <c r="B222" s="894"/>
      <c r="C222" s="894"/>
      <c r="D222" s="894"/>
      <c r="E222" s="894"/>
      <c r="F222" s="894"/>
      <c r="G222" s="894"/>
      <c r="H222" s="894"/>
      <c r="I222" s="894"/>
      <c r="J222" s="894"/>
      <c r="K222" s="894"/>
      <c r="L222" s="894"/>
      <c r="M222" s="894"/>
      <c r="N222" s="894"/>
      <c r="O222" s="894"/>
    </row>
    <row r="223" spans="1:15">
      <c r="A223" s="894"/>
      <c r="B223" s="894"/>
      <c r="C223" s="894"/>
      <c r="D223" s="894"/>
      <c r="E223" s="894"/>
      <c r="F223" s="894"/>
      <c r="G223" s="894"/>
      <c r="H223" s="894"/>
      <c r="I223" s="894"/>
      <c r="J223" s="894"/>
      <c r="K223" s="894"/>
      <c r="L223" s="894"/>
      <c r="M223" s="894"/>
      <c r="N223" s="894"/>
      <c r="O223" s="894"/>
    </row>
    <row r="224" spans="1:15">
      <c r="A224" s="894"/>
      <c r="B224" s="894"/>
      <c r="C224" s="894"/>
      <c r="D224" s="894"/>
      <c r="E224" s="894"/>
      <c r="F224" s="894"/>
      <c r="G224" s="894"/>
      <c r="H224" s="894"/>
      <c r="I224" s="894"/>
      <c r="J224" s="894"/>
      <c r="K224" s="894"/>
      <c r="L224" s="894"/>
      <c r="M224" s="894"/>
      <c r="N224" s="894"/>
      <c r="O224" s="894"/>
    </row>
    <row r="225" spans="1:15">
      <c r="A225" s="894"/>
      <c r="B225" s="894"/>
      <c r="C225" s="894"/>
      <c r="D225" s="894"/>
      <c r="E225" s="894"/>
      <c r="F225" s="894"/>
      <c r="G225" s="894"/>
      <c r="H225" s="894"/>
      <c r="I225" s="894"/>
      <c r="J225" s="894"/>
      <c r="K225" s="894"/>
      <c r="L225" s="894"/>
      <c r="M225" s="894"/>
      <c r="N225" s="894"/>
      <c r="O225" s="894"/>
    </row>
    <row r="226" spans="1:15">
      <c r="A226" s="894"/>
      <c r="B226" s="894"/>
      <c r="C226" s="894"/>
      <c r="D226" s="894"/>
      <c r="E226" s="894"/>
      <c r="F226" s="894"/>
      <c r="G226" s="894"/>
      <c r="K226" s="894"/>
      <c r="L226" s="894"/>
      <c r="M226" s="894"/>
      <c r="N226" s="894"/>
      <c r="O226" s="894"/>
    </row>
    <row r="227" spans="1:15">
      <c r="A227" s="894"/>
      <c r="B227" s="894"/>
      <c r="C227" s="894"/>
      <c r="D227" s="894"/>
      <c r="E227" s="894"/>
      <c r="F227" s="894"/>
      <c r="G227" s="894"/>
      <c r="K227" s="894"/>
      <c r="L227" s="894"/>
      <c r="M227" s="894"/>
      <c r="N227" s="894"/>
      <c r="O227" s="894"/>
    </row>
    <row r="228" spans="1:15">
      <c r="A228" s="894"/>
      <c r="B228" s="894"/>
      <c r="C228" s="894"/>
      <c r="D228" s="894"/>
      <c r="E228" s="894"/>
      <c r="F228" s="894"/>
      <c r="G228" s="894"/>
      <c r="K228" s="894"/>
      <c r="L228" s="894"/>
      <c r="M228" s="894"/>
      <c r="N228" s="894"/>
      <c r="O228" s="894"/>
    </row>
    <row r="229" spans="1:15">
      <c r="A229" s="894"/>
      <c r="B229" s="894"/>
      <c r="C229" s="894"/>
      <c r="D229" s="894"/>
      <c r="E229" s="894"/>
      <c r="F229" s="894"/>
      <c r="G229" s="894"/>
      <c r="K229" s="894"/>
      <c r="L229" s="894"/>
      <c r="M229" s="894"/>
      <c r="N229" s="894"/>
      <c r="O229" s="894"/>
    </row>
    <row r="230" spans="1:15">
      <c r="A230" s="894"/>
      <c r="B230" s="894"/>
      <c r="C230" s="894"/>
      <c r="D230" s="894"/>
      <c r="E230" s="894"/>
      <c r="F230" s="894"/>
      <c r="G230" s="894"/>
      <c r="K230" s="894"/>
      <c r="L230" s="894"/>
      <c r="M230" s="894"/>
      <c r="N230" s="894"/>
      <c r="O230" s="894"/>
    </row>
    <row r="231" spans="1:15">
      <c r="A231" s="894"/>
      <c r="B231" s="894"/>
      <c r="C231" s="894"/>
      <c r="K231" s="894"/>
      <c r="L231" s="894"/>
      <c r="M231" s="894"/>
      <c r="N231" s="894"/>
      <c r="O231" s="894"/>
    </row>
    <row r="232" spans="1:15">
      <c r="A232" s="894"/>
      <c r="B232" s="894"/>
      <c r="C232" s="894"/>
      <c r="K232" s="894"/>
      <c r="L232" s="894"/>
      <c r="M232" s="894"/>
      <c r="N232" s="894"/>
      <c r="O232" s="894"/>
    </row>
    <row r="233" spans="1:15">
      <c r="B233" s="894"/>
      <c r="C233" s="894"/>
      <c r="K233" s="894"/>
      <c r="L233" s="894"/>
      <c r="M233" s="894"/>
      <c r="N233" s="894"/>
      <c r="O233" s="894"/>
    </row>
    <row r="234" spans="1:15">
      <c r="B234" s="894"/>
      <c r="C234" s="894"/>
      <c r="K234" s="894"/>
      <c r="L234" s="894"/>
      <c r="M234" s="894"/>
      <c r="N234" s="894"/>
      <c r="O234" s="894"/>
    </row>
    <row r="235" spans="1:15">
      <c r="B235" s="894"/>
      <c r="C235" s="894"/>
      <c r="K235" s="894"/>
      <c r="L235" s="894"/>
      <c r="M235" s="894"/>
      <c r="N235" s="894"/>
      <c r="O235" s="894"/>
    </row>
    <row r="236" spans="1:15">
      <c r="B236" s="894"/>
      <c r="C236" s="894"/>
      <c r="K236" s="894"/>
      <c r="L236" s="894"/>
      <c r="M236" s="894"/>
      <c r="N236" s="894"/>
      <c r="O236" s="894"/>
    </row>
    <row r="237" spans="1:15">
      <c r="B237" s="894"/>
      <c r="C237" s="894"/>
      <c r="K237" s="894"/>
      <c r="L237" s="894"/>
      <c r="M237" s="894"/>
      <c r="N237" s="894"/>
      <c r="O237" s="894"/>
    </row>
    <row r="238" spans="1:15">
      <c r="B238" s="894"/>
      <c r="C238" s="894"/>
      <c r="K238" s="894"/>
      <c r="L238" s="894"/>
      <c r="M238" s="894"/>
      <c r="N238" s="894"/>
      <c r="O238" s="894"/>
    </row>
    <row r="239" spans="1:15">
      <c r="B239" s="894"/>
      <c r="C239" s="894"/>
      <c r="K239" s="894"/>
      <c r="L239" s="894"/>
      <c r="M239" s="894"/>
      <c r="N239" s="894"/>
      <c r="O239" s="894"/>
    </row>
    <row r="240" spans="1:15">
      <c r="B240" s="894"/>
      <c r="C240" s="894"/>
      <c r="K240" s="894"/>
      <c r="L240" s="894"/>
      <c r="M240" s="894"/>
      <c r="N240" s="894"/>
      <c r="O240" s="894"/>
    </row>
    <row r="241" spans="2:15">
      <c r="B241" s="894"/>
      <c r="C241" s="894"/>
      <c r="K241" s="894"/>
      <c r="L241" s="894"/>
      <c r="M241" s="894"/>
      <c r="N241" s="894"/>
      <c r="O241" s="894"/>
    </row>
    <row r="242" spans="2:15">
      <c r="B242" s="894"/>
      <c r="C242" s="894"/>
      <c r="K242" s="894"/>
      <c r="L242" s="894"/>
      <c r="M242" s="894"/>
      <c r="N242" s="894"/>
      <c r="O242" s="894"/>
    </row>
    <row r="243" spans="2:15">
      <c r="B243" s="894"/>
      <c r="C243" s="894"/>
      <c r="K243" s="894"/>
      <c r="L243" s="894"/>
      <c r="M243" s="894"/>
      <c r="N243" s="894"/>
      <c r="O243" s="894"/>
    </row>
    <row r="244" spans="2:15">
      <c r="B244" s="894"/>
      <c r="C244" s="894"/>
      <c r="K244" s="894"/>
      <c r="L244" s="894"/>
      <c r="M244" s="894"/>
      <c r="N244" s="894"/>
      <c r="O244" s="894"/>
    </row>
    <row r="245" spans="2:15">
      <c r="B245" s="894"/>
      <c r="C245" s="894"/>
      <c r="K245" s="894"/>
      <c r="L245" s="894"/>
      <c r="M245" s="894"/>
      <c r="N245" s="894"/>
      <c r="O245" s="894"/>
    </row>
    <row r="246" spans="2:15">
      <c r="B246" s="894"/>
      <c r="C246" s="894"/>
      <c r="K246" s="894"/>
      <c r="L246" s="894"/>
      <c r="M246" s="894"/>
      <c r="N246" s="894"/>
      <c r="O246" s="894"/>
    </row>
    <row r="247" spans="2:15">
      <c r="B247" s="894"/>
      <c r="C247" s="894"/>
      <c r="K247" s="894"/>
      <c r="L247" s="894"/>
      <c r="M247" s="894"/>
      <c r="N247" s="894"/>
      <c r="O247" s="894"/>
    </row>
    <row r="248" spans="2:15">
      <c r="B248" s="894"/>
      <c r="C248" s="894"/>
      <c r="K248" s="894"/>
      <c r="L248" s="894"/>
      <c r="M248" s="894"/>
      <c r="N248" s="894"/>
      <c r="O248" s="894"/>
    </row>
    <row r="249" spans="2:15">
      <c r="B249" s="894"/>
      <c r="C249" s="894"/>
      <c r="K249" s="894"/>
      <c r="L249" s="894"/>
      <c r="M249" s="894"/>
      <c r="N249" s="894"/>
      <c r="O249" s="894"/>
    </row>
    <row r="250" spans="2:15">
      <c r="B250" s="894"/>
      <c r="C250" s="894"/>
      <c r="K250" s="894"/>
      <c r="L250" s="894"/>
    </row>
    <row r="251" spans="2:15">
      <c r="B251" s="894"/>
      <c r="C251" s="894"/>
      <c r="K251" s="894"/>
      <c r="L251" s="894"/>
    </row>
    <row r="252" spans="2:15">
      <c r="B252" s="894"/>
      <c r="C252" s="894"/>
      <c r="K252" s="894"/>
      <c r="L252" s="894"/>
    </row>
    <row r="253" spans="2:15">
      <c r="B253" s="894"/>
      <c r="C253" s="894"/>
      <c r="K253" s="894"/>
      <c r="L253" s="894"/>
    </row>
    <row r="254" spans="2:15">
      <c r="B254" s="894"/>
      <c r="C254" s="894"/>
      <c r="K254" s="894"/>
      <c r="L254" s="894"/>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8" customWidth="1"/>
    <col min="2" max="2" width="26.109375" style="488" bestFit="1" customWidth="1"/>
    <col min="3" max="14" width="12.5546875" style="783" bestFit="1" customWidth="1"/>
    <col min="15" max="15" width="15.5546875" style="488" bestFit="1" customWidth="1"/>
    <col min="16" max="16384" width="9.109375" style="488"/>
  </cols>
  <sheetData>
    <row r="1" spans="1:15" ht="21" customHeight="1" thickBot="1">
      <c r="A1" s="1114" t="s">
        <v>85</v>
      </c>
      <c r="B1" s="1109"/>
      <c r="C1" s="1109"/>
      <c r="D1" s="1109"/>
      <c r="E1" s="1109"/>
      <c r="F1" s="1109"/>
      <c r="G1" s="1109"/>
      <c r="H1" s="1109"/>
      <c r="I1" s="1109"/>
      <c r="J1" s="1109"/>
      <c r="K1" s="1109"/>
      <c r="L1" s="1109"/>
      <c r="M1" s="1109"/>
      <c r="N1" s="1109"/>
      <c r="O1" s="1115"/>
    </row>
    <row r="2" spans="1:15" s="773" customFormat="1" ht="27" customHeight="1" thickBot="1">
      <c r="A2" s="769" t="s">
        <v>81</v>
      </c>
      <c r="B2" s="770" t="s">
        <v>86</v>
      </c>
      <c r="C2" s="771" t="s">
        <v>87</v>
      </c>
      <c r="D2" s="771" t="s">
        <v>88</v>
      </c>
      <c r="E2" s="771" t="s">
        <v>89</v>
      </c>
      <c r="F2" s="771" t="s">
        <v>90</v>
      </c>
      <c r="G2" s="771" t="s">
        <v>91</v>
      </c>
      <c r="H2" s="771" t="s">
        <v>92</v>
      </c>
      <c r="I2" s="771" t="s">
        <v>93</v>
      </c>
      <c r="J2" s="771" t="s">
        <v>94</v>
      </c>
      <c r="K2" s="771" t="s">
        <v>95</v>
      </c>
      <c r="L2" s="771" t="s">
        <v>96</v>
      </c>
      <c r="M2" s="771" t="s">
        <v>97</v>
      </c>
      <c r="N2" s="771" t="s">
        <v>98</v>
      </c>
      <c r="O2" s="772" t="s">
        <v>16</v>
      </c>
    </row>
    <row r="3" spans="1:15" ht="15" customHeight="1" thickBot="1">
      <c r="A3" s="1106" t="s">
        <v>82</v>
      </c>
      <c r="B3" s="774" t="s">
        <v>54</v>
      </c>
      <c r="C3" s="775">
        <v>106.69</v>
      </c>
      <c r="D3" s="775">
        <v>100.13</v>
      </c>
      <c r="E3" s="775">
        <v>96.280476190476193</v>
      </c>
      <c r="F3" s="775">
        <v>101.23571428571428</v>
      </c>
      <c r="G3" s="775">
        <v>115.25666666666663</v>
      </c>
      <c r="H3" s="775">
        <v>129.20380952380953</v>
      </c>
      <c r="I3" s="775">
        <v>145.40904761904758</v>
      </c>
      <c r="J3" s="775">
        <v>140.46380952380954</v>
      </c>
      <c r="K3" s="775">
        <v>135.79619047619045</v>
      </c>
      <c r="L3" s="775"/>
      <c r="M3" s="775"/>
      <c r="N3" s="775"/>
      <c r="O3" s="776">
        <v>117.59</v>
      </c>
    </row>
    <row r="4" spans="1:15" ht="15" customHeight="1" thickBot="1">
      <c r="A4" s="1106"/>
      <c r="B4" s="777" t="s">
        <v>55</v>
      </c>
      <c r="C4" s="775">
        <v>132.86000000000001</v>
      </c>
      <c r="D4" s="775">
        <v>127.34</v>
      </c>
      <c r="E4" s="775">
        <v>120.24875</v>
      </c>
      <c r="F4" s="775">
        <v>120.00750000000001</v>
      </c>
      <c r="G4" s="775">
        <v>127.1875</v>
      </c>
      <c r="H4" s="775">
        <v>149.27000000000001</v>
      </c>
      <c r="I4" s="775">
        <v>163.09777777777779</v>
      </c>
      <c r="J4" s="775">
        <v>163.09555555555556</v>
      </c>
      <c r="K4" s="775">
        <v>155.13444444444443</v>
      </c>
      <c r="L4" s="775"/>
      <c r="M4" s="775"/>
      <c r="N4" s="775"/>
      <c r="O4" s="776">
        <v>141.79</v>
      </c>
    </row>
    <row r="5" spans="1:15" ht="15" customHeight="1" thickBot="1">
      <c r="A5" s="1106"/>
      <c r="B5" s="777" t="s">
        <v>56</v>
      </c>
      <c r="C5" s="775">
        <v>189.37</v>
      </c>
      <c r="D5" s="775">
        <v>173.87</v>
      </c>
      <c r="E5" s="775">
        <v>163.06399999999996</v>
      </c>
      <c r="F5" s="775">
        <v>174.30799999999999</v>
      </c>
      <c r="G5" s="775">
        <v>189.15533333333335</v>
      </c>
      <c r="H5" s="775">
        <v>249.38466666666665</v>
      </c>
      <c r="I5" s="775">
        <v>254.51066666666659</v>
      </c>
      <c r="J5" s="775">
        <v>273.04266666666666</v>
      </c>
      <c r="K5" s="775">
        <v>250.96466666666672</v>
      </c>
      <c r="L5" s="775"/>
      <c r="M5" s="775"/>
      <c r="N5" s="775"/>
      <c r="O5" s="776">
        <v>213.07</v>
      </c>
    </row>
    <row r="6" spans="1:15" ht="15" customHeight="1" thickBot="1">
      <c r="A6" s="1107"/>
      <c r="B6" s="778" t="s">
        <v>57</v>
      </c>
      <c r="C6" s="779">
        <v>138.9</v>
      </c>
      <c r="D6" s="779">
        <v>129.54</v>
      </c>
      <c r="E6" s="779">
        <v>123.40545454545455</v>
      </c>
      <c r="F6" s="779">
        <v>129.5597727272727</v>
      </c>
      <c r="G6" s="779">
        <v>142.61863636363634</v>
      </c>
      <c r="H6" s="779">
        <v>173.82295454545454</v>
      </c>
      <c r="I6" s="779">
        <v>185.31400000000002</v>
      </c>
      <c r="J6" s="779">
        <v>189.18311111111106</v>
      </c>
      <c r="K6" s="779">
        <v>178.05333333333334</v>
      </c>
      <c r="L6" s="779"/>
      <c r="M6" s="779"/>
      <c r="N6" s="779"/>
      <c r="O6" s="780">
        <v>153.46</v>
      </c>
    </row>
    <row r="7" spans="1:15" ht="15" customHeight="1" thickBot="1">
      <c r="A7" s="1116" t="s">
        <v>83</v>
      </c>
      <c r="B7" s="777" t="s">
        <v>54</v>
      </c>
      <c r="C7" s="775">
        <v>127.27</v>
      </c>
      <c r="D7" s="775">
        <v>116.38</v>
      </c>
      <c r="E7" s="775">
        <v>124.1585</v>
      </c>
      <c r="F7" s="775">
        <v>115.75666666666667</v>
      </c>
      <c r="G7" s="775">
        <v>117.04024999999999</v>
      </c>
      <c r="H7" s="775">
        <v>146.67950000000002</v>
      </c>
      <c r="I7" s="775">
        <v>130.02375000000004</v>
      </c>
      <c r="J7" s="775">
        <v>129.15025</v>
      </c>
      <c r="K7" s="775">
        <v>136.35874999999996</v>
      </c>
      <c r="L7" s="775"/>
      <c r="M7" s="775"/>
      <c r="N7" s="775"/>
      <c r="O7" s="776">
        <v>126.98</v>
      </c>
    </row>
    <row r="8" spans="1:15" ht="15" customHeight="1" thickBot="1">
      <c r="A8" s="1106"/>
      <c r="B8" s="777" t="s">
        <v>55</v>
      </c>
      <c r="C8" s="775">
        <v>212.32</v>
      </c>
      <c r="D8" s="775">
        <v>209.79</v>
      </c>
      <c r="E8" s="775">
        <v>182.8472222222222</v>
      </c>
      <c r="F8" s="775">
        <v>181.89388888888891</v>
      </c>
      <c r="G8" s="775">
        <v>231.24055555555549</v>
      </c>
      <c r="H8" s="775">
        <v>363.3633333333334</v>
      </c>
      <c r="I8" s="775">
        <v>270.53666666666663</v>
      </c>
      <c r="J8" s="775">
        <v>272.35444444444448</v>
      </c>
      <c r="K8" s="775">
        <v>295.12294117647059</v>
      </c>
      <c r="L8" s="775"/>
      <c r="M8" s="775"/>
      <c r="N8" s="775"/>
      <c r="O8" s="776">
        <v>252.67</v>
      </c>
    </row>
    <row r="9" spans="1:15" ht="15" customHeight="1" thickBot="1">
      <c r="A9" s="1106"/>
      <c r="B9" s="777" t="s">
        <v>56</v>
      </c>
      <c r="C9" s="775">
        <v>174.42</v>
      </c>
      <c r="D9" s="775">
        <v>165.04</v>
      </c>
      <c r="E9" s="775">
        <v>162.61249999999998</v>
      </c>
      <c r="F9" s="775">
        <v>160.93</v>
      </c>
      <c r="G9" s="775">
        <v>161.66249999999999</v>
      </c>
      <c r="H9" s="775">
        <v>251.73500000000001</v>
      </c>
      <c r="I9" s="775">
        <v>218.92750000000001</v>
      </c>
      <c r="J9" s="775">
        <v>235.41000000000003</v>
      </c>
      <c r="K9" s="775">
        <v>211.93400000000003</v>
      </c>
      <c r="L9" s="775"/>
      <c r="M9" s="775"/>
      <c r="N9" s="775"/>
      <c r="O9" s="776">
        <v>181.76</v>
      </c>
    </row>
    <row r="10" spans="1:15" ht="15" customHeight="1" thickBot="1">
      <c r="A10" s="1107"/>
      <c r="B10" s="778" t="s">
        <v>57</v>
      </c>
      <c r="C10" s="779">
        <v>155</v>
      </c>
      <c r="D10" s="779">
        <v>146.63999999999999</v>
      </c>
      <c r="E10" s="779">
        <v>143.67806451612907</v>
      </c>
      <c r="F10" s="779">
        <v>138.23475409836058</v>
      </c>
      <c r="G10" s="779">
        <v>153.07403225806451</v>
      </c>
      <c r="H10" s="779">
        <v>216.36548387096775</v>
      </c>
      <c r="I10" s="779">
        <v>176.55354838709675</v>
      </c>
      <c r="J10" s="779">
        <v>177.58112903225808</v>
      </c>
      <c r="K10" s="779">
        <v>185.98564516129031</v>
      </c>
      <c r="L10" s="779"/>
      <c r="M10" s="779"/>
      <c r="N10" s="779"/>
      <c r="O10" s="780">
        <v>165.86</v>
      </c>
    </row>
    <row r="11" spans="1:15" ht="15" customHeight="1" thickBot="1">
      <c r="A11" s="1099" t="s">
        <v>79</v>
      </c>
      <c r="B11" s="1100"/>
      <c r="C11" s="781">
        <v>148.22999999999999</v>
      </c>
      <c r="D11" s="781">
        <v>139.44999999999999</v>
      </c>
      <c r="E11" s="781">
        <v>135.26301886792444</v>
      </c>
      <c r="F11" s="781">
        <v>134.59952380952376</v>
      </c>
      <c r="G11" s="781">
        <v>148.73405660377358</v>
      </c>
      <c r="H11" s="781">
        <v>198.70632075471704</v>
      </c>
      <c r="I11" s="781">
        <v>180.23785046728975</v>
      </c>
      <c r="J11" s="781">
        <v>182.46046728971959</v>
      </c>
      <c r="K11" s="781">
        <v>182.64962616822433</v>
      </c>
      <c r="L11" s="781"/>
      <c r="M11" s="781"/>
      <c r="N11" s="781"/>
      <c r="O11" s="782">
        <v>160.58000000000001</v>
      </c>
    </row>
    <row r="12" spans="1:15" ht="15" customHeight="1" thickBot="1">
      <c r="O12" s="641"/>
    </row>
    <row r="13" spans="1:15" ht="15" customHeight="1" thickBot="1">
      <c r="A13" s="745" t="s">
        <v>64</v>
      </c>
      <c r="B13" s="746" t="s">
        <v>57</v>
      </c>
      <c r="C13" s="747">
        <v>109.27</v>
      </c>
      <c r="D13" s="747">
        <v>99.78</v>
      </c>
      <c r="E13" s="747">
        <v>93.85</v>
      </c>
      <c r="F13" s="747">
        <v>91.87</v>
      </c>
      <c r="G13" s="747">
        <v>93.06</v>
      </c>
      <c r="H13" s="747">
        <v>99.98</v>
      </c>
      <c r="I13" s="747">
        <v>103.11</v>
      </c>
      <c r="J13" s="747">
        <v>100.12</v>
      </c>
      <c r="K13" s="747">
        <v>101.3</v>
      </c>
      <c r="L13" s="747"/>
      <c r="M13" s="747"/>
      <c r="N13" s="747"/>
      <c r="O13" s="748">
        <v>99.15</v>
      </c>
    </row>
    <row r="14" spans="1:15" ht="22.5" customHeight="1">
      <c r="O14" s="641"/>
    </row>
    <row r="15" spans="1:15" ht="20.399999999999999" thickBot="1">
      <c r="A15" s="1117" t="s">
        <v>100</v>
      </c>
      <c r="B15" s="1117"/>
      <c r="C15" s="1117"/>
      <c r="D15" s="1117"/>
      <c r="E15" s="1117"/>
      <c r="F15" s="1117"/>
      <c r="G15" s="1117"/>
      <c r="H15" s="1117"/>
      <c r="I15" s="1117"/>
      <c r="J15" s="1117"/>
      <c r="K15" s="1117"/>
      <c r="L15" s="1117"/>
      <c r="M15" s="1117"/>
      <c r="N15" s="1117"/>
      <c r="O15" s="1117"/>
    </row>
    <row r="16" spans="1:15" ht="27" customHeight="1" thickBot="1">
      <c r="A16" s="784" t="s">
        <v>81</v>
      </c>
      <c r="B16" s="785" t="s">
        <v>86</v>
      </c>
      <c r="C16" s="786" t="s">
        <v>101</v>
      </c>
      <c r="D16" s="786" t="s">
        <v>102</v>
      </c>
      <c r="E16" s="786" t="s">
        <v>103</v>
      </c>
      <c r="F16" s="786" t="s">
        <v>104</v>
      </c>
      <c r="G16" s="786" t="s">
        <v>105</v>
      </c>
      <c r="H16" s="786" t="s">
        <v>106</v>
      </c>
      <c r="I16" s="786" t="s">
        <v>107</v>
      </c>
      <c r="J16" s="786" t="s">
        <v>108</v>
      </c>
      <c r="K16" s="786" t="s">
        <v>109</v>
      </c>
      <c r="L16" s="786" t="s">
        <v>110</v>
      </c>
      <c r="M16" s="786" t="s">
        <v>111</v>
      </c>
      <c r="N16" s="787" t="s">
        <v>112</v>
      </c>
      <c r="O16" s="788" t="s">
        <v>16</v>
      </c>
    </row>
    <row r="17" spans="1:15" ht="15" customHeight="1" thickBot="1">
      <c r="A17" s="1106" t="s">
        <v>82</v>
      </c>
      <c r="B17" s="774" t="s">
        <v>54</v>
      </c>
      <c r="C17" s="775">
        <v>105.93</v>
      </c>
      <c r="D17" s="775">
        <v>99.72</v>
      </c>
      <c r="E17" s="775">
        <v>92.532499999999999</v>
      </c>
      <c r="F17" s="775">
        <v>96.747999999999976</v>
      </c>
      <c r="G17" s="775">
        <v>104.9325</v>
      </c>
      <c r="H17" s="775">
        <v>125.48549999999997</v>
      </c>
      <c r="I17" s="775">
        <v>137.94599999999997</v>
      </c>
      <c r="J17" s="775">
        <v>138.02900000000002</v>
      </c>
      <c r="K17" s="775">
        <v>133.88149999999999</v>
      </c>
      <c r="L17" s="775"/>
      <c r="M17" s="775"/>
      <c r="N17" s="789"/>
      <c r="O17" s="776">
        <v>115.02</v>
      </c>
    </row>
    <row r="18" spans="1:15" ht="15" customHeight="1" thickBot="1">
      <c r="A18" s="1106"/>
      <c r="B18" s="790" t="s">
        <v>55</v>
      </c>
      <c r="C18" s="775">
        <v>118.58</v>
      </c>
      <c r="D18" s="775">
        <v>114.74</v>
      </c>
      <c r="E18" s="775">
        <v>109.5575</v>
      </c>
      <c r="F18" s="775">
        <v>112.09375</v>
      </c>
      <c r="G18" s="775">
        <v>118.80500000000001</v>
      </c>
      <c r="H18" s="775">
        <v>136.55250000000001</v>
      </c>
      <c r="I18" s="775">
        <v>148.4025</v>
      </c>
      <c r="J18" s="775">
        <v>156.89875000000001</v>
      </c>
      <c r="K18" s="775">
        <v>155.64999999999998</v>
      </c>
      <c r="L18" s="775"/>
      <c r="M18" s="775"/>
      <c r="N18" s="789"/>
      <c r="O18" s="776">
        <v>133.32</v>
      </c>
    </row>
    <row r="19" spans="1:15" ht="15" customHeight="1" thickBot="1">
      <c r="A19" s="1106"/>
      <c r="B19" s="790" t="s">
        <v>56</v>
      </c>
      <c r="C19" s="775">
        <v>167.04</v>
      </c>
      <c r="D19" s="775">
        <v>161.36000000000001</v>
      </c>
      <c r="E19" s="775">
        <v>150.20600000000002</v>
      </c>
      <c r="F19" s="775">
        <v>158.10000000000002</v>
      </c>
      <c r="G19" s="775">
        <v>173.23000000000005</v>
      </c>
      <c r="H19" s="775">
        <v>221.38533333333328</v>
      </c>
      <c r="I19" s="775">
        <v>232.82333333333332</v>
      </c>
      <c r="J19" s="775">
        <v>251.46266666666668</v>
      </c>
      <c r="K19" s="775">
        <v>245.75133333333329</v>
      </c>
      <c r="L19" s="775"/>
      <c r="M19" s="775"/>
      <c r="N19" s="789"/>
      <c r="O19" s="776">
        <v>195.71</v>
      </c>
    </row>
    <row r="20" spans="1:15" ht="15" customHeight="1" thickBot="1">
      <c r="A20" s="1107"/>
      <c r="B20" s="791" t="s">
        <v>57</v>
      </c>
      <c r="C20" s="779">
        <v>129.6</v>
      </c>
      <c r="D20" s="779">
        <v>124.02</v>
      </c>
      <c r="E20" s="779">
        <v>115.81860465116283</v>
      </c>
      <c r="F20" s="779">
        <v>121.00488372093024</v>
      </c>
      <c r="G20" s="779">
        <v>131.33813953488371</v>
      </c>
      <c r="H20" s="779">
        <v>160.99790697674422</v>
      </c>
      <c r="I20" s="779">
        <v>172.98813953488369</v>
      </c>
      <c r="J20" s="779">
        <v>181.10953488372084</v>
      </c>
      <c r="K20" s="779">
        <v>176.47159090909093</v>
      </c>
      <c r="L20" s="779"/>
      <c r="M20" s="779"/>
      <c r="N20" s="792"/>
      <c r="O20" s="780">
        <v>146.27000000000001</v>
      </c>
    </row>
    <row r="21" spans="1:15" ht="15" customHeight="1" thickBot="1">
      <c r="A21" s="1105" t="s">
        <v>83</v>
      </c>
      <c r="B21" s="790" t="s">
        <v>54</v>
      </c>
      <c r="C21" s="775">
        <v>119.71</v>
      </c>
      <c r="D21" s="775">
        <v>116.13</v>
      </c>
      <c r="E21" s="775">
        <v>112.03952380952383</v>
      </c>
      <c r="F21" s="775">
        <v>114.83487804878054</v>
      </c>
      <c r="G21" s="775">
        <v>118.47774999999999</v>
      </c>
      <c r="H21" s="775">
        <v>139.892</v>
      </c>
      <c r="I21" s="775">
        <v>129.43050000000002</v>
      </c>
      <c r="J21" s="775">
        <v>131.26153846153849</v>
      </c>
      <c r="K21" s="775">
        <v>128.28474999999995</v>
      </c>
      <c r="L21" s="775"/>
      <c r="M21" s="775"/>
      <c r="N21" s="789"/>
      <c r="O21" s="776">
        <v>121.08</v>
      </c>
    </row>
    <row r="22" spans="1:15" ht="15" customHeight="1" thickBot="1">
      <c r="A22" s="1106"/>
      <c r="B22" s="790" t="s">
        <v>55</v>
      </c>
      <c r="C22" s="775">
        <v>211.46</v>
      </c>
      <c r="D22" s="775">
        <v>196.06</v>
      </c>
      <c r="E22" s="775">
        <v>178.93444444444444</v>
      </c>
      <c r="F22" s="775">
        <v>178.19777777777779</v>
      </c>
      <c r="G22" s="775">
        <v>211.48888888888894</v>
      </c>
      <c r="H22" s="775">
        <v>336.45555555555563</v>
      </c>
      <c r="I22" s="775">
        <v>264.63777777777773</v>
      </c>
      <c r="J22" s="775">
        <v>295.97166666666669</v>
      </c>
      <c r="K22" s="775">
        <v>324.12823529411759</v>
      </c>
      <c r="L22" s="775"/>
      <c r="M22" s="775"/>
      <c r="N22" s="789"/>
      <c r="O22" s="776">
        <v>250</v>
      </c>
    </row>
    <row r="23" spans="1:15" ht="15" customHeight="1" thickBot="1">
      <c r="A23" s="1106"/>
      <c r="B23" s="790" t="s">
        <v>56</v>
      </c>
      <c r="C23" s="775">
        <v>166.88</v>
      </c>
      <c r="D23" s="775">
        <v>161.96</v>
      </c>
      <c r="E23" s="775">
        <v>148.7825</v>
      </c>
      <c r="F23" s="775">
        <v>161.85000000000002</v>
      </c>
      <c r="G23" s="775">
        <v>163.65</v>
      </c>
      <c r="H23" s="775">
        <v>239.42999999999998</v>
      </c>
      <c r="I23" s="775">
        <v>215.64249999999998</v>
      </c>
      <c r="J23" s="775">
        <v>235.18</v>
      </c>
      <c r="K23" s="775">
        <v>202.27599999999998</v>
      </c>
      <c r="L23" s="775"/>
      <c r="M23" s="775"/>
      <c r="N23" s="789"/>
      <c r="O23" s="776">
        <v>176.93</v>
      </c>
    </row>
    <row r="24" spans="1:15" ht="15" customHeight="1" thickBot="1">
      <c r="A24" s="1107"/>
      <c r="B24" s="791" t="s">
        <v>57</v>
      </c>
      <c r="C24" s="779">
        <v>148.46</v>
      </c>
      <c r="D24" s="779">
        <v>141.47</v>
      </c>
      <c r="E24" s="779">
        <v>133.15015625000001</v>
      </c>
      <c r="F24" s="779">
        <v>135.92365079365078</v>
      </c>
      <c r="G24" s="779">
        <v>148.39532258064517</v>
      </c>
      <c r="H24" s="779">
        <v>203.38064516129035</v>
      </c>
      <c r="I24" s="779">
        <v>174.24629032258071</v>
      </c>
      <c r="J24" s="779">
        <v>186.67885245901641</v>
      </c>
      <c r="K24" s="779">
        <v>187.95080645161292</v>
      </c>
      <c r="L24" s="779"/>
      <c r="M24" s="779"/>
      <c r="N24" s="792"/>
      <c r="O24" s="780">
        <v>158.52000000000001</v>
      </c>
    </row>
    <row r="25" spans="1:15" ht="15" customHeight="1" thickBot="1">
      <c r="A25" s="1099" t="s">
        <v>79</v>
      </c>
      <c r="B25" s="1100"/>
      <c r="C25" s="781">
        <v>140.88</v>
      </c>
      <c r="D25" s="781">
        <v>134.46</v>
      </c>
      <c r="E25" s="781">
        <v>126.18514018691592</v>
      </c>
      <c r="F25" s="781">
        <v>129.87169811320751</v>
      </c>
      <c r="G25" s="781">
        <v>141.40999999999994</v>
      </c>
      <c r="H25" s="781">
        <v>186.02390476190476</v>
      </c>
      <c r="I25" s="781">
        <v>173.7310476190477</v>
      </c>
      <c r="J25" s="781">
        <v>184.37615384615384</v>
      </c>
      <c r="K25" s="781">
        <v>183.18584905660381</v>
      </c>
      <c r="L25" s="781"/>
      <c r="M25" s="781"/>
      <c r="N25" s="793"/>
      <c r="O25" s="782">
        <v>153.62</v>
      </c>
    </row>
    <row r="26" spans="1:15" ht="15" customHeight="1" thickBot="1">
      <c r="O26" s="641"/>
    </row>
    <row r="27" spans="1:15" ht="15" customHeight="1" thickBot="1">
      <c r="A27" s="794" t="s">
        <v>64</v>
      </c>
      <c r="B27" s="746" t="s">
        <v>57</v>
      </c>
      <c r="C27" s="747">
        <v>109.62</v>
      </c>
      <c r="D27" s="747">
        <v>109.77</v>
      </c>
      <c r="E27" s="747">
        <v>100.42</v>
      </c>
      <c r="F27" s="747">
        <v>100.98</v>
      </c>
      <c r="G27" s="747">
        <v>101.05</v>
      </c>
      <c r="H27" s="747">
        <v>97.85</v>
      </c>
      <c r="I27" s="747">
        <v>97</v>
      </c>
      <c r="J27" s="747">
        <v>94.78</v>
      </c>
      <c r="K27" s="747">
        <v>94.46</v>
      </c>
      <c r="L27" s="747"/>
      <c r="M27" s="747"/>
      <c r="N27" s="747"/>
      <c r="O27" s="795">
        <v>100.66</v>
      </c>
    </row>
    <row r="28" spans="1:15" ht="22.5" customHeight="1" thickBot="1">
      <c r="O28" s="641"/>
    </row>
    <row r="29" spans="1:15" ht="20.399999999999999" thickBot="1">
      <c r="A29" s="1108" t="s">
        <v>113</v>
      </c>
      <c r="B29" s="1109"/>
      <c r="C29" s="1109"/>
      <c r="D29" s="1109"/>
      <c r="E29" s="1109"/>
      <c r="F29" s="1109"/>
      <c r="G29" s="1109"/>
      <c r="H29" s="1109"/>
      <c r="I29" s="1109"/>
      <c r="J29" s="1109"/>
      <c r="K29" s="1109"/>
      <c r="L29" s="1109"/>
      <c r="M29" s="1109"/>
      <c r="N29" s="1109"/>
      <c r="O29" s="1110"/>
    </row>
    <row r="30" spans="1:15" ht="27" customHeight="1" thickBot="1">
      <c r="A30" s="796" t="s">
        <v>81</v>
      </c>
      <c r="B30" s="785"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11" t="s">
        <v>82</v>
      </c>
      <c r="B31" s="800" t="s">
        <v>54</v>
      </c>
      <c r="C31" s="801">
        <v>7.1745492306239103E-3</v>
      </c>
      <c r="D31" s="801">
        <v>4.1115122342558824E-3</v>
      </c>
      <c r="E31" s="801">
        <v>4.0504430232363706E-2</v>
      </c>
      <c r="F31" s="801">
        <v>4.6385602655499909E-2</v>
      </c>
      <c r="G31" s="801">
        <v>9.838864666968411E-2</v>
      </c>
      <c r="H31" s="801">
        <v>2.9631387879950691E-2</v>
      </c>
      <c r="I31" s="801">
        <v>5.4101225255155032E-2</v>
      </c>
      <c r="J31" s="801">
        <v>1.7639840351009711E-2</v>
      </c>
      <c r="K31" s="801">
        <v>1.4301382014620827E-2</v>
      </c>
      <c r="L31" s="801"/>
      <c r="M31" s="801"/>
      <c r="N31" s="802"/>
      <c r="O31" s="803">
        <v>2.2343940184315837E-2</v>
      </c>
    </row>
    <row r="32" spans="1:15" ht="15" customHeight="1" thickBot="1">
      <c r="A32" s="1111"/>
      <c r="B32" s="804" t="s">
        <v>55</v>
      </c>
      <c r="C32" s="801">
        <v>0.12042502951593874</v>
      </c>
      <c r="D32" s="801">
        <v>0.10981349137179719</v>
      </c>
      <c r="E32" s="801">
        <v>9.7585742646555423E-2</v>
      </c>
      <c r="F32" s="801">
        <v>7.0599386674100983E-2</v>
      </c>
      <c r="G32" s="801">
        <v>7.0556794747695745E-2</v>
      </c>
      <c r="H32" s="801">
        <v>9.3132677907764416E-2</v>
      </c>
      <c r="I32" s="801">
        <v>9.9023114689966746E-2</v>
      </c>
      <c r="J32" s="801">
        <v>3.9495569949126785E-2</v>
      </c>
      <c r="K32" s="801">
        <v>-3.3122746903665335E-3</v>
      </c>
      <c r="L32" s="801"/>
      <c r="M32" s="801"/>
      <c r="N32" s="802"/>
      <c r="O32" s="803">
        <v>6.3531353135313523E-2</v>
      </c>
    </row>
    <row r="33" spans="1:15" ht="15" customHeight="1" thickBot="1">
      <c r="A33" s="1111"/>
      <c r="B33" s="804" t="s">
        <v>56</v>
      </c>
      <c r="C33" s="801">
        <v>0.13368055555555564</v>
      </c>
      <c r="D33" s="801">
        <v>7.7528507684680156E-2</v>
      </c>
      <c r="E33" s="801">
        <v>8.5602439316671414E-2</v>
      </c>
      <c r="F33" s="801">
        <v>0.10251739405439575</v>
      </c>
      <c r="G33" s="801">
        <v>9.1931728530469867E-2</v>
      </c>
      <c r="H33" s="801">
        <v>0.1264732984419325</v>
      </c>
      <c r="I33" s="801">
        <v>9.3149312067805079E-2</v>
      </c>
      <c r="J33" s="801">
        <v>8.5817908026108516E-2</v>
      </c>
      <c r="K33" s="801">
        <v>2.1213855740355798E-2</v>
      </c>
      <c r="L33" s="801"/>
      <c r="M33" s="801"/>
      <c r="N33" s="802"/>
      <c r="O33" s="803">
        <v>8.8702672321291628E-2</v>
      </c>
    </row>
    <row r="34" spans="1:15" ht="15" customHeight="1" thickBot="1">
      <c r="A34" s="1112"/>
      <c r="B34" s="805" t="s">
        <v>57</v>
      </c>
      <c r="C34" s="806">
        <v>7.1759259259259356E-2</v>
      </c>
      <c r="D34" s="806">
        <v>4.4508950169327495E-2</v>
      </c>
      <c r="E34" s="806">
        <v>6.550631409472385E-2</v>
      </c>
      <c r="F34" s="806">
        <v>7.0698708541981958E-2</v>
      </c>
      <c r="G34" s="806">
        <v>8.5888964688406497E-2</v>
      </c>
      <c r="H34" s="806">
        <v>7.9659716138812078E-2</v>
      </c>
      <c r="I34" s="806">
        <v>7.1252633262934073E-2</v>
      </c>
      <c r="J34" s="806">
        <v>4.4578416219630622E-2</v>
      </c>
      <c r="K34" s="806">
        <v>8.9631561436834262E-3</v>
      </c>
      <c r="L34" s="806"/>
      <c r="M34" s="806"/>
      <c r="N34" s="807"/>
      <c r="O34" s="808">
        <v>4.9155671019347764E-2</v>
      </c>
    </row>
    <row r="35" spans="1:15" ht="15" customHeight="1" thickBot="1">
      <c r="A35" s="1113" t="s">
        <v>83</v>
      </c>
      <c r="B35" s="804" t="s">
        <v>54</v>
      </c>
      <c r="C35" s="801">
        <v>6.3152618828836382E-2</v>
      </c>
      <c r="D35" s="801">
        <v>2.1527598381124603E-3</v>
      </c>
      <c r="E35" s="801">
        <v>0.10816697338949249</v>
      </c>
      <c r="F35" s="801">
        <v>8.0270788243844444E-3</v>
      </c>
      <c r="G35" s="801">
        <v>-1.213307983988555E-2</v>
      </c>
      <c r="H35" s="801">
        <v>4.8519572241443563E-2</v>
      </c>
      <c r="I35" s="801">
        <v>4.5835409737273033E-3</v>
      </c>
      <c r="J35" s="801">
        <v>-1.6084593295827707E-2</v>
      </c>
      <c r="K35" s="801">
        <v>6.2938112285365291E-2</v>
      </c>
      <c r="L35" s="801"/>
      <c r="M35" s="801"/>
      <c r="N35" s="802"/>
      <c r="O35" s="803">
        <v>4.8728113643871869E-2</v>
      </c>
    </row>
    <row r="36" spans="1:15" ht="15" customHeight="1" thickBot="1">
      <c r="A36" s="1111"/>
      <c r="B36" s="804" t="s">
        <v>55</v>
      </c>
      <c r="C36" s="801">
        <v>4.0669630190106176E-3</v>
      </c>
      <c r="D36" s="801">
        <v>7.0029582780781335E-2</v>
      </c>
      <c r="E36" s="801">
        <v>2.1867102166528936E-2</v>
      </c>
      <c r="F36" s="801">
        <v>2.0741622915861339E-2</v>
      </c>
      <c r="G36" s="801">
        <v>9.3393401281916005E-2</v>
      </c>
      <c r="H36" s="801">
        <v>7.9974241273405716E-2</v>
      </c>
      <c r="I36" s="801">
        <v>2.2290426326971102E-2</v>
      </c>
      <c r="J36" s="801">
        <v>-7.9795551000564943E-2</v>
      </c>
      <c r="K36" s="801">
        <v>-8.9487094795451153E-2</v>
      </c>
      <c r="L36" s="801"/>
      <c r="M36" s="801"/>
      <c r="N36" s="802"/>
      <c r="O36" s="803">
        <v>1.067999999999995E-2</v>
      </c>
    </row>
    <row r="37" spans="1:15" ht="15" customHeight="1" thickBot="1">
      <c r="A37" s="1111"/>
      <c r="B37" s="804" t="s">
        <v>56</v>
      </c>
      <c r="C37" s="801">
        <v>4.5182166826462082E-2</v>
      </c>
      <c r="D37" s="801">
        <v>1.9017041244751693E-2</v>
      </c>
      <c r="E37" s="801">
        <v>9.2954480533664813E-2</v>
      </c>
      <c r="F37" s="801">
        <v>-5.6842755637937338E-3</v>
      </c>
      <c r="G37" s="801">
        <v>-1.2144821264894662E-2</v>
      </c>
      <c r="H37" s="801">
        <v>5.1392891450528493E-2</v>
      </c>
      <c r="I37" s="801">
        <v>1.5233546262912113E-2</v>
      </c>
      <c r="J37" s="801">
        <v>9.7797431754408624E-4</v>
      </c>
      <c r="K37" s="801">
        <v>4.7746643200379899E-2</v>
      </c>
      <c r="L37" s="801"/>
      <c r="M37" s="801"/>
      <c r="N37" s="802"/>
      <c r="O37" s="803">
        <v>2.7298931780930222E-2</v>
      </c>
    </row>
    <row r="38" spans="1:15" ht="15" customHeight="1" thickBot="1">
      <c r="A38" s="1112"/>
      <c r="B38" s="805" t="s">
        <v>57</v>
      </c>
      <c r="C38" s="806">
        <v>4.4052269971709496E-2</v>
      </c>
      <c r="D38" s="806">
        <v>3.6544850498338784E-2</v>
      </c>
      <c r="E38" s="806">
        <v>7.9067937752638276E-2</v>
      </c>
      <c r="F38" s="806">
        <v>1.7002951960276208E-2</v>
      </c>
      <c r="G38" s="806">
        <v>3.152868699669896E-2</v>
      </c>
      <c r="H38" s="806">
        <v>6.384500697880971E-2</v>
      </c>
      <c r="I38" s="806">
        <v>1.3241361180456932E-2</v>
      </c>
      <c r="J38" s="806">
        <v>-4.8734622625536309E-2</v>
      </c>
      <c r="K38" s="806">
        <v>-1.0455721512578528E-2</v>
      </c>
      <c r="L38" s="806"/>
      <c r="M38" s="806"/>
      <c r="N38" s="807"/>
      <c r="O38" s="808">
        <v>4.6303305576583416E-2</v>
      </c>
    </row>
    <row r="39" spans="1:15" ht="15" customHeight="1" thickBot="1">
      <c r="A39" s="1099" t="s">
        <v>79</v>
      </c>
      <c r="B39" s="1100"/>
      <c r="C39" s="809">
        <v>5.2172061328790424E-2</v>
      </c>
      <c r="D39" s="809">
        <v>3.7111408597352229E-2</v>
      </c>
      <c r="E39" s="809">
        <v>7.1940948574147637E-2</v>
      </c>
      <c r="F39" s="809">
        <v>3.6403818268357889E-2</v>
      </c>
      <c r="G39" s="809">
        <v>5.1793059923439959E-2</v>
      </c>
      <c r="H39" s="809">
        <v>6.817627018981634E-2</v>
      </c>
      <c r="I39" s="809">
        <v>3.7453310374953648E-2</v>
      </c>
      <c r="J39" s="809">
        <v>-1.0390099351094662E-2</v>
      </c>
      <c r="K39" s="809">
        <v>-2.9272069384234647E-3</v>
      </c>
      <c r="L39" s="809"/>
      <c r="M39" s="809"/>
      <c r="N39" s="810"/>
      <c r="O39" s="811">
        <v>4.5306600703033509E-2</v>
      </c>
    </row>
    <row r="40" spans="1:15" ht="15" customHeight="1" thickBot="1"/>
    <row r="41" spans="1:15" ht="16.8" thickBot="1">
      <c r="A41" s="794" t="s">
        <v>64</v>
      </c>
      <c r="B41" s="746" t="s">
        <v>57</v>
      </c>
      <c r="C41" s="767">
        <v>-3.1928480204343052E-3</v>
      </c>
      <c r="D41" s="767">
        <v>-9.1008472260180329E-2</v>
      </c>
      <c r="E41" s="767">
        <v>-6.5425214100776813E-2</v>
      </c>
      <c r="F41" s="767">
        <v>-9.0215884333531379E-2</v>
      </c>
      <c r="G41" s="767">
        <v>-7.9069767441860422E-2</v>
      </c>
      <c r="H41" s="767">
        <v>2.1768012263668982E-2</v>
      </c>
      <c r="I41" s="767">
        <v>6.2989690721649477E-2</v>
      </c>
      <c r="J41" s="767">
        <v>5.634100021101502E-2</v>
      </c>
      <c r="K41" s="767">
        <v>7.2411602794833829E-2</v>
      </c>
      <c r="L41" s="767"/>
      <c r="M41" s="767"/>
      <c r="N41" s="767"/>
      <c r="O41" s="812">
        <v>-1.50009934432743E-2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6" bestFit="1" customWidth="1"/>
    <col min="2" max="2" width="30.33203125" style="726" bestFit="1" customWidth="1"/>
    <col min="3" max="4" width="13" style="726" bestFit="1" customWidth="1"/>
    <col min="5" max="6" width="12.88671875" style="726" bestFit="1" customWidth="1"/>
    <col min="7" max="10" width="13" style="726" bestFit="1" customWidth="1"/>
    <col min="11" max="14" width="12.88671875" style="726" bestFit="1" customWidth="1"/>
    <col min="15" max="15" width="16.5546875" style="744" customWidth="1"/>
    <col min="16" max="256" width="13" style="726"/>
    <col min="257" max="257" width="21.109375" style="726" bestFit="1" customWidth="1"/>
    <col min="258" max="258" width="30.33203125" style="726" bestFit="1" customWidth="1"/>
    <col min="259" max="260" width="13" style="726" bestFit="1" customWidth="1"/>
    <col min="261" max="262" width="12.88671875" style="726" bestFit="1" customWidth="1"/>
    <col min="263" max="266" width="13" style="726" bestFit="1" customWidth="1"/>
    <col min="267" max="270" width="12.88671875" style="726" bestFit="1" customWidth="1"/>
    <col min="271" max="271" width="16.5546875" style="726" customWidth="1"/>
    <col min="272" max="512" width="13" style="726"/>
    <col min="513" max="513" width="21.109375" style="726" bestFit="1" customWidth="1"/>
    <col min="514" max="514" width="30.33203125" style="726" bestFit="1" customWidth="1"/>
    <col min="515" max="516" width="13" style="726" bestFit="1" customWidth="1"/>
    <col min="517" max="518" width="12.88671875" style="726" bestFit="1" customWidth="1"/>
    <col min="519" max="522" width="13" style="726" bestFit="1" customWidth="1"/>
    <col min="523" max="526" width="12.88671875" style="726" bestFit="1" customWidth="1"/>
    <col min="527" max="527" width="16.5546875" style="726" customWidth="1"/>
    <col min="528" max="768" width="13" style="726"/>
    <col min="769" max="769" width="21.109375" style="726" bestFit="1" customWidth="1"/>
    <col min="770" max="770" width="30.33203125" style="726" bestFit="1" customWidth="1"/>
    <col min="771" max="772" width="13" style="726" bestFit="1" customWidth="1"/>
    <col min="773" max="774" width="12.88671875" style="726" bestFit="1" customWidth="1"/>
    <col min="775" max="778" width="13" style="726" bestFit="1" customWidth="1"/>
    <col min="779" max="782" width="12.88671875" style="726" bestFit="1" customWidth="1"/>
    <col min="783" max="783" width="16.5546875" style="726" customWidth="1"/>
    <col min="784" max="1024" width="13" style="726"/>
    <col min="1025" max="1025" width="21.109375" style="726" bestFit="1" customWidth="1"/>
    <col min="1026" max="1026" width="30.33203125" style="726" bestFit="1" customWidth="1"/>
    <col min="1027" max="1028" width="13" style="726" bestFit="1" customWidth="1"/>
    <col min="1029" max="1030" width="12.88671875" style="726" bestFit="1" customWidth="1"/>
    <col min="1031" max="1034" width="13" style="726" bestFit="1" customWidth="1"/>
    <col min="1035" max="1038" width="12.88671875" style="726" bestFit="1" customWidth="1"/>
    <col min="1039" max="1039" width="16.5546875" style="726" customWidth="1"/>
    <col min="1040" max="1280" width="13" style="726"/>
    <col min="1281" max="1281" width="21.109375" style="726" bestFit="1" customWidth="1"/>
    <col min="1282" max="1282" width="30.33203125" style="726" bestFit="1" customWidth="1"/>
    <col min="1283" max="1284" width="13" style="726" bestFit="1" customWidth="1"/>
    <col min="1285" max="1286" width="12.88671875" style="726" bestFit="1" customWidth="1"/>
    <col min="1287" max="1290" width="13" style="726" bestFit="1" customWidth="1"/>
    <col min="1291" max="1294" width="12.88671875" style="726" bestFit="1" customWidth="1"/>
    <col min="1295" max="1295" width="16.5546875" style="726" customWidth="1"/>
    <col min="1296" max="1536" width="13" style="726"/>
    <col min="1537" max="1537" width="21.109375" style="726" bestFit="1" customWidth="1"/>
    <col min="1538" max="1538" width="30.33203125" style="726" bestFit="1" customWidth="1"/>
    <col min="1539" max="1540" width="13" style="726" bestFit="1" customWidth="1"/>
    <col min="1541" max="1542" width="12.88671875" style="726" bestFit="1" customWidth="1"/>
    <col min="1543" max="1546" width="13" style="726" bestFit="1" customWidth="1"/>
    <col min="1547" max="1550" width="12.88671875" style="726" bestFit="1" customWidth="1"/>
    <col min="1551" max="1551" width="16.5546875" style="726" customWidth="1"/>
    <col min="1552" max="1792" width="13" style="726"/>
    <col min="1793" max="1793" width="21.109375" style="726" bestFit="1" customWidth="1"/>
    <col min="1794" max="1794" width="30.33203125" style="726" bestFit="1" customWidth="1"/>
    <col min="1795" max="1796" width="13" style="726" bestFit="1" customWidth="1"/>
    <col min="1797" max="1798" width="12.88671875" style="726" bestFit="1" customWidth="1"/>
    <col min="1799" max="1802" width="13" style="726" bestFit="1" customWidth="1"/>
    <col min="1803" max="1806" width="12.88671875" style="726" bestFit="1" customWidth="1"/>
    <col min="1807" max="1807" width="16.5546875" style="726" customWidth="1"/>
    <col min="1808" max="2048" width="13" style="726"/>
    <col min="2049" max="2049" width="21.109375" style="726" bestFit="1" customWidth="1"/>
    <col min="2050" max="2050" width="30.33203125" style="726" bestFit="1" customWidth="1"/>
    <col min="2051" max="2052" width="13" style="726" bestFit="1" customWidth="1"/>
    <col min="2053" max="2054" width="12.88671875" style="726" bestFit="1" customWidth="1"/>
    <col min="2055" max="2058" width="13" style="726" bestFit="1" customWidth="1"/>
    <col min="2059" max="2062" width="12.88671875" style="726" bestFit="1" customWidth="1"/>
    <col min="2063" max="2063" width="16.5546875" style="726" customWidth="1"/>
    <col min="2064" max="2304" width="13" style="726"/>
    <col min="2305" max="2305" width="21.109375" style="726" bestFit="1" customWidth="1"/>
    <col min="2306" max="2306" width="30.33203125" style="726" bestFit="1" customWidth="1"/>
    <col min="2307" max="2308" width="13" style="726" bestFit="1" customWidth="1"/>
    <col min="2309" max="2310" width="12.88671875" style="726" bestFit="1" customWidth="1"/>
    <col min="2311" max="2314" width="13" style="726" bestFit="1" customWidth="1"/>
    <col min="2315" max="2318" width="12.88671875" style="726" bestFit="1" customWidth="1"/>
    <col min="2319" max="2319" width="16.5546875" style="726" customWidth="1"/>
    <col min="2320" max="2560" width="13" style="726"/>
    <col min="2561" max="2561" width="21.109375" style="726" bestFit="1" customWidth="1"/>
    <col min="2562" max="2562" width="30.33203125" style="726" bestFit="1" customWidth="1"/>
    <col min="2563" max="2564" width="13" style="726" bestFit="1" customWidth="1"/>
    <col min="2565" max="2566" width="12.88671875" style="726" bestFit="1" customWidth="1"/>
    <col min="2567" max="2570" width="13" style="726" bestFit="1" customWidth="1"/>
    <col min="2571" max="2574" width="12.88671875" style="726" bestFit="1" customWidth="1"/>
    <col min="2575" max="2575" width="16.5546875" style="726" customWidth="1"/>
    <col min="2576" max="2816" width="13" style="726"/>
    <col min="2817" max="2817" width="21.109375" style="726" bestFit="1" customWidth="1"/>
    <col min="2818" max="2818" width="30.33203125" style="726" bestFit="1" customWidth="1"/>
    <col min="2819" max="2820" width="13" style="726" bestFit="1" customWidth="1"/>
    <col min="2821" max="2822" width="12.88671875" style="726" bestFit="1" customWidth="1"/>
    <col min="2823" max="2826" width="13" style="726" bestFit="1" customWidth="1"/>
    <col min="2827" max="2830" width="12.88671875" style="726" bestFit="1" customWidth="1"/>
    <col min="2831" max="2831" width="16.5546875" style="726" customWidth="1"/>
    <col min="2832" max="3072" width="13" style="726"/>
    <col min="3073" max="3073" width="21.109375" style="726" bestFit="1" customWidth="1"/>
    <col min="3074" max="3074" width="30.33203125" style="726" bestFit="1" customWidth="1"/>
    <col min="3075" max="3076" width="13" style="726" bestFit="1" customWidth="1"/>
    <col min="3077" max="3078" width="12.88671875" style="726" bestFit="1" customWidth="1"/>
    <col min="3079" max="3082" width="13" style="726" bestFit="1" customWidth="1"/>
    <col min="3083" max="3086" width="12.88671875" style="726" bestFit="1" customWidth="1"/>
    <col min="3087" max="3087" width="16.5546875" style="726" customWidth="1"/>
    <col min="3088" max="3328" width="13" style="726"/>
    <col min="3329" max="3329" width="21.109375" style="726" bestFit="1" customWidth="1"/>
    <col min="3330" max="3330" width="30.33203125" style="726" bestFit="1" customWidth="1"/>
    <col min="3331" max="3332" width="13" style="726" bestFit="1" customWidth="1"/>
    <col min="3333" max="3334" width="12.88671875" style="726" bestFit="1" customWidth="1"/>
    <col min="3335" max="3338" width="13" style="726" bestFit="1" customWidth="1"/>
    <col min="3339" max="3342" width="12.88671875" style="726" bestFit="1" customWidth="1"/>
    <col min="3343" max="3343" width="16.5546875" style="726" customWidth="1"/>
    <col min="3344" max="3584" width="13" style="726"/>
    <col min="3585" max="3585" width="21.109375" style="726" bestFit="1" customWidth="1"/>
    <col min="3586" max="3586" width="30.33203125" style="726" bestFit="1" customWidth="1"/>
    <col min="3587" max="3588" width="13" style="726" bestFit="1" customWidth="1"/>
    <col min="3589" max="3590" width="12.88671875" style="726" bestFit="1" customWidth="1"/>
    <col min="3591" max="3594" width="13" style="726" bestFit="1" customWidth="1"/>
    <col min="3595" max="3598" width="12.88671875" style="726" bestFit="1" customWidth="1"/>
    <col min="3599" max="3599" width="16.5546875" style="726" customWidth="1"/>
    <col min="3600" max="3840" width="13" style="726"/>
    <col min="3841" max="3841" width="21.109375" style="726" bestFit="1" customWidth="1"/>
    <col min="3842" max="3842" width="30.33203125" style="726" bestFit="1" customWidth="1"/>
    <col min="3843" max="3844" width="13" style="726" bestFit="1" customWidth="1"/>
    <col min="3845" max="3846" width="12.88671875" style="726" bestFit="1" customWidth="1"/>
    <col min="3847" max="3850" width="13" style="726" bestFit="1" customWidth="1"/>
    <col min="3851" max="3854" width="12.88671875" style="726" bestFit="1" customWidth="1"/>
    <col min="3855" max="3855" width="16.5546875" style="726" customWidth="1"/>
    <col min="3856" max="4096" width="13" style="726"/>
    <col min="4097" max="4097" width="21.109375" style="726" bestFit="1" customWidth="1"/>
    <col min="4098" max="4098" width="30.33203125" style="726" bestFit="1" customWidth="1"/>
    <col min="4099" max="4100" width="13" style="726" bestFit="1" customWidth="1"/>
    <col min="4101" max="4102" width="12.88671875" style="726" bestFit="1" customWidth="1"/>
    <col min="4103" max="4106" width="13" style="726" bestFit="1" customWidth="1"/>
    <col min="4107" max="4110" width="12.88671875" style="726" bestFit="1" customWidth="1"/>
    <col min="4111" max="4111" width="16.5546875" style="726" customWidth="1"/>
    <col min="4112" max="4352" width="13" style="726"/>
    <col min="4353" max="4353" width="21.109375" style="726" bestFit="1" customWidth="1"/>
    <col min="4354" max="4354" width="30.33203125" style="726" bestFit="1" customWidth="1"/>
    <col min="4355" max="4356" width="13" style="726" bestFit="1" customWidth="1"/>
    <col min="4357" max="4358" width="12.88671875" style="726" bestFit="1" customWidth="1"/>
    <col min="4359" max="4362" width="13" style="726" bestFit="1" customWidth="1"/>
    <col min="4363" max="4366" width="12.88671875" style="726" bestFit="1" customWidth="1"/>
    <col min="4367" max="4367" width="16.5546875" style="726" customWidth="1"/>
    <col min="4368" max="4608" width="13" style="726"/>
    <col min="4609" max="4609" width="21.109375" style="726" bestFit="1" customWidth="1"/>
    <col min="4610" max="4610" width="30.33203125" style="726" bestFit="1" customWidth="1"/>
    <col min="4611" max="4612" width="13" style="726" bestFit="1" customWidth="1"/>
    <col min="4613" max="4614" width="12.88671875" style="726" bestFit="1" customWidth="1"/>
    <col min="4615" max="4618" width="13" style="726" bestFit="1" customWidth="1"/>
    <col min="4619" max="4622" width="12.88671875" style="726" bestFit="1" customWidth="1"/>
    <col min="4623" max="4623" width="16.5546875" style="726" customWidth="1"/>
    <col min="4624" max="4864" width="13" style="726"/>
    <col min="4865" max="4865" width="21.109375" style="726" bestFit="1" customWidth="1"/>
    <col min="4866" max="4866" width="30.33203125" style="726" bestFit="1" customWidth="1"/>
    <col min="4867" max="4868" width="13" style="726" bestFit="1" customWidth="1"/>
    <col min="4869" max="4870" width="12.88671875" style="726" bestFit="1" customWidth="1"/>
    <col min="4871" max="4874" width="13" style="726" bestFit="1" customWidth="1"/>
    <col min="4875" max="4878" width="12.88671875" style="726" bestFit="1" customWidth="1"/>
    <col min="4879" max="4879" width="16.5546875" style="726" customWidth="1"/>
    <col min="4880" max="5120" width="13" style="726"/>
    <col min="5121" max="5121" width="21.109375" style="726" bestFit="1" customWidth="1"/>
    <col min="5122" max="5122" width="30.33203125" style="726" bestFit="1" customWidth="1"/>
    <col min="5123" max="5124" width="13" style="726" bestFit="1" customWidth="1"/>
    <col min="5125" max="5126" width="12.88671875" style="726" bestFit="1" customWidth="1"/>
    <col min="5127" max="5130" width="13" style="726" bestFit="1" customWidth="1"/>
    <col min="5131" max="5134" width="12.88671875" style="726" bestFit="1" customWidth="1"/>
    <col min="5135" max="5135" width="16.5546875" style="726" customWidth="1"/>
    <col min="5136" max="5376" width="13" style="726"/>
    <col min="5377" max="5377" width="21.109375" style="726" bestFit="1" customWidth="1"/>
    <col min="5378" max="5378" width="30.33203125" style="726" bestFit="1" customWidth="1"/>
    <col min="5379" max="5380" width="13" style="726" bestFit="1" customWidth="1"/>
    <col min="5381" max="5382" width="12.88671875" style="726" bestFit="1" customWidth="1"/>
    <col min="5383" max="5386" width="13" style="726" bestFit="1" customWidth="1"/>
    <col min="5387" max="5390" width="12.88671875" style="726" bestFit="1" customWidth="1"/>
    <col min="5391" max="5391" width="16.5546875" style="726" customWidth="1"/>
    <col min="5392" max="5632" width="13" style="726"/>
    <col min="5633" max="5633" width="21.109375" style="726" bestFit="1" customWidth="1"/>
    <col min="5634" max="5634" width="30.33203125" style="726" bestFit="1" customWidth="1"/>
    <col min="5635" max="5636" width="13" style="726" bestFit="1" customWidth="1"/>
    <col min="5637" max="5638" width="12.88671875" style="726" bestFit="1" customWidth="1"/>
    <col min="5639" max="5642" width="13" style="726" bestFit="1" customWidth="1"/>
    <col min="5643" max="5646" width="12.88671875" style="726" bestFit="1" customWidth="1"/>
    <col min="5647" max="5647" width="16.5546875" style="726" customWidth="1"/>
    <col min="5648" max="5888" width="13" style="726"/>
    <col min="5889" max="5889" width="21.109375" style="726" bestFit="1" customWidth="1"/>
    <col min="5890" max="5890" width="30.33203125" style="726" bestFit="1" customWidth="1"/>
    <col min="5891" max="5892" width="13" style="726" bestFit="1" customWidth="1"/>
    <col min="5893" max="5894" width="12.88671875" style="726" bestFit="1" customWidth="1"/>
    <col min="5895" max="5898" width="13" style="726" bestFit="1" customWidth="1"/>
    <col min="5899" max="5902" width="12.88671875" style="726" bestFit="1" customWidth="1"/>
    <col min="5903" max="5903" width="16.5546875" style="726" customWidth="1"/>
    <col min="5904" max="6144" width="13" style="726"/>
    <col min="6145" max="6145" width="21.109375" style="726" bestFit="1" customWidth="1"/>
    <col min="6146" max="6146" width="30.33203125" style="726" bestFit="1" customWidth="1"/>
    <col min="6147" max="6148" width="13" style="726" bestFit="1" customWidth="1"/>
    <col min="6149" max="6150" width="12.88671875" style="726" bestFit="1" customWidth="1"/>
    <col min="6151" max="6154" width="13" style="726" bestFit="1" customWidth="1"/>
    <col min="6155" max="6158" width="12.88671875" style="726" bestFit="1" customWidth="1"/>
    <col min="6159" max="6159" width="16.5546875" style="726" customWidth="1"/>
    <col min="6160" max="6400" width="13" style="726"/>
    <col min="6401" max="6401" width="21.109375" style="726" bestFit="1" customWidth="1"/>
    <col min="6402" max="6402" width="30.33203125" style="726" bestFit="1" customWidth="1"/>
    <col min="6403" max="6404" width="13" style="726" bestFit="1" customWidth="1"/>
    <col min="6405" max="6406" width="12.88671875" style="726" bestFit="1" customWidth="1"/>
    <col min="6407" max="6410" width="13" style="726" bestFit="1" customWidth="1"/>
    <col min="6411" max="6414" width="12.88671875" style="726" bestFit="1" customWidth="1"/>
    <col min="6415" max="6415" width="16.5546875" style="726" customWidth="1"/>
    <col min="6416" max="6656" width="13" style="726"/>
    <col min="6657" max="6657" width="21.109375" style="726" bestFit="1" customWidth="1"/>
    <col min="6658" max="6658" width="30.33203125" style="726" bestFit="1" customWidth="1"/>
    <col min="6659" max="6660" width="13" style="726" bestFit="1" customWidth="1"/>
    <col min="6661" max="6662" width="12.88671875" style="726" bestFit="1" customWidth="1"/>
    <col min="6663" max="6666" width="13" style="726" bestFit="1" customWidth="1"/>
    <col min="6667" max="6670" width="12.88671875" style="726" bestFit="1" customWidth="1"/>
    <col min="6671" max="6671" width="16.5546875" style="726" customWidth="1"/>
    <col min="6672" max="6912" width="13" style="726"/>
    <col min="6913" max="6913" width="21.109375" style="726" bestFit="1" customWidth="1"/>
    <col min="6914" max="6914" width="30.33203125" style="726" bestFit="1" customWidth="1"/>
    <col min="6915" max="6916" width="13" style="726" bestFit="1" customWidth="1"/>
    <col min="6917" max="6918" width="12.88671875" style="726" bestFit="1" customWidth="1"/>
    <col min="6919" max="6922" width="13" style="726" bestFit="1" customWidth="1"/>
    <col min="6923" max="6926" width="12.88671875" style="726" bestFit="1" customWidth="1"/>
    <col min="6927" max="6927" width="16.5546875" style="726" customWidth="1"/>
    <col min="6928" max="7168" width="13" style="726"/>
    <col min="7169" max="7169" width="21.109375" style="726" bestFit="1" customWidth="1"/>
    <col min="7170" max="7170" width="30.33203125" style="726" bestFit="1" customWidth="1"/>
    <col min="7171" max="7172" width="13" style="726" bestFit="1" customWidth="1"/>
    <col min="7173" max="7174" width="12.88671875" style="726" bestFit="1" customWidth="1"/>
    <col min="7175" max="7178" width="13" style="726" bestFit="1" customWidth="1"/>
    <col min="7179" max="7182" width="12.88671875" style="726" bestFit="1" customWidth="1"/>
    <col min="7183" max="7183" width="16.5546875" style="726" customWidth="1"/>
    <col min="7184" max="7424" width="13" style="726"/>
    <col min="7425" max="7425" width="21.109375" style="726" bestFit="1" customWidth="1"/>
    <col min="7426" max="7426" width="30.33203125" style="726" bestFit="1" customWidth="1"/>
    <col min="7427" max="7428" width="13" style="726" bestFit="1" customWidth="1"/>
    <col min="7429" max="7430" width="12.88671875" style="726" bestFit="1" customWidth="1"/>
    <col min="7431" max="7434" width="13" style="726" bestFit="1" customWidth="1"/>
    <col min="7435" max="7438" width="12.88671875" style="726" bestFit="1" customWidth="1"/>
    <col min="7439" max="7439" width="16.5546875" style="726" customWidth="1"/>
    <col min="7440" max="7680" width="13" style="726"/>
    <col min="7681" max="7681" width="21.109375" style="726" bestFit="1" customWidth="1"/>
    <col min="7682" max="7682" width="30.33203125" style="726" bestFit="1" customWidth="1"/>
    <col min="7683" max="7684" width="13" style="726" bestFit="1" customWidth="1"/>
    <col min="7685" max="7686" width="12.88671875" style="726" bestFit="1" customWidth="1"/>
    <col min="7687" max="7690" width="13" style="726" bestFit="1" customWidth="1"/>
    <col min="7691" max="7694" width="12.88671875" style="726" bestFit="1" customWidth="1"/>
    <col min="7695" max="7695" width="16.5546875" style="726" customWidth="1"/>
    <col min="7696" max="7936" width="13" style="726"/>
    <col min="7937" max="7937" width="21.109375" style="726" bestFit="1" customWidth="1"/>
    <col min="7938" max="7938" width="30.33203125" style="726" bestFit="1" customWidth="1"/>
    <col min="7939" max="7940" width="13" style="726" bestFit="1" customWidth="1"/>
    <col min="7941" max="7942" width="12.88671875" style="726" bestFit="1" customWidth="1"/>
    <col min="7943" max="7946" width="13" style="726" bestFit="1" customWidth="1"/>
    <col min="7947" max="7950" width="12.88671875" style="726" bestFit="1" customWidth="1"/>
    <col min="7951" max="7951" width="16.5546875" style="726" customWidth="1"/>
    <col min="7952" max="8192" width="13" style="726"/>
    <col min="8193" max="8193" width="21.109375" style="726" bestFit="1" customWidth="1"/>
    <col min="8194" max="8194" width="30.33203125" style="726" bestFit="1" customWidth="1"/>
    <col min="8195" max="8196" width="13" style="726" bestFit="1" customWidth="1"/>
    <col min="8197" max="8198" width="12.88671875" style="726" bestFit="1" customWidth="1"/>
    <col min="8199" max="8202" width="13" style="726" bestFit="1" customWidth="1"/>
    <col min="8203" max="8206" width="12.88671875" style="726" bestFit="1" customWidth="1"/>
    <col min="8207" max="8207" width="16.5546875" style="726" customWidth="1"/>
    <col min="8208" max="8448" width="13" style="726"/>
    <col min="8449" max="8449" width="21.109375" style="726" bestFit="1" customWidth="1"/>
    <col min="8450" max="8450" width="30.33203125" style="726" bestFit="1" customWidth="1"/>
    <col min="8451" max="8452" width="13" style="726" bestFit="1" customWidth="1"/>
    <col min="8453" max="8454" width="12.88671875" style="726" bestFit="1" customWidth="1"/>
    <col min="8455" max="8458" width="13" style="726" bestFit="1" customWidth="1"/>
    <col min="8459" max="8462" width="12.88671875" style="726" bestFit="1" customWidth="1"/>
    <col min="8463" max="8463" width="16.5546875" style="726" customWidth="1"/>
    <col min="8464" max="8704" width="13" style="726"/>
    <col min="8705" max="8705" width="21.109375" style="726" bestFit="1" customWidth="1"/>
    <col min="8706" max="8706" width="30.33203125" style="726" bestFit="1" customWidth="1"/>
    <col min="8707" max="8708" width="13" style="726" bestFit="1" customWidth="1"/>
    <col min="8709" max="8710" width="12.88671875" style="726" bestFit="1" customWidth="1"/>
    <col min="8711" max="8714" width="13" style="726" bestFit="1" customWidth="1"/>
    <col min="8715" max="8718" width="12.88671875" style="726" bestFit="1" customWidth="1"/>
    <col min="8719" max="8719" width="16.5546875" style="726" customWidth="1"/>
    <col min="8720" max="8960" width="13" style="726"/>
    <col min="8961" max="8961" width="21.109375" style="726" bestFit="1" customWidth="1"/>
    <col min="8962" max="8962" width="30.33203125" style="726" bestFit="1" customWidth="1"/>
    <col min="8963" max="8964" width="13" style="726" bestFit="1" customWidth="1"/>
    <col min="8965" max="8966" width="12.88671875" style="726" bestFit="1" customWidth="1"/>
    <col min="8967" max="8970" width="13" style="726" bestFit="1" customWidth="1"/>
    <col min="8971" max="8974" width="12.88671875" style="726" bestFit="1" customWidth="1"/>
    <col min="8975" max="8975" width="16.5546875" style="726" customWidth="1"/>
    <col min="8976" max="9216" width="13" style="726"/>
    <col min="9217" max="9217" width="21.109375" style="726" bestFit="1" customWidth="1"/>
    <col min="9218" max="9218" width="30.33203125" style="726" bestFit="1" customWidth="1"/>
    <col min="9219" max="9220" width="13" style="726" bestFit="1" customWidth="1"/>
    <col min="9221" max="9222" width="12.88671875" style="726" bestFit="1" customWidth="1"/>
    <col min="9223" max="9226" width="13" style="726" bestFit="1" customWidth="1"/>
    <col min="9227" max="9230" width="12.88671875" style="726" bestFit="1" customWidth="1"/>
    <col min="9231" max="9231" width="16.5546875" style="726" customWidth="1"/>
    <col min="9232" max="9472" width="13" style="726"/>
    <col min="9473" max="9473" width="21.109375" style="726" bestFit="1" customWidth="1"/>
    <col min="9474" max="9474" width="30.33203125" style="726" bestFit="1" customWidth="1"/>
    <col min="9475" max="9476" width="13" style="726" bestFit="1" customWidth="1"/>
    <col min="9477" max="9478" width="12.88671875" style="726" bestFit="1" customWidth="1"/>
    <col min="9479" max="9482" width="13" style="726" bestFit="1" customWidth="1"/>
    <col min="9483" max="9486" width="12.88671875" style="726" bestFit="1" customWidth="1"/>
    <col min="9487" max="9487" width="16.5546875" style="726" customWidth="1"/>
    <col min="9488" max="9728" width="13" style="726"/>
    <col min="9729" max="9729" width="21.109375" style="726" bestFit="1" customWidth="1"/>
    <col min="9730" max="9730" width="30.33203125" style="726" bestFit="1" customWidth="1"/>
    <col min="9731" max="9732" width="13" style="726" bestFit="1" customWidth="1"/>
    <col min="9733" max="9734" width="12.88671875" style="726" bestFit="1" customWidth="1"/>
    <col min="9735" max="9738" width="13" style="726" bestFit="1" customWidth="1"/>
    <col min="9739" max="9742" width="12.88671875" style="726" bestFit="1" customWidth="1"/>
    <col min="9743" max="9743" width="16.5546875" style="726" customWidth="1"/>
    <col min="9744" max="9984" width="13" style="726"/>
    <col min="9985" max="9985" width="21.109375" style="726" bestFit="1" customWidth="1"/>
    <col min="9986" max="9986" width="30.33203125" style="726" bestFit="1" customWidth="1"/>
    <col min="9987" max="9988" width="13" style="726" bestFit="1" customWidth="1"/>
    <col min="9989" max="9990" width="12.88671875" style="726" bestFit="1" customWidth="1"/>
    <col min="9991" max="9994" width="13" style="726" bestFit="1" customWidth="1"/>
    <col min="9995" max="9998" width="12.88671875" style="726" bestFit="1" customWidth="1"/>
    <col min="9999" max="9999" width="16.5546875" style="726" customWidth="1"/>
    <col min="10000" max="10240" width="13" style="726"/>
    <col min="10241" max="10241" width="21.109375" style="726" bestFit="1" customWidth="1"/>
    <col min="10242" max="10242" width="30.33203125" style="726" bestFit="1" customWidth="1"/>
    <col min="10243" max="10244" width="13" style="726" bestFit="1" customWidth="1"/>
    <col min="10245" max="10246" width="12.88671875" style="726" bestFit="1" customWidth="1"/>
    <col min="10247" max="10250" width="13" style="726" bestFit="1" customWidth="1"/>
    <col min="10251" max="10254" width="12.88671875" style="726" bestFit="1" customWidth="1"/>
    <col min="10255" max="10255" width="16.5546875" style="726" customWidth="1"/>
    <col min="10256" max="10496" width="13" style="726"/>
    <col min="10497" max="10497" width="21.109375" style="726" bestFit="1" customWidth="1"/>
    <col min="10498" max="10498" width="30.33203125" style="726" bestFit="1" customWidth="1"/>
    <col min="10499" max="10500" width="13" style="726" bestFit="1" customWidth="1"/>
    <col min="10501" max="10502" width="12.88671875" style="726" bestFit="1" customWidth="1"/>
    <col min="10503" max="10506" width="13" style="726" bestFit="1" customWidth="1"/>
    <col min="10507" max="10510" width="12.88671875" style="726" bestFit="1" customWidth="1"/>
    <col min="10511" max="10511" width="16.5546875" style="726" customWidth="1"/>
    <col min="10512" max="10752" width="13" style="726"/>
    <col min="10753" max="10753" width="21.109375" style="726" bestFit="1" customWidth="1"/>
    <col min="10754" max="10754" width="30.33203125" style="726" bestFit="1" customWidth="1"/>
    <col min="10755" max="10756" width="13" style="726" bestFit="1" customWidth="1"/>
    <col min="10757" max="10758" width="12.88671875" style="726" bestFit="1" customWidth="1"/>
    <col min="10759" max="10762" width="13" style="726" bestFit="1" customWidth="1"/>
    <col min="10763" max="10766" width="12.88671875" style="726" bestFit="1" customWidth="1"/>
    <col min="10767" max="10767" width="16.5546875" style="726" customWidth="1"/>
    <col min="10768" max="11008" width="13" style="726"/>
    <col min="11009" max="11009" width="21.109375" style="726" bestFit="1" customWidth="1"/>
    <col min="11010" max="11010" width="30.33203125" style="726" bestFit="1" customWidth="1"/>
    <col min="11011" max="11012" width="13" style="726" bestFit="1" customWidth="1"/>
    <col min="11013" max="11014" width="12.88671875" style="726" bestFit="1" customWidth="1"/>
    <col min="11015" max="11018" width="13" style="726" bestFit="1" customWidth="1"/>
    <col min="11019" max="11022" width="12.88671875" style="726" bestFit="1" customWidth="1"/>
    <col min="11023" max="11023" width="16.5546875" style="726" customWidth="1"/>
    <col min="11024" max="11264" width="13" style="726"/>
    <col min="11265" max="11265" width="21.109375" style="726" bestFit="1" customWidth="1"/>
    <col min="11266" max="11266" width="30.33203125" style="726" bestFit="1" customWidth="1"/>
    <col min="11267" max="11268" width="13" style="726" bestFit="1" customWidth="1"/>
    <col min="11269" max="11270" width="12.88671875" style="726" bestFit="1" customWidth="1"/>
    <col min="11271" max="11274" width="13" style="726" bestFit="1" customWidth="1"/>
    <col min="11275" max="11278" width="12.88671875" style="726" bestFit="1" customWidth="1"/>
    <col min="11279" max="11279" width="16.5546875" style="726" customWidth="1"/>
    <col min="11280" max="11520" width="13" style="726"/>
    <col min="11521" max="11521" width="21.109375" style="726" bestFit="1" customWidth="1"/>
    <col min="11522" max="11522" width="30.33203125" style="726" bestFit="1" customWidth="1"/>
    <col min="11523" max="11524" width="13" style="726" bestFit="1" customWidth="1"/>
    <col min="11525" max="11526" width="12.88671875" style="726" bestFit="1" customWidth="1"/>
    <col min="11527" max="11530" width="13" style="726" bestFit="1" customWidth="1"/>
    <col min="11531" max="11534" width="12.88671875" style="726" bestFit="1" customWidth="1"/>
    <col min="11535" max="11535" width="16.5546875" style="726" customWidth="1"/>
    <col min="11536" max="11776" width="13" style="726"/>
    <col min="11777" max="11777" width="21.109375" style="726" bestFit="1" customWidth="1"/>
    <col min="11778" max="11778" width="30.33203125" style="726" bestFit="1" customWidth="1"/>
    <col min="11779" max="11780" width="13" style="726" bestFit="1" customWidth="1"/>
    <col min="11781" max="11782" width="12.88671875" style="726" bestFit="1" customWidth="1"/>
    <col min="11783" max="11786" width="13" style="726" bestFit="1" customWidth="1"/>
    <col min="11787" max="11790" width="12.88671875" style="726" bestFit="1" customWidth="1"/>
    <col min="11791" max="11791" width="16.5546875" style="726" customWidth="1"/>
    <col min="11792" max="12032" width="13" style="726"/>
    <col min="12033" max="12033" width="21.109375" style="726" bestFit="1" customWidth="1"/>
    <col min="12034" max="12034" width="30.33203125" style="726" bestFit="1" customWidth="1"/>
    <col min="12035" max="12036" width="13" style="726" bestFit="1" customWidth="1"/>
    <col min="12037" max="12038" width="12.88671875" style="726" bestFit="1" customWidth="1"/>
    <col min="12039" max="12042" width="13" style="726" bestFit="1" customWidth="1"/>
    <col min="12043" max="12046" width="12.88671875" style="726" bestFit="1" customWidth="1"/>
    <col min="12047" max="12047" width="16.5546875" style="726" customWidth="1"/>
    <col min="12048" max="12288" width="13" style="726"/>
    <col min="12289" max="12289" width="21.109375" style="726" bestFit="1" customWidth="1"/>
    <col min="12290" max="12290" width="30.33203125" style="726" bestFit="1" customWidth="1"/>
    <col min="12291" max="12292" width="13" style="726" bestFit="1" customWidth="1"/>
    <col min="12293" max="12294" width="12.88671875" style="726" bestFit="1" customWidth="1"/>
    <col min="12295" max="12298" width="13" style="726" bestFit="1" customWidth="1"/>
    <col min="12299" max="12302" width="12.88671875" style="726" bestFit="1" customWidth="1"/>
    <col min="12303" max="12303" width="16.5546875" style="726" customWidth="1"/>
    <col min="12304" max="12544" width="13" style="726"/>
    <col min="12545" max="12545" width="21.109375" style="726" bestFit="1" customWidth="1"/>
    <col min="12546" max="12546" width="30.33203125" style="726" bestFit="1" customWidth="1"/>
    <col min="12547" max="12548" width="13" style="726" bestFit="1" customWidth="1"/>
    <col min="12549" max="12550" width="12.88671875" style="726" bestFit="1" customWidth="1"/>
    <col min="12551" max="12554" width="13" style="726" bestFit="1" customWidth="1"/>
    <col min="12555" max="12558" width="12.88671875" style="726" bestFit="1" customWidth="1"/>
    <col min="12559" max="12559" width="16.5546875" style="726" customWidth="1"/>
    <col min="12560" max="12800" width="13" style="726"/>
    <col min="12801" max="12801" width="21.109375" style="726" bestFit="1" customWidth="1"/>
    <col min="12802" max="12802" width="30.33203125" style="726" bestFit="1" customWidth="1"/>
    <col min="12803" max="12804" width="13" style="726" bestFit="1" customWidth="1"/>
    <col min="12805" max="12806" width="12.88671875" style="726" bestFit="1" customWidth="1"/>
    <col min="12807" max="12810" width="13" style="726" bestFit="1" customWidth="1"/>
    <col min="12811" max="12814" width="12.88671875" style="726" bestFit="1" customWidth="1"/>
    <col min="12815" max="12815" width="16.5546875" style="726" customWidth="1"/>
    <col min="12816" max="13056" width="13" style="726"/>
    <col min="13057" max="13057" width="21.109375" style="726" bestFit="1" customWidth="1"/>
    <col min="13058" max="13058" width="30.33203125" style="726" bestFit="1" customWidth="1"/>
    <col min="13059" max="13060" width="13" style="726" bestFit="1" customWidth="1"/>
    <col min="13061" max="13062" width="12.88671875" style="726" bestFit="1" customWidth="1"/>
    <col min="13063" max="13066" width="13" style="726" bestFit="1" customWidth="1"/>
    <col min="13067" max="13070" width="12.88671875" style="726" bestFit="1" customWidth="1"/>
    <col min="13071" max="13071" width="16.5546875" style="726" customWidth="1"/>
    <col min="13072" max="13312" width="13" style="726"/>
    <col min="13313" max="13313" width="21.109375" style="726" bestFit="1" customWidth="1"/>
    <col min="13314" max="13314" width="30.33203125" style="726" bestFit="1" customWidth="1"/>
    <col min="13315" max="13316" width="13" style="726" bestFit="1" customWidth="1"/>
    <col min="13317" max="13318" width="12.88671875" style="726" bestFit="1" customWidth="1"/>
    <col min="13319" max="13322" width="13" style="726" bestFit="1" customWidth="1"/>
    <col min="13323" max="13326" width="12.88671875" style="726" bestFit="1" customWidth="1"/>
    <col min="13327" max="13327" width="16.5546875" style="726" customWidth="1"/>
    <col min="13328" max="13568" width="13" style="726"/>
    <col min="13569" max="13569" width="21.109375" style="726" bestFit="1" customWidth="1"/>
    <col min="13570" max="13570" width="30.33203125" style="726" bestFit="1" customWidth="1"/>
    <col min="13571" max="13572" width="13" style="726" bestFit="1" customWidth="1"/>
    <col min="13573" max="13574" width="12.88671875" style="726" bestFit="1" customWidth="1"/>
    <col min="13575" max="13578" width="13" style="726" bestFit="1" customWidth="1"/>
    <col min="13579" max="13582" width="12.88671875" style="726" bestFit="1" customWidth="1"/>
    <col min="13583" max="13583" width="16.5546875" style="726" customWidth="1"/>
    <col min="13584" max="13824" width="13" style="726"/>
    <col min="13825" max="13825" width="21.109375" style="726" bestFit="1" customWidth="1"/>
    <col min="13826" max="13826" width="30.33203125" style="726" bestFit="1" customWidth="1"/>
    <col min="13827" max="13828" width="13" style="726" bestFit="1" customWidth="1"/>
    <col min="13829" max="13830" width="12.88671875" style="726" bestFit="1" customWidth="1"/>
    <col min="13831" max="13834" width="13" style="726" bestFit="1" customWidth="1"/>
    <col min="13835" max="13838" width="12.88671875" style="726" bestFit="1" customWidth="1"/>
    <col min="13839" max="13839" width="16.5546875" style="726" customWidth="1"/>
    <col min="13840" max="14080" width="13" style="726"/>
    <col min="14081" max="14081" width="21.109375" style="726" bestFit="1" customWidth="1"/>
    <col min="14082" max="14082" width="30.33203125" style="726" bestFit="1" customWidth="1"/>
    <col min="14083" max="14084" width="13" style="726" bestFit="1" customWidth="1"/>
    <col min="14085" max="14086" width="12.88671875" style="726" bestFit="1" customWidth="1"/>
    <col min="14087" max="14090" width="13" style="726" bestFit="1" customWidth="1"/>
    <col min="14091" max="14094" width="12.88671875" style="726" bestFit="1" customWidth="1"/>
    <col min="14095" max="14095" width="16.5546875" style="726" customWidth="1"/>
    <col min="14096" max="14336" width="13" style="726"/>
    <col min="14337" max="14337" width="21.109375" style="726" bestFit="1" customWidth="1"/>
    <col min="14338" max="14338" width="30.33203125" style="726" bestFit="1" customWidth="1"/>
    <col min="14339" max="14340" width="13" style="726" bestFit="1" customWidth="1"/>
    <col min="14341" max="14342" width="12.88671875" style="726" bestFit="1" customWidth="1"/>
    <col min="14343" max="14346" width="13" style="726" bestFit="1" customWidth="1"/>
    <col min="14347" max="14350" width="12.88671875" style="726" bestFit="1" customWidth="1"/>
    <col min="14351" max="14351" width="16.5546875" style="726" customWidth="1"/>
    <col min="14352" max="14592" width="13" style="726"/>
    <col min="14593" max="14593" width="21.109375" style="726" bestFit="1" customWidth="1"/>
    <col min="14594" max="14594" width="30.33203125" style="726" bestFit="1" customWidth="1"/>
    <col min="14595" max="14596" width="13" style="726" bestFit="1" customWidth="1"/>
    <col min="14597" max="14598" width="12.88671875" style="726" bestFit="1" customWidth="1"/>
    <col min="14599" max="14602" width="13" style="726" bestFit="1" customWidth="1"/>
    <col min="14603" max="14606" width="12.88671875" style="726" bestFit="1" customWidth="1"/>
    <col min="14607" max="14607" width="16.5546875" style="726" customWidth="1"/>
    <col min="14608" max="14848" width="13" style="726"/>
    <col min="14849" max="14849" width="21.109375" style="726" bestFit="1" customWidth="1"/>
    <col min="14850" max="14850" width="30.33203125" style="726" bestFit="1" customWidth="1"/>
    <col min="14851" max="14852" width="13" style="726" bestFit="1" customWidth="1"/>
    <col min="14853" max="14854" width="12.88671875" style="726" bestFit="1" customWidth="1"/>
    <col min="14855" max="14858" width="13" style="726" bestFit="1" customWidth="1"/>
    <col min="14859" max="14862" width="12.88671875" style="726" bestFit="1" customWidth="1"/>
    <col min="14863" max="14863" width="16.5546875" style="726" customWidth="1"/>
    <col min="14864" max="15104" width="13" style="726"/>
    <col min="15105" max="15105" width="21.109375" style="726" bestFit="1" customWidth="1"/>
    <col min="15106" max="15106" width="30.33203125" style="726" bestFit="1" customWidth="1"/>
    <col min="15107" max="15108" width="13" style="726" bestFit="1" customWidth="1"/>
    <col min="15109" max="15110" width="12.88671875" style="726" bestFit="1" customWidth="1"/>
    <col min="15111" max="15114" width="13" style="726" bestFit="1" customWidth="1"/>
    <col min="15115" max="15118" width="12.88671875" style="726" bestFit="1" customWidth="1"/>
    <col min="15119" max="15119" width="16.5546875" style="726" customWidth="1"/>
    <col min="15120" max="15360" width="13" style="726"/>
    <col min="15361" max="15361" width="21.109375" style="726" bestFit="1" customWidth="1"/>
    <col min="15362" max="15362" width="30.33203125" style="726" bestFit="1" customWidth="1"/>
    <col min="15363" max="15364" width="13" style="726" bestFit="1" customWidth="1"/>
    <col min="15365" max="15366" width="12.88671875" style="726" bestFit="1" customWidth="1"/>
    <col min="15367" max="15370" width="13" style="726" bestFit="1" customWidth="1"/>
    <col min="15371" max="15374" width="12.88671875" style="726" bestFit="1" customWidth="1"/>
    <col min="15375" max="15375" width="16.5546875" style="726" customWidth="1"/>
    <col min="15376" max="15616" width="13" style="726"/>
    <col min="15617" max="15617" width="21.109375" style="726" bestFit="1" customWidth="1"/>
    <col min="15618" max="15618" width="30.33203125" style="726" bestFit="1" customWidth="1"/>
    <col min="15619" max="15620" width="13" style="726" bestFit="1" customWidth="1"/>
    <col min="15621" max="15622" width="12.88671875" style="726" bestFit="1" customWidth="1"/>
    <col min="15623" max="15626" width="13" style="726" bestFit="1" customWidth="1"/>
    <col min="15627" max="15630" width="12.88671875" style="726" bestFit="1" customWidth="1"/>
    <col min="15631" max="15631" width="16.5546875" style="726" customWidth="1"/>
    <col min="15632" max="15872" width="13" style="726"/>
    <col min="15873" max="15873" width="21.109375" style="726" bestFit="1" customWidth="1"/>
    <col min="15874" max="15874" width="30.33203125" style="726" bestFit="1" customWidth="1"/>
    <col min="15875" max="15876" width="13" style="726" bestFit="1" customWidth="1"/>
    <col min="15877" max="15878" width="12.88671875" style="726" bestFit="1" customWidth="1"/>
    <col min="15879" max="15882" width="13" style="726" bestFit="1" customWidth="1"/>
    <col min="15883" max="15886" width="12.88671875" style="726" bestFit="1" customWidth="1"/>
    <col min="15887" max="15887" width="16.5546875" style="726" customWidth="1"/>
    <col min="15888" max="16128" width="13" style="726"/>
    <col min="16129" max="16129" width="21.109375" style="726" bestFit="1" customWidth="1"/>
    <col min="16130" max="16130" width="30.33203125" style="726" bestFit="1" customWidth="1"/>
    <col min="16131" max="16132" width="13" style="726" bestFit="1" customWidth="1"/>
    <col min="16133" max="16134" width="12.88671875" style="726" bestFit="1" customWidth="1"/>
    <col min="16135" max="16138" width="13" style="726" bestFit="1" customWidth="1"/>
    <col min="16139" max="16142" width="12.88671875" style="726" bestFit="1" customWidth="1"/>
    <col min="16143" max="16143" width="16.5546875" style="726" customWidth="1"/>
    <col min="16144" max="16384" width="13" style="726"/>
  </cols>
  <sheetData>
    <row r="1" spans="1:16" ht="24.9" customHeight="1" thickBot="1">
      <c r="A1" s="1123" t="s">
        <v>138</v>
      </c>
      <c r="B1" s="1093"/>
      <c r="C1" s="1093"/>
      <c r="D1" s="1093"/>
      <c r="E1" s="1093"/>
      <c r="F1" s="1093"/>
      <c r="G1" s="1093"/>
      <c r="H1" s="1093"/>
      <c r="I1" s="1093"/>
      <c r="J1" s="1093"/>
      <c r="K1" s="1093"/>
      <c r="L1" s="1093"/>
      <c r="M1" s="1093"/>
      <c r="N1" s="1093"/>
      <c r="O1" s="1124"/>
    </row>
    <row r="2" spans="1:16">
      <c r="A2" s="1101" t="s">
        <v>50</v>
      </c>
      <c r="B2" s="1103" t="s">
        <v>86</v>
      </c>
      <c r="C2" s="727" t="s">
        <v>93</v>
      </c>
      <c r="D2" s="727" t="s">
        <v>94</v>
      </c>
      <c r="E2" s="727" t="s">
        <v>95</v>
      </c>
      <c r="F2" s="727" t="s">
        <v>96</v>
      </c>
      <c r="G2" s="727" t="s">
        <v>97</v>
      </c>
      <c r="H2" s="727" t="s">
        <v>98</v>
      </c>
      <c r="I2" s="727" t="s">
        <v>139</v>
      </c>
      <c r="J2" s="727" t="s">
        <v>140</v>
      </c>
      <c r="K2" s="727" t="s">
        <v>141</v>
      </c>
      <c r="L2" s="727" t="s">
        <v>142</v>
      </c>
      <c r="M2" s="727" t="s">
        <v>143</v>
      </c>
      <c r="N2" s="727" t="s">
        <v>144</v>
      </c>
      <c r="O2" s="728" t="s">
        <v>16</v>
      </c>
    </row>
    <row r="3" spans="1:16" ht="13.8" thickBot="1">
      <c r="A3" s="1102"/>
      <c r="B3" s="1104"/>
      <c r="C3" s="729" t="s">
        <v>99</v>
      </c>
      <c r="D3" s="729" t="s">
        <v>99</v>
      </c>
      <c r="E3" s="729" t="s">
        <v>99</v>
      </c>
      <c r="F3" s="729" t="s">
        <v>99</v>
      </c>
      <c r="G3" s="729" t="s">
        <v>99</v>
      </c>
      <c r="H3" s="729" t="s">
        <v>99</v>
      </c>
      <c r="I3" s="729" t="s">
        <v>99</v>
      </c>
      <c r="J3" s="729" t="s">
        <v>99</v>
      </c>
      <c r="K3" s="729" t="s">
        <v>99</v>
      </c>
      <c r="L3" s="729" t="s">
        <v>99</v>
      </c>
      <c r="M3" s="729" t="s">
        <v>99</v>
      </c>
      <c r="N3" s="729" t="s">
        <v>99</v>
      </c>
      <c r="O3" s="730" t="s">
        <v>99</v>
      </c>
    </row>
    <row r="4" spans="1:16" ht="13.8" thickBot="1">
      <c r="A4" s="1122" t="s">
        <v>78</v>
      </c>
      <c r="B4" s="813" t="s">
        <v>54</v>
      </c>
      <c r="C4" s="814">
        <v>145.40904761904758</v>
      </c>
      <c r="D4" s="814">
        <v>140.46380952380954</v>
      </c>
      <c r="E4" s="814">
        <v>135.79619047619045</v>
      </c>
      <c r="F4" s="814"/>
      <c r="G4" s="815"/>
      <c r="H4" s="815"/>
      <c r="I4" s="815"/>
      <c r="J4" s="815"/>
      <c r="K4" s="815"/>
      <c r="L4" s="815"/>
      <c r="M4" s="815"/>
      <c r="N4" s="815"/>
      <c r="O4" s="816">
        <v>140.56</v>
      </c>
      <c r="P4" s="817"/>
    </row>
    <row r="5" spans="1:16" ht="13.8" thickBot="1">
      <c r="A5" s="1118"/>
      <c r="B5" s="818" t="s">
        <v>55</v>
      </c>
      <c r="C5" s="819">
        <v>166.86250000000001</v>
      </c>
      <c r="D5" s="819">
        <v>167.785</v>
      </c>
      <c r="E5" s="819">
        <v>158.76999999999998</v>
      </c>
      <c r="F5" s="819"/>
      <c r="G5" s="820"/>
      <c r="H5" s="820"/>
      <c r="I5" s="820"/>
      <c r="J5" s="820"/>
      <c r="K5" s="820"/>
      <c r="L5" s="820"/>
      <c r="M5" s="820"/>
      <c r="N5" s="820"/>
      <c r="O5" s="821">
        <v>164.47</v>
      </c>
      <c r="P5" s="817"/>
    </row>
    <row r="6" spans="1:16" ht="13.8" thickBot="1">
      <c r="A6" s="1118"/>
      <c r="B6" s="818" t="s">
        <v>56</v>
      </c>
      <c r="C6" s="819">
        <v>254.51066666666659</v>
      </c>
      <c r="D6" s="819">
        <v>273.04266666666666</v>
      </c>
      <c r="E6" s="819">
        <v>250.96466666666672</v>
      </c>
      <c r="F6" s="819"/>
      <c r="G6" s="820"/>
      <c r="H6" s="820"/>
      <c r="I6" s="820"/>
      <c r="J6" s="820"/>
      <c r="K6" s="820"/>
      <c r="L6" s="820"/>
      <c r="M6" s="820"/>
      <c r="N6" s="820"/>
      <c r="O6" s="821">
        <v>259.51</v>
      </c>
      <c r="P6" s="817"/>
    </row>
    <row r="7" spans="1:16" s="740" customFormat="1" ht="14.4" thickBot="1">
      <c r="A7" s="1118"/>
      <c r="B7" s="822" t="s">
        <v>57</v>
      </c>
      <c r="C7" s="823">
        <v>186.50340909090912</v>
      </c>
      <c r="D7" s="823">
        <v>190.62863636363633</v>
      </c>
      <c r="E7" s="823">
        <v>179.23522727272729</v>
      </c>
      <c r="F7" s="823"/>
      <c r="G7" s="824"/>
      <c r="H7" s="824"/>
      <c r="I7" s="824"/>
      <c r="J7" s="824"/>
      <c r="K7" s="824"/>
      <c r="L7" s="824"/>
      <c r="M7" s="824"/>
      <c r="N7" s="824"/>
      <c r="O7" s="825">
        <v>185.46</v>
      </c>
      <c r="P7" s="817"/>
    </row>
    <row r="8" spans="1:16" ht="13.8" thickBot="1">
      <c r="A8" s="1118" t="s">
        <v>58</v>
      </c>
      <c r="B8" s="818" t="s">
        <v>54</v>
      </c>
      <c r="C8" s="819">
        <v>124.45727272727272</v>
      </c>
      <c r="D8" s="819">
        <v>126.98681818181821</v>
      </c>
      <c r="E8" s="819">
        <v>128.60545454545453</v>
      </c>
      <c r="F8" s="819"/>
      <c r="G8" s="820"/>
      <c r="H8" s="820"/>
      <c r="I8" s="820"/>
      <c r="J8" s="820"/>
      <c r="K8" s="820"/>
      <c r="L8" s="820"/>
      <c r="M8" s="820"/>
      <c r="N8" s="820"/>
      <c r="O8" s="821">
        <v>126.68</v>
      </c>
      <c r="P8" s="817"/>
    </row>
    <row r="9" spans="1:16" ht="13.8" thickBot="1">
      <c r="A9" s="1118"/>
      <c r="B9" s="818" t="s">
        <v>61</v>
      </c>
      <c r="C9" s="819">
        <v>137.88857142857142</v>
      </c>
      <c r="D9" s="819">
        <v>143.10285714285715</v>
      </c>
      <c r="E9" s="819">
        <v>144.11000000000004</v>
      </c>
      <c r="F9" s="819"/>
      <c r="G9" s="820"/>
      <c r="H9" s="820"/>
      <c r="I9" s="820"/>
      <c r="J9" s="820"/>
      <c r="K9" s="820"/>
      <c r="L9" s="820"/>
      <c r="M9" s="820"/>
      <c r="N9" s="820"/>
      <c r="O9" s="821">
        <v>141.69999999999999</v>
      </c>
      <c r="P9" s="817"/>
    </row>
    <row r="10" spans="1:16" s="740" customFormat="1" ht="14.4" thickBot="1">
      <c r="A10" s="1118"/>
      <c r="B10" s="822" t="s">
        <v>57</v>
      </c>
      <c r="C10" s="823">
        <v>127.69931034482757</v>
      </c>
      <c r="D10" s="823">
        <v>130.87689655172414</v>
      </c>
      <c r="E10" s="823">
        <v>132.34793103448274</v>
      </c>
      <c r="F10" s="823"/>
      <c r="G10" s="824"/>
      <c r="H10" s="824"/>
      <c r="I10" s="824"/>
      <c r="J10" s="824"/>
      <c r="K10" s="824"/>
      <c r="L10" s="824"/>
      <c r="M10" s="824"/>
      <c r="N10" s="824"/>
      <c r="O10" s="825">
        <v>130.31</v>
      </c>
      <c r="P10" s="817"/>
    </row>
    <row r="11" spans="1:16" ht="13.8" thickBot="1">
      <c r="A11" s="1118" t="s">
        <v>59</v>
      </c>
      <c r="B11" s="818" t="s">
        <v>54</v>
      </c>
      <c r="C11" s="819">
        <v>98.773333333333326</v>
      </c>
      <c r="D11" s="819">
        <v>92.248333333333335</v>
      </c>
      <c r="E11" s="819">
        <v>94.258333333333326</v>
      </c>
      <c r="F11" s="819"/>
      <c r="G11" s="820"/>
      <c r="H11" s="820"/>
      <c r="I11" s="820"/>
      <c r="J11" s="820"/>
      <c r="K11" s="820"/>
      <c r="L11" s="820"/>
      <c r="M11" s="820"/>
      <c r="N11" s="820"/>
      <c r="O11" s="821">
        <v>95.09</v>
      </c>
      <c r="P11" s="817"/>
    </row>
    <row r="12" spans="1:16" ht="13.8" thickBot="1">
      <c r="A12" s="1118"/>
      <c r="B12" s="818" t="s">
        <v>55</v>
      </c>
      <c r="C12" s="819">
        <v>310.76599999999996</v>
      </c>
      <c r="D12" s="819">
        <v>302.98199999999997</v>
      </c>
      <c r="E12" s="819">
        <v>350.04200000000003</v>
      </c>
      <c r="F12" s="819"/>
      <c r="G12" s="820"/>
      <c r="H12" s="820"/>
      <c r="I12" s="820"/>
      <c r="J12" s="820"/>
      <c r="K12" s="820"/>
      <c r="L12" s="820"/>
      <c r="M12" s="820"/>
      <c r="N12" s="820"/>
      <c r="O12" s="821">
        <v>321.26</v>
      </c>
      <c r="P12" s="817"/>
    </row>
    <row r="13" spans="1:16" ht="13.8" thickBot="1">
      <c r="A13" s="1118"/>
      <c r="B13" s="818" t="s">
        <v>56</v>
      </c>
      <c r="C13" s="819">
        <v>230.92999999999998</v>
      </c>
      <c r="D13" s="819">
        <v>254.36333333333334</v>
      </c>
      <c r="E13" s="819">
        <v>249.63000000000002</v>
      </c>
      <c r="F13" s="819"/>
      <c r="G13" s="820"/>
      <c r="H13" s="820"/>
      <c r="I13" s="820"/>
      <c r="J13" s="820"/>
      <c r="K13" s="820"/>
      <c r="L13" s="820"/>
      <c r="M13" s="820"/>
      <c r="N13" s="820"/>
      <c r="O13" s="821">
        <v>244.97</v>
      </c>
      <c r="P13" s="817"/>
    </row>
    <row r="14" spans="1:16" s="740" customFormat="1" ht="14.4" thickBot="1">
      <c r="A14" s="1118"/>
      <c r="B14" s="822" t="s">
        <v>57</v>
      </c>
      <c r="C14" s="823">
        <v>202.80428571428575</v>
      </c>
      <c r="D14" s="823">
        <v>202.24928571428566</v>
      </c>
      <c r="E14" s="823">
        <v>218.90357142857147</v>
      </c>
      <c r="F14" s="823"/>
      <c r="G14" s="824"/>
      <c r="H14" s="824"/>
      <c r="I14" s="824"/>
      <c r="J14" s="824"/>
      <c r="K14" s="824"/>
      <c r="L14" s="824"/>
      <c r="M14" s="824"/>
      <c r="N14" s="824"/>
      <c r="O14" s="825">
        <v>207.99</v>
      </c>
      <c r="P14" s="817"/>
    </row>
    <row r="15" spans="1:16" ht="13.8" thickBot="1">
      <c r="A15" s="1118" t="s">
        <v>60</v>
      </c>
      <c r="B15" s="818" t="s">
        <v>54</v>
      </c>
      <c r="C15" s="819">
        <v>95.655714285714268</v>
      </c>
      <c r="D15" s="819">
        <v>95.195714285714303</v>
      </c>
      <c r="E15" s="819">
        <v>94.448571428571427</v>
      </c>
      <c r="F15" s="819"/>
      <c r="G15" s="820"/>
      <c r="H15" s="820"/>
      <c r="I15" s="820"/>
      <c r="J15" s="820"/>
      <c r="K15" s="820"/>
      <c r="L15" s="820"/>
      <c r="M15" s="820"/>
      <c r="N15" s="820"/>
      <c r="O15" s="821">
        <v>95.1</v>
      </c>
      <c r="P15" s="817"/>
    </row>
    <row r="16" spans="1:16" ht="13.8" thickBot="1">
      <c r="A16" s="1118"/>
      <c r="B16" s="818" t="s">
        <v>61</v>
      </c>
      <c r="C16" s="819">
        <v>126.54499999999999</v>
      </c>
      <c r="D16" s="819">
        <v>124.39750000000001</v>
      </c>
      <c r="E16" s="819">
        <v>123.34</v>
      </c>
      <c r="F16" s="819"/>
      <c r="G16" s="820"/>
      <c r="H16" s="820"/>
      <c r="I16" s="820"/>
      <c r="J16" s="820"/>
      <c r="K16" s="820"/>
      <c r="L16" s="820"/>
      <c r="M16" s="820"/>
      <c r="N16" s="820"/>
      <c r="O16" s="821">
        <v>124.76</v>
      </c>
      <c r="P16" s="817"/>
    </row>
    <row r="17" spans="1:16" s="740" customFormat="1" ht="14.4" thickBot="1">
      <c r="A17" s="1118"/>
      <c r="B17" s="822" t="s">
        <v>57</v>
      </c>
      <c r="C17" s="823">
        <v>106.88818181818182</v>
      </c>
      <c r="D17" s="823">
        <v>105.81454545454545</v>
      </c>
      <c r="E17" s="823">
        <v>104.95454545454548</v>
      </c>
      <c r="F17" s="823"/>
      <c r="G17" s="824"/>
      <c r="H17" s="824"/>
      <c r="I17" s="824"/>
      <c r="J17" s="824"/>
      <c r="K17" s="824"/>
      <c r="L17" s="824"/>
      <c r="M17" s="824"/>
      <c r="N17" s="824"/>
      <c r="O17" s="825">
        <v>105.89</v>
      </c>
      <c r="P17" s="817"/>
    </row>
    <row r="18" spans="1:16" ht="13.8" thickBot="1">
      <c r="A18" s="1118" t="s">
        <v>62</v>
      </c>
      <c r="B18" s="818" t="s">
        <v>54</v>
      </c>
      <c r="C18" s="819">
        <v>240.13199999999998</v>
      </c>
      <c r="D18" s="819">
        <v>230.488</v>
      </c>
      <c r="E18" s="819">
        <v>279.66800000000001</v>
      </c>
      <c r="F18" s="819"/>
      <c r="G18" s="820"/>
      <c r="H18" s="820"/>
      <c r="I18" s="820"/>
      <c r="J18" s="820"/>
      <c r="K18" s="820"/>
      <c r="L18" s="820"/>
      <c r="M18" s="820"/>
      <c r="N18" s="820"/>
      <c r="O18" s="821">
        <v>250.1</v>
      </c>
      <c r="P18" s="817"/>
    </row>
    <row r="19" spans="1:16" ht="13.8" thickBot="1">
      <c r="A19" s="1118"/>
      <c r="B19" s="818" t="s">
        <v>55</v>
      </c>
      <c r="C19" s="819">
        <v>540.08249999999998</v>
      </c>
      <c r="D19" s="819">
        <v>548.07249999999999</v>
      </c>
      <c r="E19" s="819">
        <v>550.39499999999998</v>
      </c>
      <c r="F19" s="819"/>
      <c r="G19" s="820"/>
      <c r="H19" s="820"/>
      <c r="I19" s="820"/>
      <c r="J19" s="820"/>
      <c r="K19" s="820"/>
      <c r="L19" s="820"/>
      <c r="M19" s="820"/>
      <c r="N19" s="820"/>
      <c r="O19" s="821">
        <v>546.17999999999995</v>
      </c>
      <c r="P19" s="817"/>
    </row>
    <row r="20" spans="1:16" s="740" customFormat="1" ht="14.4" thickBot="1">
      <c r="A20" s="1118"/>
      <c r="B20" s="822" t="s">
        <v>57</v>
      </c>
      <c r="C20" s="823">
        <v>373.44333333333338</v>
      </c>
      <c r="D20" s="823">
        <v>371.63666666666666</v>
      </c>
      <c r="E20" s="823">
        <v>399.99111111111114</v>
      </c>
      <c r="F20" s="823"/>
      <c r="G20" s="824"/>
      <c r="H20" s="824"/>
      <c r="I20" s="824"/>
      <c r="J20" s="824"/>
      <c r="K20" s="824"/>
      <c r="L20" s="824"/>
      <c r="M20" s="824"/>
      <c r="N20" s="824"/>
      <c r="O20" s="825">
        <v>381.69</v>
      </c>
      <c r="P20" s="817"/>
    </row>
    <row r="21" spans="1:16" s="743" customFormat="1" ht="16.8" thickBot="1">
      <c r="A21" s="1125" t="s">
        <v>79</v>
      </c>
      <c r="B21" s="1126"/>
      <c r="C21" s="826">
        <v>180.23785046728975</v>
      </c>
      <c r="D21" s="826">
        <v>182.46046728971959</v>
      </c>
      <c r="E21" s="826">
        <v>182.64962616822433</v>
      </c>
      <c r="F21" s="826"/>
      <c r="G21" s="827"/>
      <c r="H21" s="827"/>
      <c r="I21" s="827"/>
      <c r="J21" s="827"/>
      <c r="K21" s="827"/>
      <c r="L21" s="827"/>
      <c r="M21" s="827"/>
      <c r="N21" s="827"/>
      <c r="O21" s="828">
        <v>181.78</v>
      </c>
      <c r="P21" s="817"/>
    </row>
    <row r="22" spans="1:16" ht="15" customHeight="1" thickBot="1"/>
    <row r="23" spans="1:16" ht="16.8" thickBot="1">
      <c r="A23" s="794" t="s">
        <v>64</v>
      </c>
      <c r="B23" s="746" t="s">
        <v>57</v>
      </c>
      <c r="C23" s="747">
        <v>103.11</v>
      </c>
      <c r="D23" s="747">
        <v>100.12</v>
      </c>
      <c r="E23" s="747">
        <v>101.3</v>
      </c>
      <c r="F23" s="747"/>
      <c r="G23" s="747"/>
      <c r="H23" s="747"/>
      <c r="I23" s="747"/>
      <c r="J23" s="747"/>
      <c r="K23" s="747"/>
      <c r="L23" s="747"/>
      <c r="M23" s="747"/>
      <c r="N23" s="747"/>
      <c r="O23" s="795">
        <v>101.51</v>
      </c>
    </row>
    <row r="24" spans="1:16" ht="22.5" customHeight="1" thickBot="1"/>
    <row r="25" spans="1:16" ht="24.9" customHeight="1" thickBot="1">
      <c r="A25" s="1123" t="s">
        <v>145</v>
      </c>
      <c r="B25" s="1093"/>
      <c r="C25" s="1093"/>
      <c r="D25" s="1093"/>
      <c r="E25" s="1093"/>
      <c r="F25" s="1093"/>
      <c r="G25" s="1093"/>
      <c r="H25" s="1093"/>
      <c r="I25" s="1093"/>
      <c r="J25" s="1093"/>
      <c r="K25" s="1093"/>
      <c r="L25" s="1093"/>
      <c r="M25" s="1093"/>
      <c r="N25" s="1093"/>
      <c r="O25" s="1124"/>
    </row>
    <row r="26" spans="1:16" ht="12.75" customHeight="1">
      <c r="A26" s="1101" t="s">
        <v>50</v>
      </c>
      <c r="B26" s="1103" t="s">
        <v>86</v>
      </c>
      <c r="C26" s="829" t="s">
        <v>107</v>
      </c>
      <c r="D26" s="829" t="s">
        <v>108</v>
      </c>
      <c r="E26" s="829" t="s">
        <v>109</v>
      </c>
      <c r="F26" s="829" t="s">
        <v>110</v>
      </c>
      <c r="G26" s="829" t="s">
        <v>111</v>
      </c>
      <c r="H26" s="829" t="s">
        <v>112</v>
      </c>
      <c r="I26" s="829" t="s">
        <v>87</v>
      </c>
      <c r="J26" s="829" t="s">
        <v>88</v>
      </c>
      <c r="K26" s="829" t="s">
        <v>89</v>
      </c>
      <c r="L26" s="829" t="s">
        <v>90</v>
      </c>
      <c r="M26" s="829" t="s">
        <v>91</v>
      </c>
      <c r="N26" s="829" t="s">
        <v>92</v>
      </c>
      <c r="O26" s="830" t="s">
        <v>16</v>
      </c>
    </row>
    <row r="27" spans="1:16" ht="13.8" thickBot="1">
      <c r="A27" s="1102"/>
      <c r="B27" s="1104"/>
      <c r="C27" s="729" t="s">
        <v>99</v>
      </c>
      <c r="D27" s="729" t="s">
        <v>99</v>
      </c>
      <c r="E27" s="729" t="s">
        <v>99</v>
      </c>
      <c r="F27" s="729" t="s">
        <v>99</v>
      </c>
      <c r="G27" s="729" t="s">
        <v>99</v>
      </c>
      <c r="H27" s="729" t="s">
        <v>99</v>
      </c>
      <c r="I27" s="729" t="s">
        <v>99</v>
      </c>
      <c r="J27" s="729" t="s">
        <v>99</v>
      </c>
      <c r="K27" s="729" t="s">
        <v>99</v>
      </c>
      <c r="L27" s="729" t="s">
        <v>99</v>
      </c>
      <c r="M27" s="729" t="s">
        <v>99</v>
      </c>
      <c r="N27" s="729" t="s">
        <v>99</v>
      </c>
      <c r="O27" s="730" t="s">
        <v>99</v>
      </c>
    </row>
    <row r="28" spans="1:16" ht="12.75" customHeight="1" thickBot="1">
      <c r="A28" s="1122" t="s">
        <v>78</v>
      </c>
      <c r="B28" s="813" t="s">
        <v>54</v>
      </c>
      <c r="C28" s="814">
        <v>137.94599999999997</v>
      </c>
      <c r="D28" s="814">
        <v>138.02900000000002</v>
      </c>
      <c r="E28" s="814">
        <v>133.88149999999999</v>
      </c>
      <c r="F28" s="814"/>
      <c r="G28" s="814"/>
      <c r="H28" s="814"/>
      <c r="I28" s="814"/>
      <c r="J28" s="814"/>
      <c r="K28" s="814"/>
      <c r="L28" s="814"/>
      <c r="M28" s="814"/>
      <c r="N28" s="814"/>
      <c r="O28" s="816">
        <v>136.62</v>
      </c>
    </row>
    <row r="29" spans="1:16" ht="13.8" thickBot="1">
      <c r="A29" s="1118"/>
      <c r="B29" s="818" t="s">
        <v>55</v>
      </c>
      <c r="C29" s="819">
        <v>149.76428571428571</v>
      </c>
      <c r="D29" s="819">
        <v>157.90142857142857</v>
      </c>
      <c r="E29" s="819">
        <v>156.27500000000001</v>
      </c>
      <c r="F29" s="819"/>
      <c r="G29" s="819"/>
      <c r="H29" s="819"/>
      <c r="I29" s="819"/>
      <c r="J29" s="819"/>
      <c r="K29" s="819"/>
      <c r="L29" s="819"/>
      <c r="M29" s="819"/>
      <c r="N29" s="819"/>
      <c r="O29" s="821">
        <v>155.09</v>
      </c>
    </row>
    <row r="30" spans="1:16" ht="13.8" thickBot="1">
      <c r="A30" s="1118"/>
      <c r="B30" s="818" t="s">
        <v>56</v>
      </c>
      <c r="C30" s="819">
        <v>232.82333333333332</v>
      </c>
      <c r="D30" s="819">
        <v>251.46266666666668</v>
      </c>
      <c r="E30" s="819">
        <v>245.75133333333329</v>
      </c>
      <c r="F30" s="819"/>
      <c r="G30" s="819"/>
      <c r="H30" s="819"/>
      <c r="I30" s="819"/>
      <c r="J30" s="819"/>
      <c r="K30" s="819"/>
      <c r="L30" s="819"/>
      <c r="M30" s="819"/>
      <c r="N30" s="819"/>
      <c r="O30" s="821">
        <v>243.35</v>
      </c>
    </row>
    <row r="31" spans="1:16" ht="14.4" thickBot="1">
      <c r="A31" s="1118"/>
      <c r="B31" s="822" t="s">
        <v>57</v>
      </c>
      <c r="C31" s="823">
        <v>173.80047619047613</v>
      </c>
      <c r="D31" s="823">
        <v>181.85309523809514</v>
      </c>
      <c r="E31" s="823">
        <v>177.07209302325583</v>
      </c>
      <c r="F31" s="823"/>
      <c r="G31" s="823"/>
      <c r="H31" s="823"/>
      <c r="I31" s="823"/>
      <c r="J31" s="823"/>
      <c r="K31" s="823"/>
      <c r="L31" s="823"/>
      <c r="M31" s="823"/>
      <c r="N31" s="823"/>
      <c r="O31" s="825">
        <v>177.29</v>
      </c>
    </row>
    <row r="32" spans="1:16" ht="13.8" thickBot="1">
      <c r="A32" s="1118" t="s">
        <v>58</v>
      </c>
      <c r="B32" s="818" t="s">
        <v>54</v>
      </c>
      <c r="C32" s="819">
        <v>121.49136363636363</v>
      </c>
      <c r="D32" s="819">
        <v>118.86181818181818</v>
      </c>
      <c r="E32" s="819">
        <v>122.85636363636367</v>
      </c>
      <c r="F32" s="819"/>
      <c r="G32" s="819"/>
      <c r="H32" s="819"/>
      <c r="I32" s="819"/>
      <c r="J32" s="819"/>
      <c r="K32" s="819"/>
      <c r="L32" s="819"/>
      <c r="M32" s="819"/>
      <c r="N32" s="819"/>
      <c r="O32" s="821">
        <v>121.07</v>
      </c>
    </row>
    <row r="33" spans="1:15" ht="13.8" thickBot="1">
      <c r="A33" s="1118"/>
      <c r="B33" s="818" t="s">
        <v>61</v>
      </c>
      <c r="C33" s="819">
        <v>142.53285714285715</v>
      </c>
      <c r="D33" s="819">
        <v>142.49714285714285</v>
      </c>
      <c r="E33" s="819">
        <v>140.80714285714285</v>
      </c>
      <c r="F33" s="819"/>
      <c r="G33" s="819"/>
      <c r="H33" s="819"/>
      <c r="I33" s="819"/>
      <c r="J33" s="819"/>
      <c r="K33" s="819"/>
      <c r="L33" s="819"/>
      <c r="M33" s="819"/>
      <c r="N33" s="819"/>
      <c r="O33" s="821">
        <v>141.94999999999999</v>
      </c>
    </row>
    <row r="34" spans="1:15" ht="14.4" thickBot="1">
      <c r="A34" s="1118"/>
      <c r="B34" s="822" t="s">
        <v>57</v>
      </c>
      <c r="C34" s="823">
        <v>126.57034482758621</v>
      </c>
      <c r="D34" s="823">
        <v>124.56689655172416</v>
      </c>
      <c r="E34" s="823">
        <v>127.18931034482758</v>
      </c>
      <c r="F34" s="823"/>
      <c r="G34" s="823"/>
      <c r="H34" s="823"/>
      <c r="I34" s="823"/>
      <c r="J34" s="823"/>
      <c r="K34" s="823"/>
      <c r="L34" s="823"/>
      <c r="M34" s="823"/>
      <c r="N34" s="823"/>
      <c r="O34" s="825">
        <v>126.11</v>
      </c>
    </row>
    <row r="35" spans="1:15" ht="13.8" thickBot="1">
      <c r="A35" s="1118" t="s">
        <v>59</v>
      </c>
      <c r="B35" s="818" t="s">
        <v>54</v>
      </c>
      <c r="C35" s="819">
        <v>82.323999999999998</v>
      </c>
      <c r="D35" s="819">
        <v>82.765999999999991</v>
      </c>
      <c r="E35" s="819">
        <v>88.326666666666654</v>
      </c>
      <c r="F35" s="819"/>
      <c r="G35" s="819"/>
      <c r="H35" s="819"/>
      <c r="I35" s="819"/>
      <c r="J35" s="819"/>
      <c r="K35" s="819"/>
      <c r="L35" s="819"/>
      <c r="M35" s="819"/>
      <c r="N35" s="819"/>
      <c r="O35" s="821">
        <v>86.08</v>
      </c>
    </row>
    <row r="36" spans="1:15" ht="13.8" thickBot="1">
      <c r="A36" s="1118"/>
      <c r="B36" s="818" t="s">
        <v>55</v>
      </c>
      <c r="C36" s="819">
        <v>296.8</v>
      </c>
      <c r="D36" s="819">
        <v>322.90600000000006</v>
      </c>
      <c r="E36" s="819">
        <v>341.85800000000006</v>
      </c>
      <c r="F36" s="819"/>
      <c r="G36" s="819"/>
      <c r="H36" s="819"/>
      <c r="I36" s="819"/>
      <c r="J36" s="819"/>
      <c r="K36" s="819"/>
      <c r="L36" s="819"/>
      <c r="M36" s="819"/>
      <c r="N36" s="819"/>
      <c r="O36" s="821">
        <v>320.52</v>
      </c>
    </row>
    <row r="37" spans="1:15" ht="13.8" thickBot="1">
      <c r="A37" s="1118"/>
      <c r="B37" s="818" t="s">
        <v>56</v>
      </c>
      <c r="C37" s="819">
        <v>228.94999999999996</v>
      </c>
      <c r="D37" s="819">
        <v>255.38333333333333</v>
      </c>
      <c r="E37" s="819">
        <v>239.74</v>
      </c>
      <c r="F37" s="819"/>
      <c r="G37" s="819"/>
      <c r="H37" s="819"/>
      <c r="I37" s="819"/>
      <c r="J37" s="819"/>
      <c r="K37" s="819"/>
      <c r="L37" s="819"/>
      <c r="M37" s="819"/>
      <c r="N37" s="819"/>
      <c r="O37" s="821">
        <v>241.36</v>
      </c>
    </row>
    <row r="38" spans="1:15" ht="14.4" thickBot="1">
      <c r="A38" s="1118"/>
      <c r="B38" s="822" t="s">
        <v>57</v>
      </c>
      <c r="C38" s="823">
        <v>198.65153846153845</v>
      </c>
      <c r="D38" s="823">
        <v>214.96230769230775</v>
      </c>
      <c r="E38" s="823">
        <v>211.31928571428574</v>
      </c>
      <c r="F38" s="823"/>
      <c r="G38" s="823"/>
      <c r="H38" s="823"/>
      <c r="I38" s="823"/>
      <c r="J38" s="823"/>
      <c r="K38" s="823"/>
      <c r="L38" s="823"/>
      <c r="M38" s="823"/>
      <c r="N38" s="823"/>
      <c r="O38" s="825">
        <v>203.08</v>
      </c>
    </row>
    <row r="39" spans="1:15" ht="13.8" thickBot="1">
      <c r="A39" s="1118" t="s">
        <v>60</v>
      </c>
      <c r="B39" s="818" t="s">
        <v>54</v>
      </c>
      <c r="C39" s="819">
        <v>99.71</v>
      </c>
      <c r="D39" s="819">
        <v>102.49142857142856</v>
      </c>
      <c r="E39" s="819">
        <v>104.04857142857142</v>
      </c>
      <c r="F39" s="819"/>
      <c r="G39" s="819"/>
      <c r="H39" s="819"/>
      <c r="I39" s="819"/>
      <c r="J39" s="819"/>
      <c r="K39" s="819"/>
      <c r="L39" s="819"/>
      <c r="M39" s="819"/>
      <c r="N39" s="819"/>
      <c r="O39" s="821">
        <v>100.87</v>
      </c>
    </row>
    <row r="40" spans="1:15" ht="13.8" thickBot="1">
      <c r="A40" s="1118"/>
      <c r="B40" s="818" t="s">
        <v>61</v>
      </c>
      <c r="C40" s="819">
        <v>121.29249999999999</v>
      </c>
      <c r="D40" s="819">
        <v>125.125</v>
      </c>
      <c r="E40" s="819">
        <v>121.7825</v>
      </c>
      <c r="F40" s="819"/>
      <c r="G40" s="819"/>
      <c r="H40" s="819"/>
      <c r="I40" s="819"/>
      <c r="J40" s="819"/>
      <c r="K40" s="819"/>
      <c r="L40" s="819"/>
      <c r="M40" s="819"/>
      <c r="N40" s="819"/>
      <c r="O40" s="821">
        <v>122.73</v>
      </c>
    </row>
    <row r="41" spans="1:15" ht="14.4" thickBot="1">
      <c r="A41" s="1118"/>
      <c r="B41" s="822" t="s">
        <v>57</v>
      </c>
      <c r="C41" s="823">
        <v>106.90416666666665</v>
      </c>
      <c r="D41" s="823">
        <v>110.72181818181819</v>
      </c>
      <c r="E41" s="823">
        <v>110.49727272727273</v>
      </c>
      <c r="F41" s="823"/>
      <c r="G41" s="823"/>
      <c r="H41" s="823"/>
      <c r="I41" s="823"/>
      <c r="J41" s="823"/>
      <c r="K41" s="823"/>
      <c r="L41" s="823"/>
      <c r="M41" s="823"/>
      <c r="N41" s="823"/>
      <c r="O41" s="825">
        <v>108.16</v>
      </c>
    </row>
    <row r="42" spans="1:15" ht="13.8" thickBot="1">
      <c r="A42" s="1118" t="s">
        <v>62</v>
      </c>
      <c r="B42" s="818" t="s">
        <v>54</v>
      </c>
      <c r="C42" s="819">
        <v>259.02199999999999</v>
      </c>
      <c r="D42" s="819">
        <v>274.59399999999994</v>
      </c>
      <c r="E42" s="819">
        <v>234.05</v>
      </c>
      <c r="F42" s="819"/>
      <c r="G42" s="819"/>
      <c r="H42" s="819"/>
      <c r="I42" s="819"/>
      <c r="J42" s="819"/>
      <c r="K42" s="819"/>
      <c r="L42" s="819"/>
      <c r="M42" s="819"/>
      <c r="N42" s="819"/>
      <c r="O42" s="821">
        <v>255.89</v>
      </c>
    </row>
    <row r="43" spans="1:15" ht="13.8" thickBot="1">
      <c r="A43" s="1118"/>
      <c r="B43" s="818" t="s">
        <v>55</v>
      </c>
      <c r="C43" s="819">
        <v>527.79250000000002</v>
      </c>
      <c r="D43" s="819">
        <v>634.85750000000007</v>
      </c>
      <c r="E43" s="819">
        <v>692.73</v>
      </c>
      <c r="F43" s="819"/>
      <c r="G43" s="819"/>
      <c r="H43" s="819"/>
      <c r="I43" s="819"/>
      <c r="J43" s="819"/>
      <c r="K43" s="819"/>
      <c r="L43" s="819"/>
      <c r="M43" s="819"/>
      <c r="N43" s="819"/>
      <c r="O43" s="821">
        <v>618.46</v>
      </c>
    </row>
    <row r="44" spans="1:15" ht="14.4" thickBot="1">
      <c r="A44" s="1118"/>
      <c r="B44" s="822" t="s">
        <v>57</v>
      </c>
      <c r="C44" s="823">
        <v>378.4755555555555</v>
      </c>
      <c r="D44" s="823">
        <v>434.71111111111111</v>
      </c>
      <c r="E44" s="823">
        <v>437.90777777777777</v>
      </c>
      <c r="F44" s="823"/>
      <c r="G44" s="823"/>
      <c r="H44" s="823"/>
      <c r="I44" s="823"/>
      <c r="J44" s="823"/>
      <c r="K44" s="823"/>
      <c r="L44" s="823"/>
      <c r="M44" s="823"/>
      <c r="N44" s="823"/>
      <c r="O44" s="825">
        <v>417.03</v>
      </c>
    </row>
    <row r="45" spans="1:15" ht="16.8" thickBot="1">
      <c r="A45" s="1125" t="s">
        <v>79</v>
      </c>
      <c r="B45" s="1126"/>
      <c r="C45" s="826">
        <v>173.7310476190477</v>
      </c>
      <c r="D45" s="826">
        <v>184.37615384615384</v>
      </c>
      <c r="E45" s="826">
        <v>183.18584905660381</v>
      </c>
      <c r="F45" s="826"/>
      <c r="G45" s="826"/>
      <c r="H45" s="826"/>
      <c r="I45" s="826"/>
      <c r="J45" s="826"/>
      <c r="K45" s="826"/>
      <c r="L45" s="826"/>
      <c r="M45" s="826"/>
      <c r="N45" s="826"/>
      <c r="O45" s="828">
        <v>179.2</v>
      </c>
    </row>
    <row r="46" spans="1:15" ht="15" customHeight="1" thickBot="1"/>
    <row r="47" spans="1:15" ht="16.8" thickBot="1">
      <c r="A47" s="794" t="s">
        <v>64</v>
      </c>
      <c r="B47" s="746" t="s">
        <v>57</v>
      </c>
      <c r="C47" s="747">
        <v>97</v>
      </c>
      <c r="D47" s="747">
        <v>94.78</v>
      </c>
      <c r="E47" s="747">
        <v>94.46</v>
      </c>
      <c r="F47" s="747"/>
      <c r="G47" s="747"/>
      <c r="H47" s="747"/>
      <c r="I47" s="747"/>
      <c r="J47" s="747"/>
      <c r="K47" s="747"/>
      <c r="L47" s="747"/>
      <c r="M47" s="747"/>
      <c r="N47" s="747"/>
      <c r="O47" s="795">
        <v>95.41</v>
      </c>
    </row>
    <row r="48" spans="1:15" ht="22.5" customHeight="1" thickBot="1"/>
    <row r="49" spans="1:15" ht="24.9" customHeight="1" thickBot="1">
      <c r="A49" s="1123" t="s">
        <v>146</v>
      </c>
      <c r="B49" s="1093"/>
      <c r="C49" s="1093"/>
      <c r="D49" s="1093"/>
      <c r="E49" s="1093"/>
      <c r="F49" s="1093"/>
      <c r="G49" s="1093"/>
      <c r="H49" s="1093"/>
      <c r="I49" s="1093"/>
      <c r="J49" s="1093"/>
      <c r="K49" s="1093"/>
      <c r="L49" s="1093"/>
      <c r="M49" s="1093"/>
      <c r="N49" s="1093"/>
      <c r="O49" s="1124"/>
    </row>
    <row r="50" spans="1:15" ht="12.75" customHeight="1">
      <c r="A50" s="1101" t="s">
        <v>50</v>
      </c>
      <c r="B50" s="1103" t="s">
        <v>86</v>
      </c>
      <c r="C50" s="1103" t="s">
        <v>120</v>
      </c>
      <c r="D50" s="1103" t="s">
        <v>121</v>
      </c>
      <c r="E50" s="1103" t="s">
        <v>122</v>
      </c>
      <c r="F50" s="1103" t="s">
        <v>123</v>
      </c>
      <c r="G50" s="1103" t="s">
        <v>124</v>
      </c>
      <c r="H50" s="1103" t="s">
        <v>125</v>
      </c>
      <c r="I50" s="1103" t="s">
        <v>114</v>
      </c>
      <c r="J50" s="1103" t="s">
        <v>115</v>
      </c>
      <c r="K50" s="1103" t="s">
        <v>116</v>
      </c>
      <c r="L50" s="1103" t="s">
        <v>117</v>
      </c>
      <c r="M50" s="1103" t="s">
        <v>118</v>
      </c>
      <c r="N50" s="1103" t="s">
        <v>119</v>
      </c>
      <c r="O50" s="728" t="s">
        <v>16</v>
      </c>
    </row>
    <row r="51" spans="1:15" ht="13.8" thickBot="1">
      <c r="A51" s="1102"/>
      <c r="B51" s="1104"/>
      <c r="C51" s="1104"/>
      <c r="D51" s="1104"/>
      <c r="E51" s="1104"/>
      <c r="F51" s="1104"/>
      <c r="G51" s="1104"/>
      <c r="H51" s="1104"/>
      <c r="I51" s="1104"/>
      <c r="J51" s="1104"/>
      <c r="K51" s="1104"/>
      <c r="L51" s="1104"/>
      <c r="M51" s="1104"/>
      <c r="N51" s="1104"/>
      <c r="O51" s="730" t="s">
        <v>147</v>
      </c>
    </row>
    <row r="52" spans="1:15" ht="13.8" thickBot="1">
      <c r="A52" s="1122" t="s">
        <v>78</v>
      </c>
      <c r="B52" s="813" t="s">
        <v>54</v>
      </c>
      <c r="C52" s="831">
        <v>5.4101225255155032E-2</v>
      </c>
      <c r="D52" s="831">
        <v>1.7639840351009711E-2</v>
      </c>
      <c r="E52" s="831">
        <v>1.4301382014620827E-2</v>
      </c>
      <c r="F52" s="831"/>
      <c r="G52" s="831"/>
      <c r="H52" s="831"/>
      <c r="I52" s="831"/>
      <c r="J52" s="831"/>
      <c r="K52" s="831"/>
      <c r="L52" s="831"/>
      <c r="M52" s="831"/>
      <c r="N52" s="831"/>
      <c r="O52" s="832">
        <v>2.8839115795637516E-2</v>
      </c>
    </row>
    <row r="53" spans="1:15" ht="13.8" thickBot="1">
      <c r="A53" s="1118"/>
      <c r="B53" s="818" t="s">
        <v>55</v>
      </c>
      <c r="C53" s="833">
        <v>0.11416750131158501</v>
      </c>
      <c r="D53" s="833">
        <v>6.2593299617301937E-2</v>
      </c>
      <c r="E53" s="833">
        <v>1.5965445528715254E-2</v>
      </c>
      <c r="F53" s="833"/>
      <c r="G53" s="833"/>
      <c r="H53" s="833"/>
      <c r="I53" s="833"/>
      <c r="J53" s="833"/>
      <c r="K53" s="833"/>
      <c r="L53" s="833"/>
      <c r="M53" s="833"/>
      <c r="N53" s="833"/>
      <c r="O53" s="834">
        <v>6.0481011025855923E-2</v>
      </c>
    </row>
    <row r="54" spans="1:15" ht="13.8" thickBot="1">
      <c r="A54" s="1118"/>
      <c r="B54" s="818" t="s">
        <v>56</v>
      </c>
      <c r="C54" s="835">
        <v>9.3149312067805079E-2</v>
      </c>
      <c r="D54" s="833">
        <v>8.5817908026108516E-2</v>
      </c>
      <c r="E54" s="833">
        <v>2.1213855740355798E-2</v>
      </c>
      <c r="F54" s="833"/>
      <c r="G54" s="833"/>
      <c r="H54" s="833"/>
      <c r="I54" s="833"/>
      <c r="J54" s="833"/>
      <c r="K54" s="833"/>
      <c r="L54" s="833"/>
      <c r="M54" s="833"/>
      <c r="N54" s="833"/>
      <c r="O54" s="834">
        <v>6.6406410519827402E-2</v>
      </c>
    </row>
    <row r="55" spans="1:15" ht="14.4" thickBot="1">
      <c r="A55" s="1118"/>
      <c r="B55" s="822" t="s">
        <v>57</v>
      </c>
      <c r="C55" s="836">
        <v>7.308917201418505E-2</v>
      </c>
      <c r="D55" s="836">
        <v>4.8256209849228175E-2</v>
      </c>
      <c r="E55" s="836">
        <v>1.2216121764525358E-2</v>
      </c>
      <c r="F55" s="836"/>
      <c r="G55" s="836"/>
      <c r="H55" s="836"/>
      <c r="I55" s="836"/>
      <c r="J55" s="836"/>
      <c r="K55" s="836"/>
      <c r="L55" s="836"/>
      <c r="M55" s="836"/>
      <c r="N55" s="836"/>
      <c r="O55" s="837">
        <v>4.6082689378983681E-2</v>
      </c>
    </row>
    <row r="56" spans="1:15" ht="13.8" thickBot="1">
      <c r="A56" s="1118" t="s">
        <v>58</v>
      </c>
      <c r="B56" s="818" t="s">
        <v>54</v>
      </c>
      <c r="C56" s="833">
        <v>2.4412509680822828E-2</v>
      </c>
      <c r="D56" s="833">
        <v>6.8356686144338971E-2</v>
      </c>
      <c r="E56" s="833">
        <v>4.6795222802681273E-2</v>
      </c>
      <c r="F56" s="833"/>
      <c r="G56" s="833"/>
      <c r="H56" s="833"/>
      <c r="I56" s="833"/>
      <c r="J56" s="833"/>
      <c r="K56" s="833"/>
      <c r="L56" s="833"/>
      <c r="M56" s="833"/>
      <c r="N56" s="833"/>
      <c r="O56" s="834">
        <v>4.6336829933096672E-2</v>
      </c>
    </row>
    <row r="57" spans="1:15" ht="13.8" thickBot="1">
      <c r="A57" s="1118"/>
      <c r="B57" s="818" t="s">
        <v>61</v>
      </c>
      <c r="C57" s="833">
        <v>-3.2583965601916454E-2</v>
      </c>
      <c r="D57" s="833">
        <v>4.25071179372027E-3</v>
      </c>
      <c r="E57" s="833">
        <v>2.3456602242175568E-2</v>
      </c>
      <c r="F57" s="833"/>
      <c r="G57" s="833"/>
      <c r="H57" s="833"/>
      <c r="I57" s="833"/>
      <c r="J57" s="833"/>
      <c r="K57" s="833"/>
      <c r="L57" s="833"/>
      <c r="M57" s="833"/>
      <c r="N57" s="833"/>
      <c r="O57" s="834">
        <v>-1.7611835153222967E-3</v>
      </c>
    </row>
    <row r="58" spans="1:15" ht="14.4" thickBot="1">
      <c r="A58" s="1118"/>
      <c r="B58" s="822" t="s">
        <v>57</v>
      </c>
      <c r="C58" s="836">
        <v>8.9196684956434971E-3</v>
      </c>
      <c r="D58" s="836">
        <v>5.0655512617510501E-2</v>
      </c>
      <c r="E58" s="836">
        <v>4.0558602571784071E-2</v>
      </c>
      <c r="F58" s="836"/>
      <c r="G58" s="836"/>
      <c r="H58" s="836"/>
      <c r="I58" s="836"/>
      <c r="J58" s="836"/>
      <c r="K58" s="836"/>
      <c r="L58" s="836"/>
      <c r="M58" s="836"/>
      <c r="N58" s="836"/>
      <c r="O58" s="837">
        <v>3.3304258187296827E-2</v>
      </c>
    </row>
    <row r="59" spans="1:15" ht="13.8" thickBot="1">
      <c r="A59" s="1118" t="s">
        <v>59</v>
      </c>
      <c r="B59" s="818" t="s">
        <v>54</v>
      </c>
      <c r="C59" s="833">
        <v>0.19981212445135474</v>
      </c>
      <c r="D59" s="833">
        <v>0.11456797879966828</v>
      </c>
      <c r="E59" s="833">
        <v>6.7156011774473612E-2</v>
      </c>
      <c r="F59" s="833"/>
      <c r="G59" s="833"/>
      <c r="H59" s="833"/>
      <c r="I59" s="833"/>
      <c r="J59" s="833"/>
      <c r="K59" s="833"/>
      <c r="L59" s="833"/>
      <c r="M59" s="833"/>
      <c r="N59" s="833"/>
      <c r="O59" s="834">
        <v>0.10467007434944244</v>
      </c>
    </row>
    <row r="60" spans="1:15" ht="13.8" thickBot="1">
      <c r="A60" s="1118"/>
      <c r="B60" s="818" t="s">
        <v>55</v>
      </c>
      <c r="C60" s="833">
        <v>4.7055256064689861E-2</v>
      </c>
      <c r="D60" s="833">
        <v>-6.1702167194168232E-2</v>
      </c>
      <c r="E60" s="833">
        <v>2.3939764463607602E-2</v>
      </c>
      <c r="F60" s="833"/>
      <c r="G60" s="833"/>
      <c r="H60" s="833"/>
      <c r="I60" s="833"/>
      <c r="J60" s="833"/>
      <c r="K60" s="833"/>
      <c r="L60" s="833"/>
      <c r="M60" s="833"/>
      <c r="N60" s="833"/>
      <c r="O60" s="834">
        <v>2.3087482840384661E-3</v>
      </c>
    </row>
    <row r="61" spans="1:15" ht="13.8" thickBot="1">
      <c r="A61" s="1118"/>
      <c r="B61" s="818" t="s">
        <v>56</v>
      </c>
      <c r="C61" s="833">
        <v>8.6481764577419455E-3</v>
      </c>
      <c r="D61" s="833">
        <v>-3.9939959537948775E-3</v>
      </c>
      <c r="E61" s="833">
        <v>4.1253024109451968E-2</v>
      </c>
      <c r="F61" s="833"/>
      <c r="G61" s="833"/>
      <c r="H61" s="833"/>
      <c r="I61" s="833"/>
      <c r="J61" s="833"/>
      <c r="K61" s="833"/>
      <c r="L61" s="833"/>
      <c r="M61" s="833"/>
      <c r="N61" s="833"/>
      <c r="O61" s="834">
        <v>1.4956910838581311E-2</v>
      </c>
    </row>
    <row r="62" spans="1:15" ht="14.4" thickBot="1">
      <c r="A62" s="1118"/>
      <c r="B62" s="822" t="s">
        <v>57</v>
      </c>
      <c r="C62" s="836">
        <v>2.090468206241116E-2</v>
      </c>
      <c r="D62" s="836">
        <v>-5.9140702919040208E-2</v>
      </c>
      <c r="E62" s="836">
        <v>3.5890172961023828E-2</v>
      </c>
      <c r="F62" s="836"/>
      <c r="G62" s="836"/>
      <c r="H62" s="836"/>
      <c r="I62" s="836"/>
      <c r="J62" s="836"/>
      <c r="K62" s="836"/>
      <c r="L62" s="836"/>
      <c r="M62" s="836"/>
      <c r="N62" s="836"/>
      <c r="O62" s="837">
        <v>2.4177663974788242E-2</v>
      </c>
    </row>
    <row r="63" spans="1:15" ht="13.8" thickBot="1">
      <c r="A63" s="1118" t="s">
        <v>60</v>
      </c>
      <c r="B63" s="818" t="s">
        <v>54</v>
      </c>
      <c r="C63" s="833">
        <v>-4.0660773385675718E-2</v>
      </c>
      <c r="D63" s="833">
        <v>-7.1183652988402915E-2</v>
      </c>
      <c r="E63" s="833">
        <v>-9.2264601697009591E-2</v>
      </c>
      <c r="F63" s="833"/>
      <c r="G63" s="833"/>
      <c r="H63" s="833"/>
      <c r="I63" s="833"/>
      <c r="J63" s="833"/>
      <c r="K63" s="833"/>
      <c r="L63" s="833"/>
      <c r="M63" s="833"/>
      <c r="N63" s="833"/>
      <c r="O63" s="834">
        <v>-5.7202339645087835E-2</v>
      </c>
    </row>
    <row r="64" spans="1:15" ht="13.8" thickBot="1">
      <c r="A64" s="1118"/>
      <c r="B64" s="818" t="s">
        <v>61</v>
      </c>
      <c r="C64" s="833">
        <v>4.3304408763938401E-2</v>
      </c>
      <c r="D64" s="833">
        <v>-5.8141858141857504E-3</v>
      </c>
      <c r="E64" s="833">
        <v>1.2789193849691086E-2</v>
      </c>
      <c r="F64" s="833"/>
      <c r="G64" s="833"/>
      <c r="H64" s="833"/>
      <c r="I64" s="833"/>
      <c r="J64" s="833"/>
      <c r="K64" s="833"/>
      <c r="L64" s="833"/>
      <c r="M64" s="833"/>
      <c r="N64" s="833"/>
      <c r="O64" s="834">
        <v>1.6540373176892373E-2</v>
      </c>
    </row>
    <row r="65" spans="1:15" ht="14.4" thickBot="1">
      <c r="A65" s="1118"/>
      <c r="B65" s="822" t="s">
        <v>57</v>
      </c>
      <c r="C65" s="836">
        <v>-1.4952502772577259E-4</v>
      </c>
      <c r="D65" s="836">
        <v>-4.4320738295811075E-2</v>
      </c>
      <c r="E65" s="836">
        <v>-5.0161665857651548E-2</v>
      </c>
      <c r="F65" s="836"/>
      <c r="G65" s="836"/>
      <c r="H65" s="836"/>
      <c r="I65" s="836"/>
      <c r="J65" s="836"/>
      <c r="K65" s="836"/>
      <c r="L65" s="836"/>
      <c r="M65" s="836"/>
      <c r="N65" s="836"/>
      <c r="O65" s="837">
        <v>-2.0987426035502924E-2</v>
      </c>
    </row>
    <row r="66" spans="1:15" ht="13.8" thickBot="1">
      <c r="A66" s="1118" t="s">
        <v>62</v>
      </c>
      <c r="B66" s="818" t="s">
        <v>54</v>
      </c>
      <c r="C66" s="838">
        <v>-7.2928168263699675E-2</v>
      </c>
      <c r="D66" s="838">
        <v>-0.16062259189931297</v>
      </c>
      <c r="E66" s="838">
        <v>0.19490707113864555</v>
      </c>
      <c r="F66" s="838"/>
      <c r="G66" s="838"/>
      <c r="H66" s="838"/>
      <c r="I66" s="838"/>
      <c r="J66" s="838"/>
      <c r="K66" s="838"/>
      <c r="L66" s="838"/>
      <c r="M66" s="838"/>
      <c r="N66" s="838"/>
      <c r="O66" s="839">
        <v>-2.2626910000390764E-2</v>
      </c>
    </row>
    <row r="67" spans="1:15" ht="13.8" thickBot="1">
      <c r="A67" s="1119"/>
      <c r="B67" s="840" t="s">
        <v>55</v>
      </c>
      <c r="C67" s="838">
        <v>2.3285666241941602E-2</v>
      </c>
      <c r="D67" s="838">
        <v>-0.13669996810307836</v>
      </c>
      <c r="E67" s="838">
        <v>-0.20546966350526183</v>
      </c>
      <c r="F67" s="838"/>
      <c r="G67" s="838"/>
      <c r="H67" s="838"/>
      <c r="I67" s="838"/>
      <c r="J67" s="838"/>
      <c r="K67" s="838"/>
      <c r="L67" s="838"/>
      <c r="M67" s="838"/>
      <c r="N67" s="838"/>
      <c r="O67" s="839">
        <v>-0.11687093748989438</v>
      </c>
    </row>
    <row r="68" spans="1:15" ht="14.4" thickBot="1">
      <c r="A68" s="1119"/>
      <c r="B68" s="841" t="s">
        <v>57</v>
      </c>
      <c r="C68" s="842">
        <v>-1.3296029686343771E-2</v>
      </c>
      <c r="D68" s="842">
        <v>-0.14509508230242307</v>
      </c>
      <c r="E68" s="842">
        <v>-8.6585963051581047E-2</v>
      </c>
      <c r="F68" s="842"/>
      <c r="G68" s="842"/>
      <c r="H68" s="842"/>
      <c r="I68" s="842"/>
      <c r="J68" s="842"/>
      <c r="K68" s="842"/>
      <c r="L68" s="842"/>
      <c r="M68" s="842"/>
      <c r="N68" s="842"/>
      <c r="O68" s="843">
        <v>-8.474210488454062E-2</v>
      </c>
    </row>
    <row r="69" spans="1:15" ht="16.8" thickBot="1">
      <c r="A69" s="1120" t="s">
        <v>79</v>
      </c>
      <c r="B69" s="1121"/>
      <c r="C69" s="844">
        <v>3.7453310374953648E-2</v>
      </c>
      <c r="D69" s="844">
        <v>-1.0390099351094662E-2</v>
      </c>
      <c r="E69" s="844">
        <v>-2.9272069384234647E-3</v>
      </c>
      <c r="F69" s="844"/>
      <c r="G69" s="844"/>
      <c r="H69" s="844"/>
      <c r="I69" s="844"/>
      <c r="J69" s="844"/>
      <c r="K69" s="844"/>
      <c r="L69" s="844"/>
      <c r="M69" s="844"/>
      <c r="N69" s="844"/>
      <c r="O69" s="845">
        <v>1.4397321428571499E-2</v>
      </c>
    </row>
    <row r="70" spans="1:15" ht="15" customHeight="1" thickBot="1"/>
    <row r="71" spans="1:15" ht="16.8" thickBot="1">
      <c r="A71" s="794" t="s">
        <v>64</v>
      </c>
      <c r="B71" s="746" t="s">
        <v>57</v>
      </c>
      <c r="C71" s="846">
        <v>6.2989690721649477E-2</v>
      </c>
      <c r="D71" s="846">
        <v>5.634100021101502E-2</v>
      </c>
      <c r="E71" s="846">
        <v>7.2411602794833829E-2</v>
      </c>
      <c r="F71" s="846"/>
      <c r="G71" s="846"/>
      <c r="H71" s="846"/>
      <c r="I71" s="846"/>
      <c r="J71" s="846"/>
      <c r="K71" s="846"/>
      <c r="L71" s="846"/>
      <c r="M71" s="846"/>
      <c r="N71" s="846"/>
      <c r="O71" s="847">
        <v>6.3934598050518904E-2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8" customWidth="1"/>
    <col min="2" max="2" width="26.109375" style="488" bestFit="1" customWidth="1"/>
    <col min="3" max="14" width="12.5546875" style="783" bestFit="1" customWidth="1"/>
    <col min="15" max="15" width="15.5546875" style="488" bestFit="1" customWidth="1"/>
    <col min="16" max="256" width="9.109375" style="488"/>
    <col min="257" max="257" width="15.88671875" style="488" customWidth="1"/>
    <col min="258" max="258" width="26.109375" style="488" bestFit="1" customWidth="1"/>
    <col min="259" max="270" width="12.5546875" style="488" bestFit="1" customWidth="1"/>
    <col min="271" max="271" width="15.5546875" style="488" bestFit="1" customWidth="1"/>
    <col min="272" max="512" width="9.109375" style="488"/>
    <col min="513" max="513" width="15.88671875" style="488" customWidth="1"/>
    <col min="514" max="514" width="26.109375" style="488" bestFit="1" customWidth="1"/>
    <col min="515" max="526" width="12.5546875" style="488" bestFit="1" customWidth="1"/>
    <col min="527" max="527" width="15.5546875" style="488" bestFit="1" customWidth="1"/>
    <col min="528" max="768" width="9.109375" style="488"/>
    <col min="769" max="769" width="15.88671875" style="488" customWidth="1"/>
    <col min="770" max="770" width="26.109375" style="488" bestFit="1" customWidth="1"/>
    <col min="771" max="782" width="12.5546875" style="488" bestFit="1" customWidth="1"/>
    <col min="783" max="783" width="15.5546875" style="488" bestFit="1" customWidth="1"/>
    <col min="784" max="1024" width="9.109375" style="488"/>
    <col min="1025" max="1025" width="15.88671875" style="488" customWidth="1"/>
    <col min="1026" max="1026" width="26.109375" style="488" bestFit="1" customWidth="1"/>
    <col min="1027" max="1038" width="12.5546875" style="488" bestFit="1" customWidth="1"/>
    <col min="1039" max="1039" width="15.5546875" style="488" bestFit="1" customWidth="1"/>
    <col min="1040" max="1280" width="9.109375" style="488"/>
    <col min="1281" max="1281" width="15.88671875" style="488" customWidth="1"/>
    <col min="1282" max="1282" width="26.109375" style="488" bestFit="1" customWidth="1"/>
    <col min="1283" max="1294" width="12.5546875" style="488" bestFit="1" customWidth="1"/>
    <col min="1295" max="1295" width="15.5546875" style="488" bestFit="1" customWidth="1"/>
    <col min="1296" max="1536" width="9.109375" style="488"/>
    <col min="1537" max="1537" width="15.88671875" style="488" customWidth="1"/>
    <col min="1538" max="1538" width="26.109375" style="488" bestFit="1" customWidth="1"/>
    <col min="1539" max="1550" width="12.5546875" style="488" bestFit="1" customWidth="1"/>
    <col min="1551" max="1551" width="15.5546875" style="488" bestFit="1" customWidth="1"/>
    <col min="1552" max="1792" width="9.109375" style="488"/>
    <col min="1793" max="1793" width="15.88671875" style="488" customWidth="1"/>
    <col min="1794" max="1794" width="26.109375" style="488" bestFit="1" customWidth="1"/>
    <col min="1795" max="1806" width="12.5546875" style="488" bestFit="1" customWidth="1"/>
    <col min="1807" max="1807" width="15.5546875" style="488" bestFit="1" customWidth="1"/>
    <col min="1808" max="2048" width="9.109375" style="488"/>
    <col min="2049" max="2049" width="15.88671875" style="488" customWidth="1"/>
    <col min="2050" max="2050" width="26.109375" style="488" bestFit="1" customWidth="1"/>
    <col min="2051" max="2062" width="12.5546875" style="488" bestFit="1" customWidth="1"/>
    <col min="2063" max="2063" width="15.5546875" style="488" bestFit="1" customWidth="1"/>
    <col min="2064" max="2304" width="9.109375" style="488"/>
    <col min="2305" max="2305" width="15.88671875" style="488" customWidth="1"/>
    <col min="2306" max="2306" width="26.109375" style="488" bestFit="1" customWidth="1"/>
    <col min="2307" max="2318" width="12.5546875" style="488" bestFit="1" customWidth="1"/>
    <col min="2319" max="2319" width="15.5546875" style="488" bestFit="1" customWidth="1"/>
    <col min="2320" max="2560" width="9.109375" style="488"/>
    <col min="2561" max="2561" width="15.88671875" style="488" customWidth="1"/>
    <col min="2562" max="2562" width="26.109375" style="488" bestFit="1" customWidth="1"/>
    <col min="2563" max="2574" width="12.5546875" style="488" bestFit="1" customWidth="1"/>
    <col min="2575" max="2575" width="15.5546875" style="488" bestFit="1" customWidth="1"/>
    <col min="2576" max="2816" width="9.109375" style="488"/>
    <col min="2817" max="2817" width="15.88671875" style="488" customWidth="1"/>
    <col min="2818" max="2818" width="26.109375" style="488" bestFit="1" customWidth="1"/>
    <col min="2819" max="2830" width="12.5546875" style="488" bestFit="1" customWidth="1"/>
    <col min="2831" max="2831" width="15.5546875" style="488" bestFit="1" customWidth="1"/>
    <col min="2832" max="3072" width="9.109375" style="488"/>
    <col min="3073" max="3073" width="15.88671875" style="488" customWidth="1"/>
    <col min="3074" max="3074" width="26.109375" style="488" bestFit="1" customWidth="1"/>
    <col min="3075" max="3086" width="12.5546875" style="488" bestFit="1" customWidth="1"/>
    <col min="3087" max="3087" width="15.5546875" style="488" bestFit="1" customWidth="1"/>
    <col min="3088" max="3328" width="9.109375" style="488"/>
    <col min="3329" max="3329" width="15.88671875" style="488" customWidth="1"/>
    <col min="3330" max="3330" width="26.109375" style="488" bestFit="1" customWidth="1"/>
    <col min="3331" max="3342" width="12.5546875" style="488" bestFit="1" customWidth="1"/>
    <col min="3343" max="3343" width="15.5546875" style="488" bestFit="1" customWidth="1"/>
    <col min="3344" max="3584" width="9.109375" style="488"/>
    <col min="3585" max="3585" width="15.88671875" style="488" customWidth="1"/>
    <col min="3586" max="3586" width="26.109375" style="488" bestFit="1" customWidth="1"/>
    <col min="3587" max="3598" width="12.5546875" style="488" bestFit="1" customWidth="1"/>
    <col min="3599" max="3599" width="15.5546875" style="488" bestFit="1" customWidth="1"/>
    <col min="3600" max="3840" width="9.109375" style="488"/>
    <col min="3841" max="3841" width="15.88671875" style="488" customWidth="1"/>
    <col min="3842" max="3842" width="26.109375" style="488" bestFit="1" customWidth="1"/>
    <col min="3843" max="3854" width="12.5546875" style="488" bestFit="1" customWidth="1"/>
    <col min="3855" max="3855" width="15.5546875" style="488" bestFit="1" customWidth="1"/>
    <col min="3856" max="4096" width="9.109375" style="488"/>
    <col min="4097" max="4097" width="15.88671875" style="488" customWidth="1"/>
    <col min="4098" max="4098" width="26.109375" style="488" bestFit="1" customWidth="1"/>
    <col min="4099" max="4110" width="12.5546875" style="488" bestFit="1" customWidth="1"/>
    <col min="4111" max="4111" width="15.5546875" style="488" bestFit="1" customWidth="1"/>
    <col min="4112" max="4352" width="9.109375" style="488"/>
    <col min="4353" max="4353" width="15.88671875" style="488" customWidth="1"/>
    <col min="4354" max="4354" width="26.109375" style="488" bestFit="1" customWidth="1"/>
    <col min="4355" max="4366" width="12.5546875" style="488" bestFit="1" customWidth="1"/>
    <col min="4367" max="4367" width="15.5546875" style="488" bestFit="1" customWidth="1"/>
    <col min="4368" max="4608" width="9.109375" style="488"/>
    <col min="4609" max="4609" width="15.88671875" style="488" customWidth="1"/>
    <col min="4610" max="4610" width="26.109375" style="488" bestFit="1" customWidth="1"/>
    <col min="4611" max="4622" width="12.5546875" style="488" bestFit="1" customWidth="1"/>
    <col min="4623" max="4623" width="15.5546875" style="488" bestFit="1" customWidth="1"/>
    <col min="4624" max="4864" width="9.109375" style="488"/>
    <col min="4865" max="4865" width="15.88671875" style="488" customWidth="1"/>
    <col min="4866" max="4866" width="26.109375" style="488" bestFit="1" customWidth="1"/>
    <col min="4867" max="4878" width="12.5546875" style="488" bestFit="1" customWidth="1"/>
    <col min="4879" max="4879" width="15.5546875" style="488" bestFit="1" customWidth="1"/>
    <col min="4880" max="5120" width="9.109375" style="488"/>
    <col min="5121" max="5121" width="15.88671875" style="488" customWidth="1"/>
    <col min="5122" max="5122" width="26.109375" style="488" bestFit="1" customWidth="1"/>
    <col min="5123" max="5134" width="12.5546875" style="488" bestFit="1" customWidth="1"/>
    <col min="5135" max="5135" width="15.5546875" style="488" bestFit="1" customWidth="1"/>
    <col min="5136" max="5376" width="9.109375" style="488"/>
    <col min="5377" max="5377" width="15.88671875" style="488" customWidth="1"/>
    <col min="5378" max="5378" width="26.109375" style="488" bestFit="1" customWidth="1"/>
    <col min="5379" max="5390" width="12.5546875" style="488" bestFit="1" customWidth="1"/>
    <col min="5391" max="5391" width="15.5546875" style="488" bestFit="1" customWidth="1"/>
    <col min="5392" max="5632" width="9.109375" style="488"/>
    <col min="5633" max="5633" width="15.88671875" style="488" customWidth="1"/>
    <col min="5634" max="5634" width="26.109375" style="488" bestFit="1" customWidth="1"/>
    <col min="5635" max="5646" width="12.5546875" style="488" bestFit="1" customWidth="1"/>
    <col min="5647" max="5647" width="15.5546875" style="488" bestFit="1" customWidth="1"/>
    <col min="5648" max="5888" width="9.109375" style="488"/>
    <col min="5889" max="5889" width="15.88671875" style="488" customWidth="1"/>
    <col min="5890" max="5890" width="26.109375" style="488" bestFit="1" customWidth="1"/>
    <col min="5891" max="5902" width="12.5546875" style="488" bestFit="1" customWidth="1"/>
    <col min="5903" max="5903" width="15.5546875" style="488" bestFit="1" customWidth="1"/>
    <col min="5904" max="6144" width="9.109375" style="488"/>
    <col min="6145" max="6145" width="15.88671875" style="488" customWidth="1"/>
    <col min="6146" max="6146" width="26.109375" style="488" bestFit="1" customWidth="1"/>
    <col min="6147" max="6158" width="12.5546875" style="488" bestFit="1" customWidth="1"/>
    <col min="6159" max="6159" width="15.5546875" style="488" bestFit="1" customWidth="1"/>
    <col min="6160" max="6400" width="9.109375" style="488"/>
    <col min="6401" max="6401" width="15.88671875" style="488" customWidth="1"/>
    <col min="6402" max="6402" width="26.109375" style="488" bestFit="1" customWidth="1"/>
    <col min="6403" max="6414" width="12.5546875" style="488" bestFit="1" customWidth="1"/>
    <col min="6415" max="6415" width="15.5546875" style="488" bestFit="1" customWidth="1"/>
    <col min="6416" max="6656" width="9.109375" style="488"/>
    <col min="6657" max="6657" width="15.88671875" style="488" customWidth="1"/>
    <col min="6658" max="6658" width="26.109375" style="488" bestFit="1" customWidth="1"/>
    <col min="6659" max="6670" width="12.5546875" style="488" bestFit="1" customWidth="1"/>
    <col min="6671" max="6671" width="15.5546875" style="488" bestFit="1" customWidth="1"/>
    <col min="6672" max="6912" width="9.109375" style="488"/>
    <col min="6913" max="6913" width="15.88671875" style="488" customWidth="1"/>
    <col min="6914" max="6914" width="26.109375" style="488" bestFit="1" customWidth="1"/>
    <col min="6915" max="6926" width="12.5546875" style="488" bestFit="1" customWidth="1"/>
    <col min="6927" max="6927" width="15.5546875" style="488" bestFit="1" customWidth="1"/>
    <col min="6928" max="7168" width="9.109375" style="488"/>
    <col min="7169" max="7169" width="15.88671875" style="488" customWidth="1"/>
    <col min="7170" max="7170" width="26.109375" style="488" bestFit="1" customWidth="1"/>
    <col min="7171" max="7182" width="12.5546875" style="488" bestFit="1" customWidth="1"/>
    <col min="7183" max="7183" width="15.5546875" style="488" bestFit="1" customWidth="1"/>
    <col min="7184" max="7424" width="9.109375" style="488"/>
    <col min="7425" max="7425" width="15.88671875" style="488" customWidth="1"/>
    <col min="7426" max="7426" width="26.109375" style="488" bestFit="1" customWidth="1"/>
    <col min="7427" max="7438" width="12.5546875" style="488" bestFit="1" customWidth="1"/>
    <col min="7439" max="7439" width="15.5546875" style="488" bestFit="1" customWidth="1"/>
    <col min="7440" max="7680" width="9.109375" style="488"/>
    <col min="7681" max="7681" width="15.88671875" style="488" customWidth="1"/>
    <col min="7682" max="7682" width="26.109375" style="488" bestFit="1" customWidth="1"/>
    <col min="7683" max="7694" width="12.5546875" style="488" bestFit="1" customWidth="1"/>
    <col min="7695" max="7695" width="15.5546875" style="488" bestFit="1" customWidth="1"/>
    <col min="7696" max="7936" width="9.109375" style="488"/>
    <col min="7937" max="7937" width="15.88671875" style="488" customWidth="1"/>
    <col min="7938" max="7938" width="26.109375" style="488" bestFit="1" customWidth="1"/>
    <col min="7939" max="7950" width="12.5546875" style="488" bestFit="1" customWidth="1"/>
    <col min="7951" max="7951" width="15.5546875" style="488" bestFit="1" customWidth="1"/>
    <col min="7952" max="8192" width="9.109375" style="488"/>
    <col min="8193" max="8193" width="15.88671875" style="488" customWidth="1"/>
    <col min="8194" max="8194" width="26.109375" style="488" bestFit="1" customWidth="1"/>
    <col min="8195" max="8206" width="12.5546875" style="488" bestFit="1" customWidth="1"/>
    <col min="8207" max="8207" width="15.5546875" style="488" bestFit="1" customWidth="1"/>
    <col min="8208" max="8448" width="9.109375" style="488"/>
    <col min="8449" max="8449" width="15.88671875" style="488" customWidth="1"/>
    <col min="8450" max="8450" width="26.109375" style="488" bestFit="1" customWidth="1"/>
    <col min="8451" max="8462" width="12.5546875" style="488" bestFit="1" customWidth="1"/>
    <col min="8463" max="8463" width="15.5546875" style="488" bestFit="1" customWidth="1"/>
    <col min="8464" max="8704" width="9.109375" style="488"/>
    <col min="8705" max="8705" width="15.88671875" style="488" customWidth="1"/>
    <col min="8706" max="8706" width="26.109375" style="488" bestFit="1" customWidth="1"/>
    <col min="8707" max="8718" width="12.5546875" style="488" bestFit="1" customWidth="1"/>
    <col min="8719" max="8719" width="15.5546875" style="488" bestFit="1" customWidth="1"/>
    <col min="8720" max="8960" width="9.109375" style="488"/>
    <col min="8961" max="8961" width="15.88671875" style="488" customWidth="1"/>
    <col min="8962" max="8962" width="26.109375" style="488" bestFit="1" customWidth="1"/>
    <col min="8963" max="8974" width="12.5546875" style="488" bestFit="1" customWidth="1"/>
    <col min="8975" max="8975" width="15.5546875" style="488" bestFit="1" customWidth="1"/>
    <col min="8976" max="9216" width="9.109375" style="488"/>
    <col min="9217" max="9217" width="15.88671875" style="488" customWidth="1"/>
    <col min="9218" max="9218" width="26.109375" style="488" bestFit="1" customWidth="1"/>
    <col min="9219" max="9230" width="12.5546875" style="488" bestFit="1" customWidth="1"/>
    <col min="9231" max="9231" width="15.5546875" style="488" bestFit="1" customWidth="1"/>
    <col min="9232" max="9472" width="9.109375" style="488"/>
    <col min="9473" max="9473" width="15.88671875" style="488" customWidth="1"/>
    <col min="9474" max="9474" width="26.109375" style="488" bestFit="1" customWidth="1"/>
    <col min="9475" max="9486" width="12.5546875" style="488" bestFit="1" customWidth="1"/>
    <col min="9487" max="9487" width="15.5546875" style="488" bestFit="1" customWidth="1"/>
    <col min="9488" max="9728" width="9.109375" style="488"/>
    <col min="9729" max="9729" width="15.88671875" style="488" customWidth="1"/>
    <col min="9730" max="9730" width="26.109375" style="488" bestFit="1" customWidth="1"/>
    <col min="9731" max="9742" width="12.5546875" style="488" bestFit="1" customWidth="1"/>
    <col min="9743" max="9743" width="15.5546875" style="488" bestFit="1" customWidth="1"/>
    <col min="9744" max="9984" width="9.109375" style="488"/>
    <col min="9985" max="9985" width="15.88671875" style="488" customWidth="1"/>
    <col min="9986" max="9986" width="26.109375" style="488" bestFit="1" customWidth="1"/>
    <col min="9987" max="9998" width="12.5546875" style="488" bestFit="1" customWidth="1"/>
    <col min="9999" max="9999" width="15.5546875" style="488" bestFit="1" customWidth="1"/>
    <col min="10000" max="10240" width="9.109375" style="488"/>
    <col min="10241" max="10241" width="15.88671875" style="488" customWidth="1"/>
    <col min="10242" max="10242" width="26.109375" style="488" bestFit="1" customWidth="1"/>
    <col min="10243" max="10254" width="12.5546875" style="488" bestFit="1" customWidth="1"/>
    <col min="10255" max="10255" width="15.5546875" style="488" bestFit="1" customWidth="1"/>
    <col min="10256" max="10496" width="9.109375" style="488"/>
    <col min="10497" max="10497" width="15.88671875" style="488" customWidth="1"/>
    <col min="10498" max="10498" width="26.109375" style="488" bestFit="1" customWidth="1"/>
    <col min="10499" max="10510" width="12.5546875" style="488" bestFit="1" customWidth="1"/>
    <col min="10511" max="10511" width="15.5546875" style="488" bestFit="1" customWidth="1"/>
    <col min="10512" max="10752" width="9.109375" style="488"/>
    <col min="10753" max="10753" width="15.88671875" style="488" customWidth="1"/>
    <col min="10754" max="10754" width="26.109375" style="488" bestFit="1" customWidth="1"/>
    <col min="10755" max="10766" width="12.5546875" style="488" bestFit="1" customWidth="1"/>
    <col min="10767" max="10767" width="15.5546875" style="488" bestFit="1" customWidth="1"/>
    <col min="10768" max="11008" width="9.109375" style="488"/>
    <col min="11009" max="11009" width="15.88671875" style="488" customWidth="1"/>
    <col min="11010" max="11010" width="26.109375" style="488" bestFit="1" customWidth="1"/>
    <col min="11011" max="11022" width="12.5546875" style="488" bestFit="1" customWidth="1"/>
    <col min="11023" max="11023" width="15.5546875" style="488" bestFit="1" customWidth="1"/>
    <col min="11024" max="11264" width="9.109375" style="488"/>
    <col min="11265" max="11265" width="15.88671875" style="488" customWidth="1"/>
    <col min="11266" max="11266" width="26.109375" style="488" bestFit="1" customWidth="1"/>
    <col min="11267" max="11278" width="12.5546875" style="488" bestFit="1" customWidth="1"/>
    <col min="11279" max="11279" width="15.5546875" style="488" bestFit="1" customWidth="1"/>
    <col min="11280" max="11520" width="9.109375" style="488"/>
    <col min="11521" max="11521" width="15.88671875" style="488" customWidth="1"/>
    <col min="11522" max="11522" width="26.109375" style="488" bestFit="1" customWidth="1"/>
    <col min="11523" max="11534" width="12.5546875" style="488" bestFit="1" customWidth="1"/>
    <col min="11535" max="11535" width="15.5546875" style="488" bestFit="1" customWidth="1"/>
    <col min="11536" max="11776" width="9.109375" style="488"/>
    <col min="11777" max="11777" width="15.88671875" style="488" customWidth="1"/>
    <col min="11778" max="11778" width="26.109375" style="488" bestFit="1" customWidth="1"/>
    <col min="11779" max="11790" width="12.5546875" style="488" bestFit="1" customWidth="1"/>
    <col min="11791" max="11791" width="15.5546875" style="488" bestFit="1" customWidth="1"/>
    <col min="11792" max="12032" width="9.109375" style="488"/>
    <col min="12033" max="12033" width="15.88671875" style="488" customWidth="1"/>
    <col min="12034" max="12034" width="26.109375" style="488" bestFit="1" customWidth="1"/>
    <col min="12035" max="12046" width="12.5546875" style="488" bestFit="1" customWidth="1"/>
    <col min="12047" max="12047" width="15.5546875" style="488" bestFit="1" customWidth="1"/>
    <col min="12048" max="12288" width="9.109375" style="488"/>
    <col min="12289" max="12289" width="15.88671875" style="488" customWidth="1"/>
    <col min="12290" max="12290" width="26.109375" style="488" bestFit="1" customWidth="1"/>
    <col min="12291" max="12302" width="12.5546875" style="488" bestFit="1" customWidth="1"/>
    <col min="12303" max="12303" width="15.5546875" style="488" bestFit="1" customWidth="1"/>
    <col min="12304" max="12544" width="9.109375" style="488"/>
    <col min="12545" max="12545" width="15.88671875" style="488" customWidth="1"/>
    <col min="12546" max="12546" width="26.109375" style="488" bestFit="1" customWidth="1"/>
    <col min="12547" max="12558" width="12.5546875" style="488" bestFit="1" customWidth="1"/>
    <col min="12559" max="12559" width="15.5546875" style="488" bestFit="1" customWidth="1"/>
    <col min="12560" max="12800" width="9.109375" style="488"/>
    <col min="12801" max="12801" width="15.88671875" style="488" customWidth="1"/>
    <col min="12802" max="12802" width="26.109375" style="488" bestFit="1" customWidth="1"/>
    <col min="12803" max="12814" width="12.5546875" style="488" bestFit="1" customWidth="1"/>
    <col min="12815" max="12815" width="15.5546875" style="488" bestFit="1" customWidth="1"/>
    <col min="12816" max="13056" width="9.109375" style="488"/>
    <col min="13057" max="13057" width="15.88671875" style="488" customWidth="1"/>
    <col min="13058" max="13058" width="26.109375" style="488" bestFit="1" customWidth="1"/>
    <col min="13059" max="13070" width="12.5546875" style="488" bestFit="1" customWidth="1"/>
    <col min="13071" max="13071" width="15.5546875" style="488" bestFit="1" customWidth="1"/>
    <col min="13072" max="13312" width="9.109375" style="488"/>
    <col min="13313" max="13313" width="15.88671875" style="488" customWidth="1"/>
    <col min="13314" max="13314" width="26.109375" style="488" bestFit="1" customWidth="1"/>
    <col min="13315" max="13326" width="12.5546875" style="488" bestFit="1" customWidth="1"/>
    <col min="13327" max="13327" width="15.5546875" style="488" bestFit="1" customWidth="1"/>
    <col min="13328" max="13568" width="9.109375" style="488"/>
    <col min="13569" max="13569" width="15.88671875" style="488" customWidth="1"/>
    <col min="13570" max="13570" width="26.109375" style="488" bestFit="1" customWidth="1"/>
    <col min="13571" max="13582" width="12.5546875" style="488" bestFit="1" customWidth="1"/>
    <col min="13583" max="13583" width="15.5546875" style="488" bestFit="1" customWidth="1"/>
    <col min="13584" max="13824" width="9.109375" style="488"/>
    <col min="13825" max="13825" width="15.88671875" style="488" customWidth="1"/>
    <col min="13826" max="13826" width="26.109375" style="488" bestFit="1" customWidth="1"/>
    <col min="13827" max="13838" width="12.5546875" style="488" bestFit="1" customWidth="1"/>
    <col min="13839" max="13839" width="15.5546875" style="488" bestFit="1" customWidth="1"/>
    <col min="13840" max="14080" width="9.109375" style="488"/>
    <col min="14081" max="14081" width="15.88671875" style="488" customWidth="1"/>
    <col min="14082" max="14082" width="26.109375" style="488" bestFit="1" customWidth="1"/>
    <col min="14083" max="14094" width="12.5546875" style="488" bestFit="1" customWidth="1"/>
    <col min="14095" max="14095" width="15.5546875" style="488" bestFit="1" customWidth="1"/>
    <col min="14096" max="14336" width="9.109375" style="488"/>
    <col min="14337" max="14337" width="15.88671875" style="488" customWidth="1"/>
    <col min="14338" max="14338" width="26.109375" style="488" bestFit="1" customWidth="1"/>
    <col min="14339" max="14350" width="12.5546875" style="488" bestFit="1" customWidth="1"/>
    <col min="14351" max="14351" width="15.5546875" style="488" bestFit="1" customWidth="1"/>
    <col min="14352" max="14592" width="9.109375" style="488"/>
    <col min="14593" max="14593" width="15.88671875" style="488" customWidth="1"/>
    <col min="14594" max="14594" width="26.109375" style="488" bestFit="1" customWidth="1"/>
    <col min="14595" max="14606" width="12.5546875" style="488" bestFit="1" customWidth="1"/>
    <col min="14607" max="14607" width="15.5546875" style="488" bestFit="1" customWidth="1"/>
    <col min="14608" max="14848" width="9.109375" style="488"/>
    <col min="14849" max="14849" width="15.88671875" style="488" customWidth="1"/>
    <col min="14850" max="14850" width="26.109375" style="488" bestFit="1" customWidth="1"/>
    <col min="14851" max="14862" width="12.5546875" style="488" bestFit="1" customWidth="1"/>
    <col min="14863" max="14863" width="15.5546875" style="488" bestFit="1" customWidth="1"/>
    <col min="14864" max="15104" width="9.109375" style="488"/>
    <col min="15105" max="15105" width="15.88671875" style="488" customWidth="1"/>
    <col min="15106" max="15106" width="26.109375" style="488" bestFit="1" customWidth="1"/>
    <col min="15107" max="15118" width="12.5546875" style="488" bestFit="1" customWidth="1"/>
    <col min="15119" max="15119" width="15.5546875" style="488" bestFit="1" customWidth="1"/>
    <col min="15120" max="15360" width="9.109375" style="488"/>
    <col min="15361" max="15361" width="15.88671875" style="488" customWidth="1"/>
    <col min="15362" max="15362" width="26.109375" style="488" bestFit="1" customWidth="1"/>
    <col min="15363" max="15374" width="12.5546875" style="488" bestFit="1" customWidth="1"/>
    <col min="15375" max="15375" width="15.5546875" style="488" bestFit="1" customWidth="1"/>
    <col min="15376" max="15616" width="9.109375" style="488"/>
    <col min="15617" max="15617" width="15.88671875" style="488" customWidth="1"/>
    <col min="15618" max="15618" width="26.109375" style="488" bestFit="1" customWidth="1"/>
    <col min="15619" max="15630" width="12.5546875" style="488" bestFit="1" customWidth="1"/>
    <col min="15631" max="15631" width="15.5546875" style="488" bestFit="1" customWidth="1"/>
    <col min="15632" max="15872" width="9.109375" style="488"/>
    <col min="15873" max="15873" width="15.88671875" style="488" customWidth="1"/>
    <col min="15874" max="15874" width="26.109375" style="488" bestFit="1" customWidth="1"/>
    <col min="15875" max="15886" width="12.5546875" style="488" bestFit="1" customWidth="1"/>
    <col min="15887" max="15887" width="15.5546875" style="488" bestFit="1" customWidth="1"/>
    <col min="15888" max="16128" width="9.109375" style="488"/>
    <col min="16129" max="16129" width="15.88671875" style="488" customWidth="1"/>
    <col min="16130" max="16130" width="26.109375" style="488" bestFit="1" customWidth="1"/>
    <col min="16131" max="16142" width="12.5546875" style="488" bestFit="1" customWidth="1"/>
    <col min="16143" max="16143" width="15.5546875" style="488" bestFit="1" customWidth="1"/>
    <col min="16144" max="16384" width="9.109375" style="488"/>
  </cols>
  <sheetData>
    <row r="1" spans="1:15" ht="21" customHeight="1" thickBot="1">
      <c r="A1" s="1108" t="s">
        <v>138</v>
      </c>
      <c r="B1" s="1109"/>
      <c r="C1" s="1109"/>
      <c r="D1" s="1109"/>
      <c r="E1" s="1109"/>
      <c r="F1" s="1109"/>
      <c r="G1" s="1109"/>
      <c r="H1" s="1109"/>
      <c r="I1" s="1109"/>
      <c r="J1" s="1109"/>
      <c r="K1" s="1109"/>
      <c r="L1" s="1109"/>
      <c r="M1" s="1109"/>
      <c r="N1" s="1109"/>
      <c r="O1" s="1110"/>
    </row>
    <row r="2" spans="1:15" s="773" customFormat="1" ht="27" customHeight="1" thickBot="1">
      <c r="A2" s="848" t="s">
        <v>81</v>
      </c>
      <c r="B2" s="849" t="s">
        <v>86</v>
      </c>
      <c r="C2" s="850" t="s">
        <v>93</v>
      </c>
      <c r="D2" s="850" t="s">
        <v>94</v>
      </c>
      <c r="E2" s="850" t="s">
        <v>95</v>
      </c>
      <c r="F2" s="850" t="s">
        <v>96</v>
      </c>
      <c r="G2" s="850" t="s">
        <v>97</v>
      </c>
      <c r="H2" s="850" t="s">
        <v>98</v>
      </c>
      <c r="I2" s="850" t="s">
        <v>139</v>
      </c>
      <c r="J2" s="850" t="s">
        <v>140</v>
      </c>
      <c r="K2" s="850" t="s">
        <v>141</v>
      </c>
      <c r="L2" s="850" t="s">
        <v>142</v>
      </c>
      <c r="M2" s="850" t="s">
        <v>143</v>
      </c>
      <c r="N2" s="850" t="s">
        <v>144</v>
      </c>
      <c r="O2" s="851" t="s">
        <v>16</v>
      </c>
    </row>
    <row r="3" spans="1:15" ht="15" customHeight="1" thickBot="1">
      <c r="A3" s="1106" t="s">
        <v>82</v>
      </c>
      <c r="B3" s="774" t="s">
        <v>54</v>
      </c>
      <c r="C3" s="775">
        <v>145.40904761904758</v>
      </c>
      <c r="D3" s="775">
        <v>140.46380952380954</v>
      </c>
      <c r="E3" s="775">
        <v>135.79619047619045</v>
      </c>
      <c r="F3" s="775"/>
      <c r="G3" s="775"/>
      <c r="H3" s="775"/>
      <c r="I3" s="775"/>
      <c r="J3" s="775"/>
      <c r="K3" s="775"/>
      <c r="L3" s="775"/>
      <c r="M3" s="775"/>
      <c r="N3" s="775"/>
      <c r="O3" s="776">
        <v>140.56</v>
      </c>
    </row>
    <row r="4" spans="1:15" ht="15" customHeight="1" thickBot="1">
      <c r="A4" s="1106"/>
      <c r="B4" s="790" t="s">
        <v>55</v>
      </c>
      <c r="C4" s="775">
        <v>163.09777777777779</v>
      </c>
      <c r="D4" s="775">
        <v>163.09555555555556</v>
      </c>
      <c r="E4" s="775">
        <v>155.13444444444443</v>
      </c>
      <c r="F4" s="775"/>
      <c r="G4" s="775"/>
      <c r="H4" s="775"/>
      <c r="I4" s="775"/>
      <c r="J4" s="775"/>
      <c r="K4" s="775"/>
      <c r="L4" s="775"/>
      <c r="M4" s="775"/>
      <c r="N4" s="775"/>
      <c r="O4" s="776">
        <v>160.44</v>
      </c>
    </row>
    <row r="5" spans="1:15" ht="15" customHeight="1" thickBot="1">
      <c r="A5" s="1106"/>
      <c r="B5" s="790" t="s">
        <v>56</v>
      </c>
      <c r="C5" s="775">
        <v>254.51066666666659</v>
      </c>
      <c r="D5" s="775">
        <v>273.04266666666666</v>
      </c>
      <c r="E5" s="775">
        <v>250.96466666666672</v>
      </c>
      <c r="F5" s="775"/>
      <c r="G5" s="775"/>
      <c r="H5" s="775"/>
      <c r="I5" s="775"/>
      <c r="J5" s="775"/>
      <c r="K5" s="775"/>
      <c r="L5" s="775"/>
      <c r="M5" s="775"/>
      <c r="N5" s="775"/>
      <c r="O5" s="776">
        <v>259.51</v>
      </c>
    </row>
    <row r="6" spans="1:15" ht="15" customHeight="1" thickBot="1">
      <c r="A6" s="1107"/>
      <c r="B6" s="791" t="s">
        <v>57</v>
      </c>
      <c r="C6" s="779">
        <v>185.31400000000002</v>
      </c>
      <c r="D6" s="779">
        <v>189.18311111111106</v>
      </c>
      <c r="E6" s="779">
        <v>178.05333333333334</v>
      </c>
      <c r="F6" s="779"/>
      <c r="G6" s="779"/>
      <c r="H6" s="779"/>
      <c r="I6" s="779"/>
      <c r="J6" s="779"/>
      <c r="K6" s="779"/>
      <c r="L6" s="779"/>
      <c r="M6" s="779"/>
      <c r="N6" s="779"/>
      <c r="O6" s="780">
        <v>184.18</v>
      </c>
    </row>
    <row r="7" spans="1:15" ht="15" customHeight="1" thickBot="1">
      <c r="A7" s="1105" t="s">
        <v>83</v>
      </c>
      <c r="B7" s="790" t="s">
        <v>54</v>
      </c>
      <c r="C7" s="775">
        <v>130.02375000000004</v>
      </c>
      <c r="D7" s="775">
        <v>129.15025</v>
      </c>
      <c r="E7" s="775">
        <v>136.35874999999996</v>
      </c>
      <c r="F7" s="775"/>
      <c r="G7" s="775"/>
      <c r="H7" s="775"/>
      <c r="I7" s="775"/>
      <c r="J7" s="775"/>
      <c r="K7" s="775"/>
      <c r="L7" s="775"/>
      <c r="M7" s="775"/>
      <c r="N7" s="775"/>
      <c r="O7" s="776">
        <v>131.84</v>
      </c>
    </row>
    <row r="8" spans="1:15" ht="15" customHeight="1" thickBot="1">
      <c r="A8" s="1106"/>
      <c r="B8" s="790" t="s">
        <v>55</v>
      </c>
      <c r="C8" s="775">
        <v>270.53666666666663</v>
      </c>
      <c r="D8" s="775">
        <v>272.35444444444448</v>
      </c>
      <c r="E8" s="775">
        <v>295.12294117647059</v>
      </c>
      <c r="F8" s="775"/>
      <c r="G8" s="775"/>
      <c r="H8" s="775"/>
      <c r="I8" s="775"/>
      <c r="J8" s="775"/>
      <c r="K8" s="775"/>
      <c r="L8" s="775"/>
      <c r="M8" s="775"/>
      <c r="N8" s="775"/>
      <c r="O8" s="776">
        <v>285.16000000000003</v>
      </c>
    </row>
    <row r="9" spans="1:15" ht="15" customHeight="1" thickBot="1">
      <c r="A9" s="1106"/>
      <c r="B9" s="790" t="s">
        <v>56</v>
      </c>
      <c r="C9" s="775">
        <v>218.92750000000001</v>
      </c>
      <c r="D9" s="775">
        <v>235.41000000000003</v>
      </c>
      <c r="E9" s="775">
        <v>211.93400000000003</v>
      </c>
      <c r="F9" s="775"/>
      <c r="G9" s="775"/>
      <c r="H9" s="775"/>
      <c r="I9" s="775"/>
      <c r="J9" s="775"/>
      <c r="K9" s="775"/>
      <c r="L9" s="775"/>
      <c r="M9" s="775"/>
      <c r="N9" s="775"/>
      <c r="O9" s="776">
        <v>208.21</v>
      </c>
    </row>
    <row r="10" spans="1:15" ht="15" customHeight="1" thickBot="1">
      <c r="A10" s="1107"/>
      <c r="B10" s="791" t="s">
        <v>57</v>
      </c>
      <c r="C10" s="779">
        <v>176.55354838709675</v>
      </c>
      <c r="D10" s="779">
        <v>177.58112903225808</v>
      </c>
      <c r="E10" s="779">
        <v>185.98564516129031</v>
      </c>
      <c r="F10" s="779"/>
      <c r="G10" s="779"/>
      <c r="H10" s="779"/>
      <c r="I10" s="779"/>
      <c r="J10" s="779"/>
      <c r="K10" s="779"/>
      <c r="L10" s="779"/>
      <c r="M10" s="779"/>
      <c r="N10" s="779"/>
      <c r="O10" s="780">
        <v>180.04</v>
      </c>
    </row>
    <row r="11" spans="1:15" ht="15" customHeight="1" thickBot="1">
      <c r="A11" s="1099" t="s">
        <v>79</v>
      </c>
      <c r="B11" s="1100"/>
      <c r="C11" s="781">
        <v>180.23785046728975</v>
      </c>
      <c r="D11" s="781">
        <v>182.46046728971959</v>
      </c>
      <c r="E11" s="781">
        <v>182.64962616822433</v>
      </c>
      <c r="F11" s="781"/>
      <c r="G11" s="781"/>
      <c r="H11" s="781"/>
      <c r="I11" s="781"/>
      <c r="J11" s="781"/>
      <c r="K11" s="781"/>
      <c r="L11" s="781"/>
      <c r="M11" s="781"/>
      <c r="N11" s="781"/>
      <c r="O11" s="782">
        <v>181.78</v>
      </c>
    </row>
    <row r="12" spans="1:15" ht="15" customHeight="1" thickBot="1">
      <c r="O12" s="641"/>
    </row>
    <row r="13" spans="1:15" ht="22.5" customHeight="1" thickBot="1">
      <c r="A13" s="794" t="s">
        <v>64</v>
      </c>
      <c r="B13" s="746" t="s">
        <v>57</v>
      </c>
      <c r="C13" s="747">
        <v>103.11</v>
      </c>
      <c r="D13" s="747">
        <v>100.12</v>
      </c>
      <c r="E13" s="747">
        <v>101.3</v>
      </c>
      <c r="F13" s="747"/>
      <c r="G13" s="747"/>
      <c r="H13" s="747"/>
      <c r="I13" s="747"/>
      <c r="J13" s="747"/>
      <c r="K13" s="747"/>
      <c r="L13" s="747"/>
      <c r="M13" s="747"/>
      <c r="N13" s="747"/>
      <c r="O13" s="795">
        <v>101.51</v>
      </c>
    </row>
    <row r="14" spans="1:15" ht="22.5" customHeight="1">
      <c r="O14" s="641"/>
    </row>
    <row r="15" spans="1:15" ht="20.399999999999999" thickBot="1">
      <c r="A15" s="1117" t="s">
        <v>145</v>
      </c>
      <c r="B15" s="1117"/>
      <c r="C15" s="1117"/>
      <c r="D15" s="1117"/>
      <c r="E15" s="1117"/>
      <c r="F15" s="1117"/>
      <c r="G15" s="1117"/>
      <c r="H15" s="1117"/>
      <c r="I15" s="1117"/>
      <c r="J15" s="1117"/>
      <c r="K15" s="1117"/>
      <c r="L15" s="1117"/>
      <c r="M15" s="1117"/>
      <c r="N15" s="1117"/>
      <c r="O15" s="1117"/>
    </row>
    <row r="16" spans="1:15" ht="27" customHeight="1" thickBot="1">
      <c r="A16" s="796" t="s">
        <v>81</v>
      </c>
      <c r="B16" s="785" t="s">
        <v>86</v>
      </c>
      <c r="C16" s="852" t="s">
        <v>107</v>
      </c>
      <c r="D16" s="852" t="s">
        <v>108</v>
      </c>
      <c r="E16" s="852" t="s">
        <v>109</v>
      </c>
      <c r="F16" s="852" t="s">
        <v>110</v>
      </c>
      <c r="G16" s="852" t="s">
        <v>111</v>
      </c>
      <c r="H16" s="852" t="s">
        <v>112</v>
      </c>
      <c r="I16" s="852" t="s">
        <v>87</v>
      </c>
      <c r="J16" s="852" t="s">
        <v>88</v>
      </c>
      <c r="K16" s="852" t="s">
        <v>89</v>
      </c>
      <c r="L16" s="852" t="s">
        <v>90</v>
      </c>
      <c r="M16" s="852" t="s">
        <v>91</v>
      </c>
      <c r="N16" s="853" t="s">
        <v>92</v>
      </c>
      <c r="O16" s="854" t="s">
        <v>16</v>
      </c>
    </row>
    <row r="17" spans="1:15" ht="15" customHeight="1" thickBot="1">
      <c r="A17" s="1106" t="s">
        <v>82</v>
      </c>
      <c r="B17" s="774" t="s">
        <v>54</v>
      </c>
      <c r="C17" s="775">
        <v>137.94599999999997</v>
      </c>
      <c r="D17" s="775">
        <v>138.02900000000002</v>
      </c>
      <c r="E17" s="775">
        <v>133.88149999999999</v>
      </c>
      <c r="F17" s="775"/>
      <c r="G17" s="775"/>
      <c r="H17" s="775"/>
      <c r="I17" s="775"/>
      <c r="J17" s="775"/>
      <c r="K17" s="775"/>
      <c r="L17" s="775"/>
      <c r="M17" s="775"/>
      <c r="N17" s="789"/>
      <c r="O17" s="776">
        <v>136.62</v>
      </c>
    </row>
    <row r="18" spans="1:15" ht="15" customHeight="1" thickBot="1">
      <c r="A18" s="1106"/>
      <c r="B18" s="790" t="s">
        <v>55</v>
      </c>
      <c r="C18" s="775">
        <v>148.4025</v>
      </c>
      <c r="D18" s="775">
        <v>156.89875000000001</v>
      </c>
      <c r="E18" s="775">
        <v>155.64999999999998</v>
      </c>
      <c r="F18" s="775"/>
      <c r="G18" s="775"/>
      <c r="H18" s="775"/>
      <c r="I18" s="775"/>
      <c r="J18" s="775"/>
      <c r="K18" s="775"/>
      <c r="L18" s="775"/>
      <c r="M18" s="775"/>
      <c r="N18" s="789"/>
      <c r="O18" s="776">
        <v>154.13</v>
      </c>
    </row>
    <row r="19" spans="1:15" ht="15" customHeight="1" thickBot="1">
      <c r="A19" s="1106"/>
      <c r="B19" s="790" t="s">
        <v>56</v>
      </c>
      <c r="C19" s="775">
        <v>232.82333333333332</v>
      </c>
      <c r="D19" s="775">
        <v>251.46266666666668</v>
      </c>
      <c r="E19" s="775">
        <v>245.75133333333329</v>
      </c>
      <c r="F19" s="775"/>
      <c r="G19" s="775"/>
      <c r="H19" s="775"/>
      <c r="I19" s="775"/>
      <c r="J19" s="775"/>
      <c r="K19" s="775"/>
      <c r="L19" s="775"/>
      <c r="M19" s="775"/>
      <c r="N19" s="789"/>
      <c r="O19" s="776">
        <v>243.35</v>
      </c>
    </row>
    <row r="20" spans="1:15" ht="15" customHeight="1" thickBot="1">
      <c r="A20" s="1107"/>
      <c r="B20" s="791" t="s">
        <v>57</v>
      </c>
      <c r="C20" s="779">
        <v>172.98813953488369</v>
      </c>
      <c r="D20" s="779">
        <v>181.10953488372084</v>
      </c>
      <c r="E20" s="779">
        <v>176.47159090909093</v>
      </c>
      <c r="F20" s="779"/>
      <c r="G20" s="779"/>
      <c r="H20" s="779"/>
      <c r="I20" s="779"/>
      <c r="J20" s="779"/>
      <c r="K20" s="779"/>
      <c r="L20" s="779"/>
      <c r="M20" s="779"/>
      <c r="N20" s="792"/>
      <c r="O20" s="780">
        <v>176.58</v>
      </c>
    </row>
    <row r="21" spans="1:15" ht="15" customHeight="1" thickBot="1">
      <c r="A21" s="1105" t="s">
        <v>83</v>
      </c>
      <c r="B21" s="790" t="s">
        <v>54</v>
      </c>
      <c r="C21" s="775">
        <v>129.43050000000002</v>
      </c>
      <c r="D21" s="775">
        <v>131.26153846153849</v>
      </c>
      <c r="E21" s="775">
        <v>128.28474999999995</v>
      </c>
      <c r="F21" s="775"/>
      <c r="G21" s="775"/>
      <c r="H21" s="775"/>
      <c r="I21" s="775"/>
      <c r="J21" s="775"/>
      <c r="K21" s="775"/>
      <c r="L21" s="775"/>
      <c r="M21" s="775"/>
      <c r="N21" s="789"/>
      <c r="O21" s="776">
        <v>128.44999999999999</v>
      </c>
    </row>
    <row r="22" spans="1:15" ht="15" customHeight="1" thickBot="1">
      <c r="A22" s="1106"/>
      <c r="B22" s="790" t="s">
        <v>55</v>
      </c>
      <c r="C22" s="775">
        <v>264.63777777777773</v>
      </c>
      <c r="D22" s="775">
        <v>295.97166666666669</v>
      </c>
      <c r="E22" s="775">
        <v>324.12823529411759</v>
      </c>
      <c r="F22" s="775"/>
      <c r="G22" s="775"/>
      <c r="H22" s="775"/>
      <c r="I22" s="775"/>
      <c r="J22" s="775"/>
      <c r="K22" s="775"/>
      <c r="L22" s="775"/>
      <c r="M22" s="775"/>
      <c r="N22" s="789"/>
      <c r="O22" s="776">
        <v>301.18</v>
      </c>
    </row>
    <row r="23" spans="1:15" ht="15" customHeight="1" thickBot="1">
      <c r="A23" s="1106"/>
      <c r="B23" s="790" t="s">
        <v>56</v>
      </c>
      <c r="C23" s="775">
        <v>215.64249999999998</v>
      </c>
      <c r="D23" s="775">
        <v>235.18</v>
      </c>
      <c r="E23" s="775">
        <v>202.27599999999998</v>
      </c>
      <c r="F23" s="775"/>
      <c r="G23" s="775"/>
      <c r="H23" s="775"/>
      <c r="I23" s="775"/>
      <c r="J23" s="775"/>
      <c r="K23" s="775"/>
      <c r="L23" s="775"/>
      <c r="M23" s="775"/>
      <c r="N23" s="789"/>
      <c r="O23" s="776">
        <v>203.72</v>
      </c>
    </row>
    <row r="24" spans="1:15" ht="15" customHeight="1" thickBot="1">
      <c r="A24" s="1107"/>
      <c r="B24" s="791" t="s">
        <v>57</v>
      </c>
      <c r="C24" s="779">
        <v>174.24629032258071</v>
      </c>
      <c r="D24" s="779">
        <v>186.67885245901641</v>
      </c>
      <c r="E24" s="779">
        <v>187.95080645161292</v>
      </c>
      <c r="F24" s="779"/>
      <c r="G24" s="779"/>
      <c r="H24" s="779"/>
      <c r="I24" s="779"/>
      <c r="J24" s="779"/>
      <c r="K24" s="779"/>
      <c r="L24" s="779"/>
      <c r="M24" s="779"/>
      <c r="N24" s="792"/>
      <c r="O24" s="780">
        <v>181.03</v>
      </c>
    </row>
    <row r="25" spans="1:15" ht="15" customHeight="1" thickBot="1">
      <c r="A25" s="1099" t="s">
        <v>79</v>
      </c>
      <c r="B25" s="1100"/>
      <c r="C25" s="781">
        <v>173.7310476190477</v>
      </c>
      <c r="D25" s="781">
        <v>184.37615384615384</v>
      </c>
      <c r="E25" s="781">
        <v>183.18584905660381</v>
      </c>
      <c r="F25" s="781"/>
      <c r="G25" s="781"/>
      <c r="H25" s="781"/>
      <c r="I25" s="781"/>
      <c r="J25" s="781"/>
      <c r="K25" s="781"/>
      <c r="L25" s="781"/>
      <c r="M25" s="781"/>
      <c r="N25" s="793"/>
      <c r="O25" s="782">
        <v>179.2</v>
      </c>
    </row>
    <row r="26" spans="1:15" ht="15" customHeight="1" thickBot="1">
      <c r="O26" s="641"/>
    </row>
    <row r="27" spans="1:15" ht="22.5" customHeight="1" thickBot="1">
      <c r="A27" s="794" t="s">
        <v>64</v>
      </c>
      <c r="B27" s="746" t="s">
        <v>57</v>
      </c>
      <c r="C27" s="747">
        <v>97</v>
      </c>
      <c r="D27" s="747">
        <v>94.78</v>
      </c>
      <c r="E27" s="747">
        <v>94.46</v>
      </c>
      <c r="F27" s="747"/>
      <c r="G27" s="747"/>
      <c r="H27" s="747"/>
      <c r="I27" s="747"/>
      <c r="J27" s="747"/>
      <c r="K27" s="747"/>
      <c r="L27" s="747"/>
      <c r="M27" s="747"/>
      <c r="N27" s="747"/>
      <c r="O27" s="795">
        <v>95.41</v>
      </c>
    </row>
    <row r="28" spans="1:15" ht="22.5" customHeight="1" thickBot="1">
      <c r="O28" s="641"/>
    </row>
    <row r="29" spans="1:15" ht="20.399999999999999" thickBot="1">
      <c r="A29" s="1108" t="s">
        <v>146</v>
      </c>
      <c r="B29" s="1109"/>
      <c r="C29" s="1109"/>
      <c r="D29" s="1109"/>
      <c r="E29" s="1109"/>
      <c r="F29" s="1109"/>
      <c r="G29" s="1109"/>
      <c r="H29" s="1109"/>
      <c r="I29" s="1109"/>
      <c r="J29" s="1109"/>
      <c r="K29" s="1109"/>
      <c r="L29" s="1109"/>
      <c r="M29" s="1109"/>
      <c r="N29" s="1109"/>
      <c r="O29" s="1110"/>
    </row>
    <row r="30" spans="1:15" ht="27" customHeight="1" thickBot="1">
      <c r="A30" s="796" t="s">
        <v>81</v>
      </c>
      <c r="B30" s="785"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799" t="s">
        <v>16</v>
      </c>
    </row>
    <row r="31" spans="1:15" ht="15" customHeight="1" thickBot="1">
      <c r="A31" s="1111" t="s">
        <v>82</v>
      </c>
      <c r="B31" s="800" t="s">
        <v>54</v>
      </c>
      <c r="C31" s="801">
        <v>5.4101225255155032E-2</v>
      </c>
      <c r="D31" s="801">
        <v>1.7639840351009711E-2</v>
      </c>
      <c r="E31" s="801">
        <v>1.4301382014620827E-2</v>
      </c>
      <c r="F31" s="801"/>
      <c r="G31" s="801"/>
      <c r="H31" s="801"/>
      <c r="I31" s="801"/>
      <c r="J31" s="801"/>
      <c r="K31" s="801"/>
      <c r="L31" s="801"/>
      <c r="M31" s="801"/>
      <c r="N31" s="802"/>
      <c r="O31" s="803">
        <v>2.8839115795637516E-2</v>
      </c>
    </row>
    <row r="32" spans="1:15" ht="15" customHeight="1" thickBot="1">
      <c r="A32" s="1111"/>
      <c r="B32" s="855" t="s">
        <v>55</v>
      </c>
      <c r="C32" s="801">
        <v>9.9023114689966746E-2</v>
      </c>
      <c r="D32" s="801">
        <v>3.9495569949126785E-2</v>
      </c>
      <c r="E32" s="801">
        <v>-3.3122746903665335E-3</v>
      </c>
      <c r="F32" s="801"/>
      <c r="G32" s="801"/>
      <c r="H32" s="801"/>
      <c r="I32" s="801"/>
      <c r="J32" s="801"/>
      <c r="K32" s="801"/>
      <c r="L32" s="801"/>
      <c r="M32" s="801"/>
      <c r="N32" s="802"/>
      <c r="O32" s="803">
        <v>4.0939466683968098E-2</v>
      </c>
    </row>
    <row r="33" spans="1:15" ht="15" customHeight="1" thickBot="1">
      <c r="A33" s="1111"/>
      <c r="B33" s="855" t="s">
        <v>56</v>
      </c>
      <c r="C33" s="801">
        <v>9.3149312067805079E-2</v>
      </c>
      <c r="D33" s="801">
        <v>8.5817908026108516E-2</v>
      </c>
      <c r="E33" s="801">
        <v>2.1213855740355798E-2</v>
      </c>
      <c r="F33" s="801"/>
      <c r="G33" s="801"/>
      <c r="H33" s="801"/>
      <c r="I33" s="801"/>
      <c r="J33" s="801"/>
      <c r="K33" s="801"/>
      <c r="L33" s="801"/>
      <c r="M33" s="801"/>
      <c r="N33" s="802"/>
      <c r="O33" s="803">
        <v>6.6406410519827402E-2</v>
      </c>
    </row>
    <row r="34" spans="1:15" ht="15" customHeight="1" thickBot="1">
      <c r="A34" s="1112"/>
      <c r="B34" s="856" t="s">
        <v>57</v>
      </c>
      <c r="C34" s="806">
        <v>7.1252633262934073E-2</v>
      </c>
      <c r="D34" s="806">
        <v>4.4578416219630622E-2</v>
      </c>
      <c r="E34" s="806">
        <v>8.9631561436834262E-3</v>
      </c>
      <c r="F34" s="806"/>
      <c r="G34" s="806"/>
      <c r="H34" s="806"/>
      <c r="I34" s="806"/>
      <c r="J34" s="806"/>
      <c r="K34" s="806"/>
      <c r="L34" s="806"/>
      <c r="M34" s="806"/>
      <c r="N34" s="807"/>
      <c r="O34" s="808">
        <v>4.3039981877902332E-2</v>
      </c>
    </row>
    <row r="35" spans="1:15" ht="15" customHeight="1" thickBot="1">
      <c r="A35" s="1127" t="s">
        <v>83</v>
      </c>
      <c r="B35" s="855" t="s">
        <v>54</v>
      </c>
      <c r="C35" s="801">
        <v>4.5835409737273033E-3</v>
      </c>
      <c r="D35" s="801">
        <v>-1.6084593295827707E-2</v>
      </c>
      <c r="E35" s="801">
        <v>6.2938112285365291E-2</v>
      </c>
      <c r="F35" s="801"/>
      <c r="G35" s="801"/>
      <c r="H35" s="801"/>
      <c r="I35" s="801"/>
      <c r="J35" s="801"/>
      <c r="K35" s="801"/>
      <c r="L35" s="801"/>
      <c r="M35" s="801"/>
      <c r="N35" s="802"/>
      <c r="O35" s="803">
        <v>2.6391592059167107E-2</v>
      </c>
    </row>
    <row r="36" spans="1:15" ht="15" customHeight="1" thickBot="1">
      <c r="A36" s="1111"/>
      <c r="B36" s="855" t="s">
        <v>55</v>
      </c>
      <c r="C36" s="801">
        <v>2.2290426326971102E-2</v>
      </c>
      <c r="D36" s="801">
        <v>-7.9795551000564943E-2</v>
      </c>
      <c r="E36" s="801">
        <v>-8.9487094795451153E-2</v>
      </c>
      <c r="F36" s="801"/>
      <c r="G36" s="801"/>
      <c r="H36" s="801"/>
      <c r="I36" s="801"/>
      <c r="J36" s="801"/>
      <c r="K36" s="801"/>
      <c r="L36" s="801"/>
      <c r="M36" s="801"/>
      <c r="N36" s="802"/>
      <c r="O36" s="803">
        <v>-5.3190782920512589E-2</v>
      </c>
    </row>
    <row r="37" spans="1:15" ht="15" customHeight="1" thickBot="1">
      <c r="A37" s="1111"/>
      <c r="B37" s="855" t="s">
        <v>56</v>
      </c>
      <c r="C37" s="801">
        <v>1.5233546262912113E-2</v>
      </c>
      <c r="D37" s="801">
        <v>9.7797431754408624E-4</v>
      </c>
      <c r="E37" s="801">
        <v>4.7746643200379899E-2</v>
      </c>
      <c r="F37" s="801"/>
      <c r="G37" s="801"/>
      <c r="H37" s="801"/>
      <c r="I37" s="801"/>
      <c r="J37" s="801"/>
      <c r="K37" s="801"/>
      <c r="L37" s="801"/>
      <c r="M37" s="801"/>
      <c r="N37" s="802"/>
      <c r="O37" s="803">
        <v>2.2040054977420034E-2</v>
      </c>
    </row>
    <row r="38" spans="1:15" ht="15" customHeight="1" thickBot="1">
      <c r="A38" s="1112"/>
      <c r="B38" s="856" t="s">
        <v>57</v>
      </c>
      <c r="C38" s="806">
        <v>1.3241361180456932E-2</v>
      </c>
      <c r="D38" s="806">
        <v>-4.8734622625536309E-2</v>
      </c>
      <c r="E38" s="806">
        <v>-1.0455721512578528E-2</v>
      </c>
      <c r="F38" s="806"/>
      <c r="G38" s="806"/>
      <c r="H38" s="806"/>
      <c r="I38" s="806"/>
      <c r="J38" s="806"/>
      <c r="K38" s="806"/>
      <c r="L38" s="806"/>
      <c r="M38" s="806"/>
      <c r="N38" s="807"/>
      <c r="O38" s="808">
        <v>-5.4687068441695245E-3</v>
      </c>
    </row>
    <row r="39" spans="1:15" ht="15" customHeight="1" thickBot="1">
      <c r="A39" s="1099" t="s">
        <v>79</v>
      </c>
      <c r="B39" s="1100"/>
      <c r="C39" s="809">
        <v>3.7453310374953648E-2</v>
      </c>
      <c r="D39" s="809">
        <v>-1.0390099351094662E-2</v>
      </c>
      <c r="E39" s="809">
        <v>-2.9272069384234647E-3</v>
      </c>
      <c r="F39" s="809"/>
      <c r="G39" s="809"/>
      <c r="H39" s="809"/>
      <c r="I39" s="809"/>
      <c r="J39" s="809"/>
      <c r="K39" s="809"/>
      <c r="L39" s="809"/>
      <c r="M39" s="809"/>
      <c r="N39" s="810"/>
      <c r="O39" s="811">
        <v>1.4397321428571499E-2</v>
      </c>
    </row>
    <row r="40" spans="1:15" ht="15" customHeight="1" thickBot="1"/>
    <row r="41" spans="1:15" ht="16.8" thickBot="1">
      <c r="A41" s="794" t="s">
        <v>64</v>
      </c>
      <c r="B41" s="746" t="s">
        <v>57</v>
      </c>
      <c r="C41" s="767">
        <v>6.2989690721649477E-2</v>
      </c>
      <c r="D41" s="767">
        <v>5.634100021101502E-2</v>
      </c>
      <c r="E41" s="767">
        <v>7.2411602794833829E-2</v>
      </c>
      <c r="F41" s="767"/>
      <c r="G41" s="767"/>
      <c r="H41" s="767"/>
      <c r="I41" s="767"/>
      <c r="J41" s="767"/>
      <c r="K41" s="767"/>
      <c r="L41" s="767"/>
      <c r="M41" s="767"/>
      <c r="N41" s="767"/>
      <c r="O41" s="812">
        <v>6.3934598050518904E-2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858" customWidth="1"/>
    <col min="2" max="2" width="14.33203125" style="858" customWidth="1"/>
    <col min="3" max="3" width="19.5546875" style="858" customWidth="1"/>
    <col min="4" max="4" width="12.88671875" style="858" customWidth="1"/>
    <col min="5" max="7" width="16.88671875" style="858" customWidth="1"/>
    <col min="8" max="8" width="51.33203125" style="858" customWidth="1"/>
    <col min="9" max="256" width="9.109375" style="858"/>
    <col min="257" max="257" width="16.88671875" style="858" customWidth="1"/>
    <col min="258" max="258" width="14.33203125" style="858" customWidth="1"/>
    <col min="259" max="259" width="19.5546875" style="858" customWidth="1"/>
    <col min="260" max="260" width="12.88671875" style="858" customWidth="1"/>
    <col min="261" max="263" width="16.88671875" style="858" customWidth="1"/>
    <col min="264" max="264" width="51.33203125" style="858" customWidth="1"/>
    <col min="265" max="512" width="9.109375" style="858"/>
    <col min="513" max="513" width="16.88671875" style="858" customWidth="1"/>
    <col min="514" max="514" width="14.33203125" style="858" customWidth="1"/>
    <col min="515" max="515" width="19.5546875" style="858" customWidth="1"/>
    <col min="516" max="516" width="12.88671875" style="858" customWidth="1"/>
    <col min="517" max="519" width="16.88671875" style="858" customWidth="1"/>
    <col min="520" max="520" width="51.33203125" style="858" customWidth="1"/>
    <col min="521" max="768" width="9.109375" style="858"/>
    <col min="769" max="769" width="16.88671875" style="858" customWidth="1"/>
    <col min="770" max="770" width="14.33203125" style="858" customWidth="1"/>
    <col min="771" max="771" width="19.5546875" style="858" customWidth="1"/>
    <col min="772" max="772" width="12.88671875" style="858" customWidth="1"/>
    <col min="773" max="775" width="16.88671875" style="858" customWidth="1"/>
    <col min="776" max="776" width="51.33203125" style="858" customWidth="1"/>
    <col min="777" max="1024" width="9.109375" style="858"/>
    <col min="1025" max="1025" width="16.88671875" style="858" customWidth="1"/>
    <col min="1026" max="1026" width="14.33203125" style="858" customWidth="1"/>
    <col min="1027" max="1027" width="19.5546875" style="858" customWidth="1"/>
    <col min="1028" max="1028" width="12.88671875" style="858" customWidth="1"/>
    <col min="1029" max="1031" width="16.88671875" style="858" customWidth="1"/>
    <col min="1032" max="1032" width="51.33203125" style="858" customWidth="1"/>
    <col min="1033" max="1280" width="9.109375" style="858"/>
    <col min="1281" max="1281" width="16.88671875" style="858" customWidth="1"/>
    <col min="1282" max="1282" width="14.33203125" style="858" customWidth="1"/>
    <col min="1283" max="1283" width="19.5546875" style="858" customWidth="1"/>
    <col min="1284" max="1284" width="12.88671875" style="858" customWidth="1"/>
    <col min="1285" max="1287" width="16.88671875" style="858" customWidth="1"/>
    <col min="1288" max="1288" width="51.33203125" style="858" customWidth="1"/>
    <col min="1289" max="1536" width="9.109375" style="858"/>
    <col min="1537" max="1537" width="16.88671875" style="858" customWidth="1"/>
    <col min="1538" max="1538" width="14.33203125" style="858" customWidth="1"/>
    <col min="1539" max="1539" width="19.5546875" style="858" customWidth="1"/>
    <col min="1540" max="1540" width="12.88671875" style="858" customWidth="1"/>
    <col min="1541" max="1543" width="16.88671875" style="858" customWidth="1"/>
    <col min="1544" max="1544" width="51.33203125" style="858" customWidth="1"/>
    <col min="1545" max="1792" width="9.109375" style="858"/>
    <col min="1793" max="1793" width="16.88671875" style="858" customWidth="1"/>
    <col min="1794" max="1794" width="14.33203125" style="858" customWidth="1"/>
    <col min="1795" max="1795" width="19.5546875" style="858" customWidth="1"/>
    <col min="1796" max="1796" width="12.88671875" style="858" customWidth="1"/>
    <col min="1797" max="1799" width="16.88671875" style="858" customWidth="1"/>
    <col min="1800" max="1800" width="51.33203125" style="858" customWidth="1"/>
    <col min="1801" max="2048" width="9.109375" style="858"/>
    <col min="2049" max="2049" width="16.88671875" style="858" customWidth="1"/>
    <col min="2050" max="2050" width="14.33203125" style="858" customWidth="1"/>
    <col min="2051" max="2051" width="19.5546875" style="858" customWidth="1"/>
    <col min="2052" max="2052" width="12.88671875" style="858" customWidth="1"/>
    <col min="2053" max="2055" width="16.88671875" style="858" customWidth="1"/>
    <col min="2056" max="2056" width="51.33203125" style="858" customWidth="1"/>
    <col min="2057" max="2304" width="9.109375" style="858"/>
    <col min="2305" max="2305" width="16.88671875" style="858" customWidth="1"/>
    <col min="2306" max="2306" width="14.33203125" style="858" customWidth="1"/>
    <col min="2307" max="2307" width="19.5546875" style="858" customWidth="1"/>
    <col min="2308" max="2308" width="12.88671875" style="858" customWidth="1"/>
    <col min="2309" max="2311" width="16.88671875" style="858" customWidth="1"/>
    <col min="2312" max="2312" width="51.33203125" style="858" customWidth="1"/>
    <col min="2313" max="2560" width="9.109375" style="858"/>
    <col min="2561" max="2561" width="16.88671875" style="858" customWidth="1"/>
    <col min="2562" max="2562" width="14.33203125" style="858" customWidth="1"/>
    <col min="2563" max="2563" width="19.5546875" style="858" customWidth="1"/>
    <col min="2564" max="2564" width="12.88671875" style="858" customWidth="1"/>
    <col min="2565" max="2567" width="16.88671875" style="858" customWidth="1"/>
    <col min="2568" max="2568" width="51.33203125" style="858" customWidth="1"/>
    <col min="2569" max="2816" width="9.109375" style="858"/>
    <col min="2817" max="2817" width="16.88671875" style="858" customWidth="1"/>
    <col min="2818" max="2818" width="14.33203125" style="858" customWidth="1"/>
    <col min="2819" max="2819" width="19.5546875" style="858" customWidth="1"/>
    <col min="2820" max="2820" width="12.88671875" style="858" customWidth="1"/>
    <col min="2821" max="2823" width="16.88671875" style="858" customWidth="1"/>
    <col min="2824" max="2824" width="51.33203125" style="858" customWidth="1"/>
    <col min="2825" max="3072" width="9.109375" style="858"/>
    <col min="3073" max="3073" width="16.88671875" style="858" customWidth="1"/>
    <col min="3074" max="3074" width="14.33203125" style="858" customWidth="1"/>
    <col min="3075" max="3075" width="19.5546875" style="858" customWidth="1"/>
    <col min="3076" max="3076" width="12.88671875" style="858" customWidth="1"/>
    <col min="3077" max="3079" width="16.88671875" style="858" customWidth="1"/>
    <col min="3080" max="3080" width="51.33203125" style="858" customWidth="1"/>
    <col min="3081" max="3328" width="9.109375" style="858"/>
    <col min="3329" max="3329" width="16.88671875" style="858" customWidth="1"/>
    <col min="3330" max="3330" width="14.33203125" style="858" customWidth="1"/>
    <col min="3331" max="3331" width="19.5546875" style="858" customWidth="1"/>
    <col min="3332" max="3332" width="12.88671875" style="858" customWidth="1"/>
    <col min="3333" max="3335" width="16.88671875" style="858" customWidth="1"/>
    <col min="3336" max="3336" width="51.33203125" style="858" customWidth="1"/>
    <col min="3337" max="3584" width="9.109375" style="858"/>
    <col min="3585" max="3585" width="16.88671875" style="858" customWidth="1"/>
    <col min="3586" max="3586" width="14.33203125" style="858" customWidth="1"/>
    <col min="3587" max="3587" width="19.5546875" style="858" customWidth="1"/>
    <col min="3588" max="3588" width="12.88671875" style="858" customWidth="1"/>
    <col min="3589" max="3591" width="16.88671875" style="858" customWidth="1"/>
    <col min="3592" max="3592" width="51.33203125" style="858" customWidth="1"/>
    <col min="3593" max="3840" width="9.109375" style="858"/>
    <col min="3841" max="3841" width="16.88671875" style="858" customWidth="1"/>
    <col min="3842" max="3842" width="14.33203125" style="858" customWidth="1"/>
    <col min="3843" max="3843" width="19.5546875" style="858" customWidth="1"/>
    <col min="3844" max="3844" width="12.88671875" style="858" customWidth="1"/>
    <col min="3845" max="3847" width="16.88671875" style="858" customWidth="1"/>
    <col min="3848" max="3848" width="51.33203125" style="858" customWidth="1"/>
    <col min="3849" max="4096" width="9.109375" style="858"/>
    <col min="4097" max="4097" width="16.88671875" style="858" customWidth="1"/>
    <col min="4098" max="4098" width="14.33203125" style="858" customWidth="1"/>
    <col min="4099" max="4099" width="19.5546875" style="858" customWidth="1"/>
    <col min="4100" max="4100" width="12.88671875" style="858" customWidth="1"/>
    <col min="4101" max="4103" width="16.88671875" style="858" customWidth="1"/>
    <col min="4104" max="4104" width="51.33203125" style="858" customWidth="1"/>
    <col min="4105" max="4352" width="9.109375" style="858"/>
    <col min="4353" max="4353" width="16.88671875" style="858" customWidth="1"/>
    <col min="4354" max="4354" width="14.33203125" style="858" customWidth="1"/>
    <col min="4355" max="4355" width="19.5546875" style="858" customWidth="1"/>
    <col min="4356" max="4356" width="12.88671875" style="858" customWidth="1"/>
    <col min="4357" max="4359" width="16.88671875" style="858" customWidth="1"/>
    <col min="4360" max="4360" width="51.33203125" style="858" customWidth="1"/>
    <col min="4361" max="4608" width="9.109375" style="858"/>
    <col min="4609" max="4609" width="16.88671875" style="858" customWidth="1"/>
    <col min="4610" max="4610" width="14.33203125" style="858" customWidth="1"/>
    <col min="4611" max="4611" width="19.5546875" style="858" customWidth="1"/>
    <col min="4612" max="4612" width="12.88671875" style="858" customWidth="1"/>
    <col min="4613" max="4615" width="16.88671875" style="858" customWidth="1"/>
    <col min="4616" max="4616" width="51.33203125" style="858" customWidth="1"/>
    <col min="4617" max="4864" width="9.109375" style="858"/>
    <col min="4865" max="4865" width="16.88671875" style="858" customWidth="1"/>
    <col min="4866" max="4866" width="14.33203125" style="858" customWidth="1"/>
    <col min="4867" max="4867" width="19.5546875" style="858" customWidth="1"/>
    <col min="4868" max="4868" width="12.88671875" style="858" customWidth="1"/>
    <col min="4869" max="4871" width="16.88671875" style="858" customWidth="1"/>
    <col min="4872" max="4872" width="51.33203125" style="858" customWidth="1"/>
    <col min="4873" max="5120" width="9.109375" style="858"/>
    <col min="5121" max="5121" width="16.88671875" style="858" customWidth="1"/>
    <col min="5122" max="5122" width="14.33203125" style="858" customWidth="1"/>
    <col min="5123" max="5123" width="19.5546875" style="858" customWidth="1"/>
    <col min="5124" max="5124" width="12.88671875" style="858" customWidth="1"/>
    <col min="5125" max="5127" width="16.88671875" style="858" customWidth="1"/>
    <col min="5128" max="5128" width="51.33203125" style="858" customWidth="1"/>
    <col min="5129" max="5376" width="9.109375" style="858"/>
    <col min="5377" max="5377" width="16.88671875" style="858" customWidth="1"/>
    <col min="5378" max="5378" width="14.33203125" style="858" customWidth="1"/>
    <col min="5379" max="5379" width="19.5546875" style="858" customWidth="1"/>
    <col min="5380" max="5380" width="12.88671875" style="858" customWidth="1"/>
    <col min="5381" max="5383" width="16.88671875" style="858" customWidth="1"/>
    <col min="5384" max="5384" width="51.33203125" style="858" customWidth="1"/>
    <col min="5385" max="5632" width="9.109375" style="858"/>
    <col min="5633" max="5633" width="16.88671875" style="858" customWidth="1"/>
    <col min="5634" max="5634" width="14.33203125" style="858" customWidth="1"/>
    <col min="5635" max="5635" width="19.5546875" style="858" customWidth="1"/>
    <col min="5636" max="5636" width="12.88671875" style="858" customWidth="1"/>
    <col min="5637" max="5639" width="16.88671875" style="858" customWidth="1"/>
    <col min="5640" max="5640" width="51.33203125" style="858" customWidth="1"/>
    <col min="5641" max="5888" width="9.109375" style="858"/>
    <col min="5889" max="5889" width="16.88671875" style="858" customWidth="1"/>
    <col min="5890" max="5890" width="14.33203125" style="858" customWidth="1"/>
    <col min="5891" max="5891" width="19.5546875" style="858" customWidth="1"/>
    <col min="5892" max="5892" width="12.88671875" style="858" customWidth="1"/>
    <col min="5893" max="5895" width="16.88671875" style="858" customWidth="1"/>
    <col min="5896" max="5896" width="51.33203125" style="858" customWidth="1"/>
    <col min="5897" max="6144" width="9.109375" style="858"/>
    <col min="6145" max="6145" width="16.88671875" style="858" customWidth="1"/>
    <col min="6146" max="6146" width="14.33203125" style="858" customWidth="1"/>
    <col min="6147" max="6147" width="19.5546875" style="858" customWidth="1"/>
    <col min="6148" max="6148" width="12.88671875" style="858" customWidth="1"/>
    <col min="6149" max="6151" width="16.88671875" style="858" customWidth="1"/>
    <col min="6152" max="6152" width="51.33203125" style="858" customWidth="1"/>
    <col min="6153" max="6400" width="9.109375" style="858"/>
    <col min="6401" max="6401" width="16.88671875" style="858" customWidth="1"/>
    <col min="6402" max="6402" width="14.33203125" style="858" customWidth="1"/>
    <col min="6403" max="6403" width="19.5546875" style="858" customWidth="1"/>
    <col min="6404" max="6404" width="12.88671875" style="858" customWidth="1"/>
    <col min="6405" max="6407" width="16.88671875" style="858" customWidth="1"/>
    <col min="6408" max="6408" width="51.33203125" style="858" customWidth="1"/>
    <col min="6409" max="6656" width="9.109375" style="858"/>
    <col min="6657" max="6657" width="16.88671875" style="858" customWidth="1"/>
    <col min="6658" max="6658" width="14.33203125" style="858" customWidth="1"/>
    <col min="6659" max="6659" width="19.5546875" style="858" customWidth="1"/>
    <col min="6660" max="6660" width="12.88671875" style="858" customWidth="1"/>
    <col min="6661" max="6663" width="16.88671875" style="858" customWidth="1"/>
    <col min="6664" max="6664" width="51.33203125" style="858" customWidth="1"/>
    <col min="6665" max="6912" width="9.109375" style="858"/>
    <col min="6913" max="6913" width="16.88671875" style="858" customWidth="1"/>
    <col min="6914" max="6914" width="14.33203125" style="858" customWidth="1"/>
    <col min="6915" max="6915" width="19.5546875" style="858" customWidth="1"/>
    <col min="6916" max="6916" width="12.88671875" style="858" customWidth="1"/>
    <col min="6917" max="6919" width="16.88671875" style="858" customWidth="1"/>
    <col min="6920" max="6920" width="51.33203125" style="858" customWidth="1"/>
    <col min="6921" max="7168" width="9.109375" style="858"/>
    <col min="7169" max="7169" width="16.88671875" style="858" customWidth="1"/>
    <col min="7170" max="7170" width="14.33203125" style="858" customWidth="1"/>
    <col min="7171" max="7171" width="19.5546875" style="858" customWidth="1"/>
    <col min="7172" max="7172" width="12.88671875" style="858" customWidth="1"/>
    <col min="7173" max="7175" width="16.88671875" style="858" customWidth="1"/>
    <col min="7176" max="7176" width="51.33203125" style="858" customWidth="1"/>
    <col min="7177" max="7424" width="9.109375" style="858"/>
    <col min="7425" max="7425" width="16.88671875" style="858" customWidth="1"/>
    <col min="7426" max="7426" width="14.33203125" style="858" customWidth="1"/>
    <col min="7427" max="7427" width="19.5546875" style="858" customWidth="1"/>
    <col min="7428" max="7428" width="12.88671875" style="858" customWidth="1"/>
    <col min="7429" max="7431" width="16.88671875" style="858" customWidth="1"/>
    <col min="7432" max="7432" width="51.33203125" style="858" customWidth="1"/>
    <col min="7433" max="7680" width="9.109375" style="858"/>
    <col min="7681" max="7681" width="16.88671875" style="858" customWidth="1"/>
    <col min="7682" max="7682" width="14.33203125" style="858" customWidth="1"/>
    <col min="7683" max="7683" width="19.5546875" style="858" customWidth="1"/>
    <col min="7684" max="7684" width="12.88671875" style="858" customWidth="1"/>
    <col min="7685" max="7687" width="16.88671875" style="858" customWidth="1"/>
    <col min="7688" max="7688" width="51.33203125" style="858" customWidth="1"/>
    <col min="7689" max="7936" width="9.109375" style="858"/>
    <col min="7937" max="7937" width="16.88671875" style="858" customWidth="1"/>
    <col min="7938" max="7938" width="14.33203125" style="858" customWidth="1"/>
    <col min="7939" max="7939" width="19.5546875" style="858" customWidth="1"/>
    <col min="7940" max="7940" width="12.88671875" style="858" customWidth="1"/>
    <col min="7941" max="7943" width="16.88671875" style="858" customWidth="1"/>
    <col min="7944" max="7944" width="51.33203125" style="858" customWidth="1"/>
    <col min="7945" max="8192" width="9.109375" style="858"/>
    <col min="8193" max="8193" width="16.88671875" style="858" customWidth="1"/>
    <col min="8194" max="8194" width="14.33203125" style="858" customWidth="1"/>
    <col min="8195" max="8195" width="19.5546875" style="858" customWidth="1"/>
    <col min="8196" max="8196" width="12.88671875" style="858" customWidth="1"/>
    <col min="8197" max="8199" width="16.88671875" style="858" customWidth="1"/>
    <col min="8200" max="8200" width="51.33203125" style="858" customWidth="1"/>
    <col min="8201" max="8448" width="9.109375" style="858"/>
    <col min="8449" max="8449" width="16.88671875" style="858" customWidth="1"/>
    <col min="8450" max="8450" width="14.33203125" style="858" customWidth="1"/>
    <col min="8451" max="8451" width="19.5546875" style="858" customWidth="1"/>
    <col min="8452" max="8452" width="12.88671875" style="858" customWidth="1"/>
    <col min="8453" max="8455" width="16.88671875" style="858" customWidth="1"/>
    <col min="8456" max="8456" width="51.33203125" style="858" customWidth="1"/>
    <col min="8457" max="8704" width="9.109375" style="858"/>
    <col min="8705" max="8705" width="16.88671875" style="858" customWidth="1"/>
    <col min="8706" max="8706" width="14.33203125" style="858" customWidth="1"/>
    <col min="8707" max="8707" width="19.5546875" style="858" customWidth="1"/>
    <col min="8708" max="8708" width="12.88671875" style="858" customWidth="1"/>
    <col min="8709" max="8711" width="16.88671875" style="858" customWidth="1"/>
    <col min="8712" max="8712" width="51.33203125" style="858" customWidth="1"/>
    <col min="8713" max="8960" width="9.109375" style="858"/>
    <col min="8961" max="8961" width="16.88671875" style="858" customWidth="1"/>
    <col min="8962" max="8962" width="14.33203125" style="858" customWidth="1"/>
    <col min="8963" max="8963" width="19.5546875" style="858" customWidth="1"/>
    <col min="8964" max="8964" width="12.88671875" style="858" customWidth="1"/>
    <col min="8965" max="8967" width="16.88671875" style="858" customWidth="1"/>
    <col min="8968" max="8968" width="51.33203125" style="858" customWidth="1"/>
    <col min="8969" max="9216" width="9.109375" style="858"/>
    <col min="9217" max="9217" width="16.88671875" style="858" customWidth="1"/>
    <col min="9218" max="9218" width="14.33203125" style="858" customWidth="1"/>
    <col min="9219" max="9219" width="19.5546875" style="858" customWidth="1"/>
    <col min="9220" max="9220" width="12.88671875" style="858" customWidth="1"/>
    <col min="9221" max="9223" width="16.88671875" style="858" customWidth="1"/>
    <col min="9224" max="9224" width="51.33203125" style="858" customWidth="1"/>
    <col min="9225" max="9472" width="9.109375" style="858"/>
    <col min="9473" max="9473" width="16.88671875" style="858" customWidth="1"/>
    <col min="9474" max="9474" width="14.33203125" style="858" customWidth="1"/>
    <col min="9475" max="9475" width="19.5546875" style="858" customWidth="1"/>
    <col min="9476" max="9476" width="12.88671875" style="858" customWidth="1"/>
    <col min="9477" max="9479" width="16.88671875" style="858" customWidth="1"/>
    <col min="9480" max="9480" width="51.33203125" style="858" customWidth="1"/>
    <col min="9481" max="9728" width="9.109375" style="858"/>
    <col min="9729" max="9729" width="16.88671875" style="858" customWidth="1"/>
    <col min="9730" max="9730" width="14.33203125" style="858" customWidth="1"/>
    <col min="9731" max="9731" width="19.5546875" style="858" customWidth="1"/>
    <col min="9732" max="9732" width="12.88671875" style="858" customWidth="1"/>
    <col min="9733" max="9735" width="16.88671875" style="858" customWidth="1"/>
    <col min="9736" max="9736" width="51.33203125" style="858" customWidth="1"/>
    <col min="9737" max="9984" width="9.109375" style="858"/>
    <col min="9985" max="9985" width="16.88671875" style="858" customWidth="1"/>
    <col min="9986" max="9986" width="14.33203125" style="858" customWidth="1"/>
    <col min="9987" max="9987" width="19.5546875" style="858" customWidth="1"/>
    <col min="9988" max="9988" width="12.88671875" style="858" customWidth="1"/>
    <col min="9989" max="9991" width="16.88671875" style="858" customWidth="1"/>
    <col min="9992" max="9992" width="51.33203125" style="858" customWidth="1"/>
    <col min="9993" max="10240" width="9.109375" style="858"/>
    <col min="10241" max="10241" width="16.88671875" style="858" customWidth="1"/>
    <col min="10242" max="10242" width="14.33203125" style="858" customWidth="1"/>
    <col min="10243" max="10243" width="19.5546875" style="858" customWidth="1"/>
    <col min="10244" max="10244" width="12.88671875" style="858" customWidth="1"/>
    <col min="10245" max="10247" width="16.88671875" style="858" customWidth="1"/>
    <col min="10248" max="10248" width="51.33203125" style="858" customWidth="1"/>
    <col min="10249" max="10496" width="9.109375" style="858"/>
    <col min="10497" max="10497" width="16.88671875" style="858" customWidth="1"/>
    <col min="10498" max="10498" width="14.33203125" style="858" customWidth="1"/>
    <col min="10499" max="10499" width="19.5546875" style="858" customWidth="1"/>
    <col min="10500" max="10500" width="12.88671875" style="858" customWidth="1"/>
    <col min="10501" max="10503" width="16.88671875" style="858" customWidth="1"/>
    <col min="10504" max="10504" width="51.33203125" style="858" customWidth="1"/>
    <col min="10505" max="10752" width="9.109375" style="858"/>
    <col min="10753" max="10753" width="16.88671875" style="858" customWidth="1"/>
    <col min="10754" max="10754" width="14.33203125" style="858" customWidth="1"/>
    <col min="10755" max="10755" width="19.5546875" style="858" customWidth="1"/>
    <col min="10756" max="10756" width="12.88671875" style="858" customWidth="1"/>
    <col min="10757" max="10759" width="16.88671875" style="858" customWidth="1"/>
    <col min="10760" max="10760" width="51.33203125" style="858" customWidth="1"/>
    <col min="10761" max="11008" width="9.109375" style="858"/>
    <col min="11009" max="11009" width="16.88671875" style="858" customWidth="1"/>
    <col min="11010" max="11010" width="14.33203125" style="858" customWidth="1"/>
    <col min="11011" max="11011" width="19.5546875" style="858" customWidth="1"/>
    <col min="11012" max="11012" width="12.88671875" style="858" customWidth="1"/>
    <col min="11013" max="11015" width="16.88671875" style="858" customWidth="1"/>
    <col min="11016" max="11016" width="51.33203125" style="858" customWidth="1"/>
    <col min="11017" max="11264" width="9.109375" style="858"/>
    <col min="11265" max="11265" width="16.88671875" style="858" customWidth="1"/>
    <col min="11266" max="11266" width="14.33203125" style="858" customWidth="1"/>
    <col min="11267" max="11267" width="19.5546875" style="858" customWidth="1"/>
    <col min="11268" max="11268" width="12.88671875" style="858" customWidth="1"/>
    <col min="11269" max="11271" width="16.88671875" style="858" customWidth="1"/>
    <col min="11272" max="11272" width="51.33203125" style="858" customWidth="1"/>
    <col min="11273" max="11520" width="9.109375" style="858"/>
    <col min="11521" max="11521" width="16.88671875" style="858" customWidth="1"/>
    <col min="11522" max="11522" width="14.33203125" style="858" customWidth="1"/>
    <col min="11523" max="11523" width="19.5546875" style="858" customWidth="1"/>
    <col min="11524" max="11524" width="12.88671875" style="858" customWidth="1"/>
    <col min="11525" max="11527" width="16.88671875" style="858" customWidth="1"/>
    <col min="11528" max="11528" width="51.33203125" style="858" customWidth="1"/>
    <col min="11529" max="11776" width="9.109375" style="858"/>
    <col min="11777" max="11777" width="16.88671875" style="858" customWidth="1"/>
    <col min="11778" max="11778" width="14.33203125" style="858" customWidth="1"/>
    <col min="11779" max="11779" width="19.5546875" style="858" customWidth="1"/>
    <col min="11780" max="11780" width="12.88671875" style="858" customWidth="1"/>
    <col min="11781" max="11783" width="16.88671875" style="858" customWidth="1"/>
    <col min="11784" max="11784" width="51.33203125" style="858" customWidth="1"/>
    <col min="11785" max="12032" width="9.109375" style="858"/>
    <col min="12033" max="12033" width="16.88671875" style="858" customWidth="1"/>
    <col min="12034" max="12034" width="14.33203125" style="858" customWidth="1"/>
    <col min="12035" max="12035" width="19.5546875" style="858" customWidth="1"/>
    <col min="12036" max="12036" width="12.88671875" style="858" customWidth="1"/>
    <col min="12037" max="12039" width="16.88671875" style="858" customWidth="1"/>
    <col min="12040" max="12040" width="51.33203125" style="858" customWidth="1"/>
    <col min="12041" max="12288" width="9.109375" style="858"/>
    <col min="12289" max="12289" width="16.88671875" style="858" customWidth="1"/>
    <col min="12290" max="12290" width="14.33203125" style="858" customWidth="1"/>
    <col min="12291" max="12291" width="19.5546875" style="858" customWidth="1"/>
    <col min="12292" max="12292" width="12.88671875" style="858" customWidth="1"/>
    <col min="12293" max="12295" width="16.88671875" style="858" customWidth="1"/>
    <col min="12296" max="12296" width="51.33203125" style="858" customWidth="1"/>
    <col min="12297" max="12544" width="9.109375" style="858"/>
    <col min="12545" max="12545" width="16.88671875" style="858" customWidth="1"/>
    <col min="12546" max="12546" width="14.33203125" style="858" customWidth="1"/>
    <col min="12547" max="12547" width="19.5546875" style="858" customWidth="1"/>
    <col min="12548" max="12548" width="12.88671875" style="858" customWidth="1"/>
    <col min="12549" max="12551" width="16.88671875" style="858" customWidth="1"/>
    <col min="12552" max="12552" width="51.33203125" style="858" customWidth="1"/>
    <col min="12553" max="12800" width="9.109375" style="858"/>
    <col min="12801" max="12801" width="16.88671875" style="858" customWidth="1"/>
    <col min="12802" max="12802" width="14.33203125" style="858" customWidth="1"/>
    <col min="12803" max="12803" width="19.5546875" style="858" customWidth="1"/>
    <col min="12804" max="12804" width="12.88671875" style="858" customWidth="1"/>
    <col min="12805" max="12807" width="16.88671875" style="858" customWidth="1"/>
    <col min="12808" max="12808" width="51.33203125" style="858" customWidth="1"/>
    <col min="12809" max="13056" width="9.109375" style="858"/>
    <col min="13057" max="13057" width="16.88671875" style="858" customWidth="1"/>
    <col min="13058" max="13058" width="14.33203125" style="858" customWidth="1"/>
    <col min="13059" max="13059" width="19.5546875" style="858" customWidth="1"/>
    <col min="13060" max="13060" width="12.88671875" style="858" customWidth="1"/>
    <col min="13061" max="13063" width="16.88671875" style="858" customWidth="1"/>
    <col min="13064" max="13064" width="51.33203125" style="858" customWidth="1"/>
    <col min="13065" max="13312" width="9.109375" style="858"/>
    <col min="13313" max="13313" width="16.88671875" style="858" customWidth="1"/>
    <col min="13314" max="13314" width="14.33203125" style="858" customWidth="1"/>
    <col min="13315" max="13315" width="19.5546875" style="858" customWidth="1"/>
    <col min="13316" max="13316" width="12.88671875" style="858" customWidth="1"/>
    <col min="13317" max="13319" width="16.88671875" style="858" customWidth="1"/>
    <col min="13320" max="13320" width="51.33203125" style="858" customWidth="1"/>
    <col min="13321" max="13568" width="9.109375" style="858"/>
    <col min="13569" max="13569" width="16.88671875" style="858" customWidth="1"/>
    <col min="13570" max="13570" width="14.33203125" style="858" customWidth="1"/>
    <col min="13571" max="13571" width="19.5546875" style="858" customWidth="1"/>
    <col min="13572" max="13572" width="12.88671875" style="858" customWidth="1"/>
    <col min="13573" max="13575" width="16.88671875" style="858" customWidth="1"/>
    <col min="13576" max="13576" width="51.33203125" style="858" customWidth="1"/>
    <col min="13577" max="13824" width="9.109375" style="858"/>
    <col min="13825" max="13825" width="16.88671875" style="858" customWidth="1"/>
    <col min="13826" max="13826" width="14.33203125" style="858" customWidth="1"/>
    <col min="13827" max="13827" width="19.5546875" style="858" customWidth="1"/>
    <col min="13828" max="13828" width="12.88671875" style="858" customWidth="1"/>
    <col min="13829" max="13831" width="16.88671875" style="858" customWidth="1"/>
    <col min="13832" max="13832" width="51.33203125" style="858" customWidth="1"/>
    <col min="13833" max="14080" width="9.109375" style="858"/>
    <col min="14081" max="14081" width="16.88671875" style="858" customWidth="1"/>
    <col min="14082" max="14082" width="14.33203125" style="858" customWidth="1"/>
    <col min="14083" max="14083" width="19.5546875" style="858" customWidth="1"/>
    <col min="14084" max="14084" width="12.88671875" style="858" customWidth="1"/>
    <col min="14085" max="14087" width="16.88671875" style="858" customWidth="1"/>
    <col min="14088" max="14088" width="51.33203125" style="858" customWidth="1"/>
    <col min="14089" max="14336" width="9.109375" style="858"/>
    <col min="14337" max="14337" width="16.88671875" style="858" customWidth="1"/>
    <col min="14338" max="14338" width="14.33203125" style="858" customWidth="1"/>
    <col min="14339" max="14339" width="19.5546875" style="858" customWidth="1"/>
    <col min="14340" max="14340" width="12.88671875" style="858" customWidth="1"/>
    <col min="14341" max="14343" width="16.88671875" style="858" customWidth="1"/>
    <col min="14344" max="14344" width="51.33203125" style="858" customWidth="1"/>
    <col min="14345" max="14592" width="9.109375" style="858"/>
    <col min="14593" max="14593" width="16.88671875" style="858" customWidth="1"/>
    <col min="14594" max="14594" width="14.33203125" style="858" customWidth="1"/>
    <col min="14595" max="14595" width="19.5546875" style="858" customWidth="1"/>
    <col min="14596" max="14596" width="12.88671875" style="858" customWidth="1"/>
    <col min="14597" max="14599" width="16.88671875" style="858" customWidth="1"/>
    <col min="14600" max="14600" width="51.33203125" style="858" customWidth="1"/>
    <col min="14601" max="14848" width="9.109375" style="858"/>
    <col min="14849" max="14849" width="16.88671875" style="858" customWidth="1"/>
    <col min="14850" max="14850" width="14.33203125" style="858" customWidth="1"/>
    <col min="14851" max="14851" width="19.5546875" style="858" customWidth="1"/>
    <col min="14852" max="14852" width="12.88671875" style="858" customWidth="1"/>
    <col min="14853" max="14855" width="16.88671875" style="858" customWidth="1"/>
    <col min="14856" max="14856" width="51.33203125" style="858" customWidth="1"/>
    <col min="14857" max="15104" width="9.109375" style="858"/>
    <col min="15105" max="15105" width="16.88671875" style="858" customWidth="1"/>
    <col min="15106" max="15106" width="14.33203125" style="858" customWidth="1"/>
    <col min="15107" max="15107" width="19.5546875" style="858" customWidth="1"/>
    <col min="15108" max="15108" width="12.88671875" style="858" customWidth="1"/>
    <col min="15109" max="15111" width="16.88671875" style="858" customWidth="1"/>
    <col min="15112" max="15112" width="51.33203125" style="858" customWidth="1"/>
    <col min="15113" max="15360" width="9.109375" style="858"/>
    <col min="15361" max="15361" width="16.88671875" style="858" customWidth="1"/>
    <col min="15362" max="15362" width="14.33203125" style="858" customWidth="1"/>
    <col min="15363" max="15363" width="19.5546875" style="858" customWidth="1"/>
    <col min="15364" max="15364" width="12.88671875" style="858" customWidth="1"/>
    <col min="15365" max="15367" width="16.88671875" style="858" customWidth="1"/>
    <col min="15368" max="15368" width="51.33203125" style="858" customWidth="1"/>
    <col min="15369" max="15616" width="9.109375" style="858"/>
    <col min="15617" max="15617" width="16.88671875" style="858" customWidth="1"/>
    <col min="15618" max="15618" width="14.33203125" style="858" customWidth="1"/>
    <col min="15619" max="15619" width="19.5546875" style="858" customWidth="1"/>
    <col min="15620" max="15620" width="12.88671875" style="858" customWidth="1"/>
    <col min="15621" max="15623" width="16.88671875" style="858" customWidth="1"/>
    <col min="15624" max="15624" width="51.33203125" style="858" customWidth="1"/>
    <col min="15625" max="15872" width="9.109375" style="858"/>
    <col min="15873" max="15873" width="16.88671875" style="858" customWidth="1"/>
    <col min="15874" max="15874" width="14.33203125" style="858" customWidth="1"/>
    <col min="15875" max="15875" width="19.5546875" style="858" customWidth="1"/>
    <col min="15876" max="15876" width="12.88671875" style="858" customWidth="1"/>
    <col min="15877" max="15879" width="16.88671875" style="858" customWidth="1"/>
    <col min="15880" max="15880" width="51.33203125" style="858" customWidth="1"/>
    <col min="15881" max="16128" width="9.109375" style="858"/>
    <col min="16129" max="16129" width="16.88671875" style="858" customWidth="1"/>
    <col min="16130" max="16130" width="14.33203125" style="858" customWidth="1"/>
    <col min="16131" max="16131" width="19.5546875" style="858" customWidth="1"/>
    <col min="16132" max="16132" width="12.88671875" style="858" customWidth="1"/>
    <col min="16133" max="16135" width="16.88671875" style="858" customWidth="1"/>
    <col min="16136" max="16136" width="51.33203125" style="858" customWidth="1"/>
    <col min="16137" max="16384" width="9.109375" style="858"/>
  </cols>
  <sheetData>
    <row r="1" spans="1:8" ht="15" thickBot="1">
      <c r="A1" s="857" t="s">
        <v>149</v>
      </c>
      <c r="G1" s="859"/>
    </row>
    <row r="2" spans="1:8" ht="17.100000000000001" customHeight="1" thickBot="1">
      <c r="A2" s="1138" t="s">
        <v>150</v>
      </c>
      <c r="B2" s="1139"/>
      <c r="C2" s="860" t="s">
        <v>151</v>
      </c>
      <c r="D2" s="861" t="s">
        <v>152</v>
      </c>
      <c r="E2" s="1151" t="s">
        <v>153</v>
      </c>
      <c r="F2" s="1152"/>
      <c r="G2" s="859"/>
    </row>
    <row r="3" spans="1:8" ht="17.100000000000001" customHeight="1" thickBot="1">
      <c r="A3" s="1138" t="s">
        <v>154</v>
      </c>
      <c r="B3" s="1139"/>
      <c r="C3" s="1153" t="s">
        <v>155</v>
      </c>
      <c r="D3" s="1154"/>
      <c r="E3" s="1154"/>
      <c r="F3" s="1155"/>
      <c r="G3" s="859"/>
    </row>
    <row r="4" spans="1:8" ht="17.100000000000001" customHeight="1" thickBot="1">
      <c r="A4" s="1156" t="s">
        <v>156</v>
      </c>
      <c r="B4" s="1157"/>
      <c r="C4" s="1153" t="s">
        <v>157</v>
      </c>
      <c r="D4" s="1158"/>
      <c r="E4" s="1158"/>
      <c r="F4" s="1159"/>
      <c r="G4" s="859"/>
    </row>
    <row r="5" spans="1:8" ht="17.100000000000001" customHeight="1" thickBot="1">
      <c r="A5" s="1136" t="s">
        <v>158</v>
      </c>
      <c r="B5" s="1137"/>
      <c r="C5" s="862" t="s">
        <v>159</v>
      </c>
      <c r="D5" s="863" t="s">
        <v>160</v>
      </c>
      <c r="E5" s="864" t="s">
        <v>161</v>
      </c>
      <c r="F5" s="865"/>
      <c r="G5" s="859"/>
    </row>
    <row r="6" spans="1:8" ht="17.100000000000001" customHeight="1" thickBot="1">
      <c r="A6" s="1138" t="s">
        <v>162</v>
      </c>
      <c r="B6" s="1139"/>
      <c r="C6" s="866" t="s">
        <v>163</v>
      </c>
      <c r="D6" s="867"/>
      <c r="E6" s="867"/>
      <c r="F6" s="868"/>
      <c r="G6" s="859"/>
    </row>
    <row r="7" spans="1:8" ht="14.4">
      <c r="A7" s="869"/>
      <c r="B7" s="870"/>
      <c r="C7" s="870"/>
      <c r="D7" s="870"/>
      <c r="G7" s="859"/>
    </row>
    <row r="8" spans="1:8" ht="15" thickBot="1">
      <c r="A8" s="871" t="s">
        <v>164</v>
      </c>
      <c r="B8" s="870"/>
      <c r="C8" s="870"/>
      <c r="D8" s="870"/>
      <c r="G8" s="859"/>
    </row>
    <row r="9" spans="1:8" ht="20.25" customHeight="1" thickBot="1">
      <c r="A9" s="1140" t="s">
        <v>188</v>
      </c>
      <c r="B9" s="1141"/>
      <c r="C9" s="1141"/>
      <c r="D9" s="1142"/>
      <c r="G9" s="859"/>
    </row>
    <row r="10" spans="1:8" ht="14.4">
      <c r="A10" s="871"/>
      <c r="B10" s="870"/>
      <c r="C10" s="870"/>
      <c r="D10" s="870"/>
      <c r="G10" s="859"/>
    </row>
    <row r="11" spans="1:8" ht="14.4" hidden="1">
      <c r="A11" s="871" t="s">
        <v>165</v>
      </c>
      <c r="B11" s="870"/>
      <c r="C11" s="870"/>
      <c r="D11" s="870"/>
      <c r="G11" s="859"/>
    </row>
    <row r="12" spans="1:8" ht="25.5" hidden="1" customHeight="1" thickBot="1">
      <c r="A12" s="872" t="s">
        <v>166</v>
      </c>
      <c r="B12" s="1143" t="s">
        <v>167</v>
      </c>
      <c r="C12" s="1144"/>
      <c r="D12" s="1144"/>
      <c r="E12" s="1144"/>
      <c r="F12" s="1144"/>
      <c r="G12" s="1144"/>
      <c r="H12" s="1145"/>
    </row>
    <row r="13" spans="1:8" ht="14.4">
      <c r="A13" s="857"/>
      <c r="G13" s="859"/>
    </row>
    <row r="14" spans="1:8" ht="15" thickBot="1">
      <c r="A14" s="857" t="s">
        <v>168</v>
      </c>
      <c r="G14" s="859"/>
    </row>
    <row r="15" spans="1:8" ht="13.8">
      <c r="A15" s="873" t="s">
        <v>169</v>
      </c>
      <c r="B15" s="874"/>
      <c r="C15" s="875" t="s">
        <v>170</v>
      </c>
      <c r="D15" s="876"/>
      <c r="E15" s="876"/>
      <c r="F15" s="876"/>
      <c r="G15" s="876"/>
      <c r="H15" s="877"/>
    </row>
    <row r="16" spans="1:8">
      <c r="A16" s="1146" t="s">
        <v>171</v>
      </c>
      <c r="B16" s="1147"/>
      <c r="C16" s="1147"/>
      <c r="D16" s="1147"/>
      <c r="E16" s="1147"/>
      <c r="F16" s="1147"/>
      <c r="G16" s="1147"/>
      <c r="H16" s="1148"/>
    </row>
    <row r="17" spans="1:8">
      <c r="A17" s="1146"/>
      <c r="B17" s="1147"/>
      <c r="C17" s="1147"/>
      <c r="D17" s="1147"/>
      <c r="E17" s="1147"/>
      <c r="F17" s="1147"/>
      <c r="G17" s="1147"/>
      <c r="H17" s="1148"/>
    </row>
    <row r="18" spans="1:8">
      <c r="A18" s="1146"/>
      <c r="B18" s="1147"/>
      <c r="C18" s="1147"/>
      <c r="D18" s="1147"/>
      <c r="E18" s="1147"/>
      <c r="F18" s="1147"/>
      <c r="G18" s="1147"/>
      <c r="H18" s="1148"/>
    </row>
    <row r="19" spans="1:8" ht="13.8">
      <c r="A19" s="1149" t="s">
        <v>172</v>
      </c>
      <c r="B19" s="1150"/>
      <c r="C19" s="1150"/>
      <c r="D19" s="1150"/>
      <c r="E19" s="1150"/>
      <c r="F19" s="1150"/>
      <c r="G19" s="1150"/>
      <c r="H19" s="878"/>
    </row>
    <row r="20" spans="1:8" ht="15.75" customHeight="1" thickBot="1">
      <c r="A20" s="1128" t="s">
        <v>173</v>
      </c>
      <c r="B20" s="1129"/>
      <c r="C20" s="1129"/>
      <c r="D20" s="1129"/>
      <c r="E20" s="1129"/>
      <c r="F20" s="1129"/>
      <c r="G20" s="1129"/>
      <c r="H20" s="879"/>
    </row>
    <row r="21" spans="1:8" ht="14.4">
      <c r="A21" s="880"/>
      <c r="G21" s="859"/>
    </row>
    <row r="22" spans="1:8" ht="15" thickBot="1">
      <c r="A22" s="857" t="s">
        <v>174</v>
      </c>
      <c r="G22" s="859"/>
    </row>
    <row r="23" spans="1:8" ht="29.25" customHeight="1" thickBot="1">
      <c r="A23" s="1130" t="s">
        <v>175</v>
      </c>
      <c r="B23" s="1131"/>
      <c r="C23" s="1131"/>
      <c r="D23" s="1131"/>
      <c r="E23" s="1131"/>
      <c r="F23" s="1131"/>
      <c r="G23" s="1131"/>
      <c r="H23" s="1132"/>
    </row>
    <row r="24" spans="1:8" ht="14.4">
      <c r="A24" s="881"/>
      <c r="G24" s="859"/>
    </row>
    <row r="25" spans="1:8" ht="15" thickBot="1">
      <c r="A25" s="857" t="s">
        <v>176</v>
      </c>
      <c r="G25" s="859"/>
    </row>
    <row r="26" spans="1:8" ht="156" customHeight="1" thickBot="1">
      <c r="A26" s="1133" t="s">
        <v>177</v>
      </c>
      <c r="B26" s="1134"/>
      <c r="C26" s="1134"/>
      <c r="D26" s="1134"/>
      <c r="E26" s="1134"/>
      <c r="F26" s="1134"/>
      <c r="G26" s="1134"/>
      <c r="H26" s="1135"/>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8" customWidth="1"/>
    <col min="2" max="16384" width="9.109375" style="488"/>
  </cols>
  <sheetData>
    <row r="1" spans="1:1" ht="18.600000000000001" thickTop="1" thickBot="1">
      <c r="A1" s="882" t="s">
        <v>178</v>
      </c>
    </row>
    <row r="2" spans="1:1" ht="16.2" thickTop="1">
      <c r="A2" s="883"/>
    </row>
    <row r="3" spans="1:1" ht="15">
      <c r="A3" s="884"/>
    </row>
    <row r="4" spans="1:1" ht="43.5" customHeight="1">
      <c r="A4" s="884" t="s">
        <v>179</v>
      </c>
    </row>
    <row r="5" spans="1:1" ht="30.6">
      <c r="A5" s="884" t="s">
        <v>180</v>
      </c>
    </row>
    <row r="6" spans="1:1" ht="30.6">
      <c r="A6" s="884" t="s">
        <v>181</v>
      </c>
    </row>
    <row r="7" spans="1:1" ht="30.6">
      <c r="A7" s="884" t="s">
        <v>182</v>
      </c>
    </row>
    <row r="8" spans="1:1" ht="30.6">
      <c r="A8" s="884" t="s">
        <v>183</v>
      </c>
    </row>
    <row r="9" spans="1:1" ht="30.6">
      <c r="A9" s="884" t="s">
        <v>184</v>
      </c>
    </row>
    <row r="10" spans="1:1" ht="33" customHeight="1">
      <c r="A10" s="884" t="s">
        <v>185</v>
      </c>
    </row>
    <row r="11" spans="1:1" ht="45.6">
      <c r="A11" s="884" t="s">
        <v>186</v>
      </c>
    </row>
    <row r="12" spans="1:1" ht="30.6">
      <c r="A12" s="885" t="s">
        <v>187</v>
      </c>
    </row>
    <row r="13" spans="1:1" ht="15.6">
      <c r="A13" s="88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2599135</v>
      </c>
      <c r="C3" s="23">
        <v>2598761</v>
      </c>
      <c r="D3" s="24" t="s">
        <v>15</v>
      </c>
      <c r="E3" s="23">
        <v>2599135</v>
      </c>
      <c r="F3" s="23">
        <v>2598761</v>
      </c>
      <c r="G3" s="24" t="s">
        <v>15</v>
      </c>
      <c r="H3" s="23">
        <v>2599135</v>
      </c>
      <c r="I3" s="23">
        <v>2598761</v>
      </c>
      <c r="J3" s="25" t="s">
        <v>15</v>
      </c>
      <c r="K3" s="26">
        <v>2599135</v>
      </c>
      <c r="L3" s="23">
        <v>2598761</v>
      </c>
      <c r="M3" s="24" t="s">
        <v>15</v>
      </c>
      <c r="N3" s="23">
        <v>2599135</v>
      </c>
      <c r="O3" s="23">
        <v>2598761</v>
      </c>
      <c r="P3" s="24" t="s">
        <v>15</v>
      </c>
      <c r="Q3" s="23">
        <v>2599135</v>
      </c>
      <c r="R3" s="23">
        <v>2598761</v>
      </c>
      <c r="S3" s="24" t="s">
        <v>15</v>
      </c>
      <c r="T3" s="23">
        <v>2599135</v>
      </c>
      <c r="U3" s="23">
        <v>2598761</v>
      </c>
      <c r="V3" s="27">
        <v>2599135</v>
      </c>
      <c r="W3" s="28">
        <v>2598761</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239073</v>
      </c>
      <c r="C6" s="46">
        <v>233768</v>
      </c>
      <c r="D6" s="47">
        <v>2.2693439649567094E-2</v>
      </c>
      <c r="E6" s="46">
        <v>176254</v>
      </c>
      <c r="F6" s="46">
        <v>179135</v>
      </c>
      <c r="G6" s="47">
        <v>-1.6082842548915621E-2</v>
      </c>
      <c r="H6" s="46">
        <v>62819</v>
      </c>
      <c r="I6" s="46">
        <v>54633</v>
      </c>
      <c r="J6" s="48">
        <v>0.14983617959841122</v>
      </c>
      <c r="K6" s="49">
        <v>0.7634123844661671</v>
      </c>
      <c r="L6" s="50">
        <v>0.80167968417970781</v>
      </c>
      <c r="M6" s="51">
        <v>-3.8</v>
      </c>
      <c r="N6" s="46">
        <v>321134</v>
      </c>
      <c r="O6" s="46">
        <v>339537</v>
      </c>
      <c r="P6" s="47">
        <v>-5.4200278614701787E-2</v>
      </c>
      <c r="Q6" s="46">
        <v>420656</v>
      </c>
      <c r="R6" s="46">
        <v>423532</v>
      </c>
      <c r="S6" s="47">
        <v>-6.7905140579696457E-3</v>
      </c>
      <c r="T6" s="46">
        <v>645320</v>
      </c>
      <c r="U6" s="52">
        <v>641293</v>
      </c>
      <c r="V6" s="53">
        <v>2.699259222078612</v>
      </c>
      <c r="W6" s="54">
        <v>2.7432882173779132</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227653</v>
      </c>
      <c r="C8" s="46">
        <v>224275</v>
      </c>
      <c r="D8" s="47">
        <v>1.5061866012707613E-2</v>
      </c>
      <c r="E8" s="46">
        <v>172983</v>
      </c>
      <c r="F8" s="46">
        <v>176250</v>
      </c>
      <c r="G8" s="47">
        <v>-1.8536170212765959E-2</v>
      </c>
      <c r="H8" s="46">
        <v>54670</v>
      </c>
      <c r="I8" s="46">
        <v>48025</v>
      </c>
      <c r="J8" s="48">
        <v>0.13836543466944301</v>
      </c>
      <c r="K8" s="49">
        <v>0.77686096687265827</v>
      </c>
      <c r="L8" s="50">
        <v>0.81927297074933969</v>
      </c>
      <c r="M8" s="51">
        <v>-4.2</v>
      </c>
      <c r="N8" s="46">
        <v>311637</v>
      </c>
      <c r="O8" s="46">
        <v>331595</v>
      </c>
      <c r="P8" s="47">
        <v>-6.0187879793121124E-2</v>
      </c>
      <c r="Q8" s="46">
        <v>401149</v>
      </c>
      <c r="R8" s="46">
        <v>404743</v>
      </c>
      <c r="S8" s="47">
        <v>-8.879708852284042E-3</v>
      </c>
      <c r="T8" s="46">
        <v>621381</v>
      </c>
      <c r="U8" s="52">
        <v>622667</v>
      </c>
      <c r="V8" s="53">
        <v>2.7295093848971899</v>
      </c>
      <c r="W8" s="54">
        <v>2.7763549214134433</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143761</v>
      </c>
      <c r="C10" s="68">
        <v>143646</v>
      </c>
      <c r="D10" s="69">
        <v>8.0057920164849699E-4</v>
      </c>
      <c r="E10" s="68">
        <v>122080</v>
      </c>
      <c r="F10" s="68">
        <v>124681</v>
      </c>
      <c r="G10" s="69">
        <v>-2.0861237879067379E-2</v>
      </c>
      <c r="H10" s="68">
        <v>21681</v>
      </c>
      <c r="I10" s="68">
        <v>18965</v>
      </c>
      <c r="J10" s="70">
        <v>0.14321117848668599</v>
      </c>
      <c r="K10" s="71">
        <v>0.83738255591585598</v>
      </c>
      <c r="L10" s="72">
        <v>0.88396437257608629</v>
      </c>
      <c r="M10" s="73">
        <v>-4.7</v>
      </c>
      <c r="N10" s="68">
        <v>201424</v>
      </c>
      <c r="O10" s="68">
        <v>215164</v>
      </c>
      <c r="P10" s="69">
        <v>-6.3858266252718857E-2</v>
      </c>
      <c r="Q10" s="68">
        <v>240540</v>
      </c>
      <c r="R10" s="68">
        <v>243408</v>
      </c>
      <c r="S10" s="69">
        <v>-1.1782685860776966E-2</v>
      </c>
      <c r="T10" s="68">
        <v>374901</v>
      </c>
      <c r="U10" s="74">
        <v>385028</v>
      </c>
      <c r="V10" s="75">
        <v>2.6078074025639779</v>
      </c>
      <c r="W10" s="76">
        <v>2.6803948595853697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83892</v>
      </c>
      <c r="C12" s="68">
        <v>80629</v>
      </c>
      <c r="D12" s="69">
        <v>4.0469310049733968E-2</v>
      </c>
      <c r="E12" s="68">
        <v>50903</v>
      </c>
      <c r="F12" s="68">
        <v>51569</v>
      </c>
      <c r="G12" s="69">
        <v>-1.291473559696717E-2</v>
      </c>
      <c r="H12" s="68">
        <v>32989</v>
      </c>
      <c r="I12" s="68">
        <v>29060</v>
      </c>
      <c r="J12" s="70">
        <v>0.13520302821748106</v>
      </c>
      <c r="K12" s="71">
        <v>0.68621932768400273</v>
      </c>
      <c r="L12" s="72">
        <v>0.72167229677379363</v>
      </c>
      <c r="M12" s="73">
        <v>-3.5000000000000004</v>
      </c>
      <c r="N12" s="68">
        <v>110213</v>
      </c>
      <c r="O12" s="68">
        <v>116431</v>
      </c>
      <c r="P12" s="69">
        <v>-5.3405020999561972E-2</v>
      </c>
      <c r="Q12" s="68">
        <v>160609</v>
      </c>
      <c r="R12" s="68">
        <v>161335</v>
      </c>
      <c r="S12" s="69">
        <v>-4.4999535128769329E-3</v>
      </c>
      <c r="T12" s="68">
        <v>246480</v>
      </c>
      <c r="U12" s="74">
        <v>237639</v>
      </c>
      <c r="V12" s="75">
        <v>2.9380632241453295</v>
      </c>
      <c r="W12" s="76">
        <v>2.9473142417740514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11420</v>
      </c>
      <c r="C14" s="46">
        <v>9493</v>
      </c>
      <c r="D14" s="47">
        <v>0.20299167807858423</v>
      </c>
      <c r="E14" s="46">
        <v>3271</v>
      </c>
      <c r="F14" s="46">
        <v>2885</v>
      </c>
      <c r="G14" s="47">
        <v>0.13379549393414211</v>
      </c>
      <c r="H14" s="46">
        <v>8149</v>
      </c>
      <c r="I14" s="46">
        <v>6608</v>
      </c>
      <c r="J14" s="48">
        <v>0.23320217917675545</v>
      </c>
      <c r="K14" s="49">
        <v>0.48685087404521454</v>
      </c>
      <c r="L14" s="50">
        <v>0.42269412954388208</v>
      </c>
      <c r="M14" s="51">
        <v>6.4</v>
      </c>
      <c r="N14" s="46">
        <v>9497</v>
      </c>
      <c r="O14" s="46">
        <v>7942</v>
      </c>
      <c r="P14" s="47">
        <v>0.19579451019894234</v>
      </c>
      <c r="Q14" s="46">
        <v>19507</v>
      </c>
      <c r="R14" s="46">
        <v>18789</v>
      </c>
      <c r="S14" s="47">
        <v>3.8213848528394274E-2</v>
      </c>
      <c r="T14" s="46">
        <v>23939</v>
      </c>
      <c r="U14" s="52">
        <v>18626</v>
      </c>
      <c r="V14" s="53">
        <v>2.0962346760070054</v>
      </c>
      <c r="W14" s="54">
        <v>1.9620773201306225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215585</v>
      </c>
      <c r="C18" s="101">
        <v>210828</v>
      </c>
      <c r="D18" s="102">
        <v>2.2563416623977841E-2</v>
      </c>
      <c r="E18" s="101">
        <v>163598</v>
      </c>
      <c r="F18" s="101">
        <v>165483</v>
      </c>
      <c r="G18" s="102">
        <v>-1.1390898158723253E-2</v>
      </c>
      <c r="H18" s="101">
        <v>51987</v>
      </c>
      <c r="I18" s="101">
        <v>45345</v>
      </c>
      <c r="J18" s="103">
        <v>0.14647700959311941</v>
      </c>
      <c r="K18" s="104">
        <v>0.78126367296216226</v>
      </c>
      <c r="L18" s="105">
        <v>0.82651481388932535</v>
      </c>
      <c r="M18" s="106">
        <v>-4.5</v>
      </c>
      <c r="N18" s="101">
        <v>301767</v>
      </c>
      <c r="O18" s="101">
        <v>320839</v>
      </c>
      <c r="P18" s="102">
        <v>-5.9444144882635837E-2</v>
      </c>
      <c r="Q18" s="101">
        <v>386255</v>
      </c>
      <c r="R18" s="101">
        <v>388183</v>
      </c>
      <c r="S18" s="102">
        <v>-4.9667296094883084E-3</v>
      </c>
      <c r="T18" s="101">
        <v>602161</v>
      </c>
      <c r="U18" s="107">
        <v>601737</v>
      </c>
      <c r="V18" s="108">
        <v>2.7931488739940162</v>
      </c>
      <c r="W18" s="109">
        <v>2.8541607376629292</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133914</v>
      </c>
      <c r="C20" s="114">
        <v>132554</v>
      </c>
      <c r="D20" s="115">
        <v>1.0259969521855244E-2</v>
      </c>
      <c r="E20" s="114">
        <v>113324</v>
      </c>
      <c r="F20" s="114">
        <v>114826</v>
      </c>
      <c r="G20" s="115">
        <v>-1.3080661174298503E-2</v>
      </c>
      <c r="H20" s="114">
        <v>20590</v>
      </c>
      <c r="I20" s="114">
        <v>17728</v>
      </c>
      <c r="J20" s="116">
        <v>0.16143953068592057</v>
      </c>
      <c r="K20" s="117">
        <v>0.84557221749285139</v>
      </c>
      <c r="L20" s="118">
        <v>0.89569851872105688</v>
      </c>
      <c r="M20" s="119">
        <v>-5</v>
      </c>
      <c r="N20" s="114">
        <v>193691</v>
      </c>
      <c r="O20" s="114">
        <v>206377</v>
      </c>
      <c r="P20" s="115">
        <v>-6.1470028152361939E-2</v>
      </c>
      <c r="Q20" s="114">
        <v>229065</v>
      </c>
      <c r="R20" s="114">
        <v>230409</v>
      </c>
      <c r="S20" s="115">
        <v>-5.8331054776506125E-3</v>
      </c>
      <c r="T20" s="114">
        <v>359970</v>
      </c>
      <c r="U20" s="120">
        <v>367994</v>
      </c>
      <c r="V20" s="121">
        <v>2.688068461848649</v>
      </c>
      <c r="W20" s="122">
        <v>2.7761817825188224</v>
      </c>
    </row>
    <row r="21" spans="1:23" ht="15.6">
      <c r="A21" s="113" t="s">
        <v>23</v>
      </c>
      <c r="B21" s="114">
        <v>81671</v>
      </c>
      <c r="C21" s="68">
        <v>78274</v>
      </c>
      <c r="D21" s="115">
        <v>4.3398829751897183E-2</v>
      </c>
      <c r="E21" s="114">
        <v>50274</v>
      </c>
      <c r="F21" s="114">
        <v>50657</v>
      </c>
      <c r="G21" s="115">
        <v>-7.560653019326056E-3</v>
      </c>
      <c r="H21" s="114">
        <v>31397</v>
      </c>
      <c r="I21" s="114">
        <v>27617</v>
      </c>
      <c r="J21" s="116">
        <v>0.1368722163884564</v>
      </c>
      <c r="K21" s="117">
        <v>0.68755009860678162</v>
      </c>
      <c r="L21" s="118">
        <v>0.72548075094755793</v>
      </c>
      <c r="M21" s="119">
        <v>-3.8</v>
      </c>
      <c r="N21" s="114">
        <v>108076</v>
      </c>
      <c r="O21" s="114">
        <v>114462</v>
      </c>
      <c r="P21" s="115">
        <v>-5.5791441701175934E-2</v>
      </c>
      <c r="Q21" s="114">
        <v>157190</v>
      </c>
      <c r="R21" s="114">
        <v>157774</v>
      </c>
      <c r="S21" s="115">
        <v>-3.701497078099053E-3</v>
      </c>
      <c r="T21" s="114">
        <v>242191</v>
      </c>
      <c r="U21" s="120">
        <v>233743</v>
      </c>
      <c r="V21" s="121">
        <v>2.9654467313979258</v>
      </c>
      <c r="W21" s="122">
        <v>2.9862150905792473</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12068</v>
      </c>
      <c r="C24" s="101">
        <v>13447</v>
      </c>
      <c r="D24" s="102">
        <v>-0.10255075481520042</v>
      </c>
      <c r="E24" s="101">
        <v>9385</v>
      </c>
      <c r="F24" s="101">
        <v>10767</v>
      </c>
      <c r="G24" s="102">
        <v>-0.12835515928299435</v>
      </c>
      <c r="H24" s="101">
        <v>2683</v>
      </c>
      <c r="I24" s="101">
        <v>2680</v>
      </c>
      <c r="J24" s="103">
        <v>1.1194029850746269E-3</v>
      </c>
      <c r="K24" s="104">
        <v>0.6626829595810394</v>
      </c>
      <c r="L24" s="105">
        <v>0.64951690821256036</v>
      </c>
      <c r="M24" s="106">
        <v>1.3</v>
      </c>
      <c r="N24" s="101">
        <v>9870</v>
      </c>
      <c r="O24" s="101">
        <v>10756</v>
      </c>
      <c r="P24" s="102">
        <v>-8.23726292301971E-2</v>
      </c>
      <c r="Q24" s="101">
        <v>14894</v>
      </c>
      <c r="R24" s="101">
        <v>16560</v>
      </c>
      <c r="S24" s="102">
        <v>-0.10060386473429951</v>
      </c>
      <c r="T24" s="101">
        <v>19220</v>
      </c>
      <c r="U24" s="107">
        <v>20930</v>
      </c>
      <c r="V24" s="108">
        <v>1.5926416970500497</v>
      </c>
      <c r="W24" s="109">
        <v>1.5564809994794377</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9847</v>
      </c>
      <c r="C26" s="114">
        <v>11092</v>
      </c>
      <c r="D26" s="115">
        <v>-0.11224305805986297</v>
      </c>
      <c r="E26" s="114">
        <v>8756</v>
      </c>
      <c r="F26" s="114">
        <v>9855</v>
      </c>
      <c r="G26" s="115">
        <v>-0.1115169964485033</v>
      </c>
      <c r="H26" s="114">
        <v>1091</v>
      </c>
      <c r="I26" s="114">
        <v>1237</v>
      </c>
      <c r="J26" s="116">
        <v>-0.11802748585286985</v>
      </c>
      <c r="K26" s="117">
        <v>0.67389978213507629</v>
      </c>
      <c r="L26" s="118">
        <v>0.6759750750057697</v>
      </c>
      <c r="M26" s="119">
        <v>-0.2</v>
      </c>
      <c r="N26" s="114">
        <v>7733</v>
      </c>
      <c r="O26" s="114">
        <v>8787</v>
      </c>
      <c r="P26" s="115">
        <v>-0.11994992602708547</v>
      </c>
      <c r="Q26" s="114">
        <v>11475</v>
      </c>
      <c r="R26" s="114">
        <v>12999</v>
      </c>
      <c r="S26" s="115">
        <v>-0.11723978767597508</v>
      </c>
      <c r="T26" s="114">
        <v>14931</v>
      </c>
      <c r="U26" s="120">
        <v>17034</v>
      </c>
      <c r="V26" s="121">
        <v>1.5162993805219864</v>
      </c>
      <c r="W26" s="122">
        <v>1.5357014064190408</v>
      </c>
    </row>
    <row r="27" spans="1:23" ht="15.6">
      <c r="A27" s="113" t="s">
        <v>23</v>
      </c>
      <c r="B27" s="114">
        <v>2221</v>
      </c>
      <c r="C27" s="114">
        <v>2355</v>
      </c>
      <c r="D27" s="115">
        <v>-5.6900212314225054E-2</v>
      </c>
      <c r="E27" s="114">
        <v>629</v>
      </c>
      <c r="F27" s="114">
        <v>912</v>
      </c>
      <c r="G27" s="115">
        <v>-0.31030701754385964</v>
      </c>
      <c r="H27" s="114">
        <v>1592</v>
      </c>
      <c r="I27" s="114">
        <v>1443</v>
      </c>
      <c r="J27" s="116">
        <v>0.10325710325710326</v>
      </c>
      <c r="K27" s="117">
        <v>0.62503656039777711</v>
      </c>
      <c r="L27" s="118">
        <v>0.55293456894130866</v>
      </c>
      <c r="M27" s="119">
        <v>7.1999999999999993</v>
      </c>
      <c r="N27" s="114">
        <v>2137</v>
      </c>
      <c r="O27" s="114">
        <v>1969</v>
      </c>
      <c r="P27" s="115">
        <v>8.5322498730319954E-2</v>
      </c>
      <c r="Q27" s="114">
        <v>3419</v>
      </c>
      <c r="R27" s="114">
        <v>3561</v>
      </c>
      <c r="S27" s="115">
        <v>-3.9876439202471213E-2</v>
      </c>
      <c r="T27" s="114">
        <v>4289</v>
      </c>
      <c r="U27" s="120">
        <v>3896</v>
      </c>
      <c r="V27" s="121">
        <v>1.9311121116614138</v>
      </c>
      <c r="W27" s="122">
        <v>1.6543524416135882</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C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MARCH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5"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1963210</v>
      </c>
      <c r="C6" s="195">
        <v>1889509</v>
      </c>
      <c r="D6" s="196">
        <v>3.9005371236654603E-2</v>
      </c>
      <c r="E6" s="197">
        <v>1343985</v>
      </c>
      <c r="F6" s="195">
        <v>1279685</v>
      </c>
      <c r="G6" s="198">
        <v>5.0246740408772472E-2</v>
      </c>
      <c r="H6" s="195">
        <v>619225</v>
      </c>
      <c r="I6" s="195">
        <v>609824</v>
      </c>
      <c r="J6" s="196">
        <v>1.5415923282783229E-2</v>
      </c>
      <c r="K6" s="199">
        <v>0.70399999999999996</v>
      </c>
      <c r="L6" s="196">
        <v>0.7</v>
      </c>
      <c r="M6" s="200">
        <v>0.4</v>
      </c>
      <c r="N6" s="195">
        <v>2602139</v>
      </c>
      <c r="O6" s="195">
        <v>2564949</v>
      </c>
      <c r="P6" s="196">
        <v>1.449931363157708E-2</v>
      </c>
      <c r="Q6" s="197">
        <v>3697353</v>
      </c>
      <c r="R6" s="195">
        <v>3665853</v>
      </c>
      <c r="S6" s="198">
        <v>8.59281591487711E-3</v>
      </c>
      <c r="T6" s="195">
        <v>5080920</v>
      </c>
      <c r="U6" s="201">
        <v>4976453</v>
      </c>
      <c r="V6" s="202">
        <v>2.5880675016936547</v>
      </c>
      <c r="W6" s="203">
        <v>2.6337281272542232</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1875592</v>
      </c>
      <c r="C8" s="195">
        <v>1803618</v>
      </c>
      <c r="D8" s="196">
        <v>3.99053458104765E-2</v>
      </c>
      <c r="E8" s="197">
        <v>1324914</v>
      </c>
      <c r="F8" s="195">
        <v>1259293</v>
      </c>
      <c r="G8" s="198">
        <v>5.2109397892309416E-2</v>
      </c>
      <c r="H8" s="195">
        <v>550678</v>
      </c>
      <c r="I8" s="195">
        <v>544325</v>
      </c>
      <c r="J8" s="196">
        <v>1.1671336058420981E-2</v>
      </c>
      <c r="K8" s="199">
        <v>0.71699999999999997</v>
      </c>
      <c r="L8" s="196">
        <v>0.71299999999999997</v>
      </c>
      <c r="M8" s="200">
        <v>0.4</v>
      </c>
      <c r="N8" s="195">
        <v>2528213</v>
      </c>
      <c r="O8" s="195">
        <v>2493338</v>
      </c>
      <c r="P8" s="196">
        <v>1.3987273285852139E-2</v>
      </c>
      <c r="Q8" s="197">
        <v>3524431</v>
      </c>
      <c r="R8" s="195">
        <v>3498707</v>
      </c>
      <c r="S8" s="198">
        <v>7.3524304836043719E-3</v>
      </c>
      <c r="T8" s="195">
        <v>4900451</v>
      </c>
      <c r="U8" s="201">
        <v>4801666</v>
      </c>
      <c r="V8" s="202">
        <v>2.6127489347363393</v>
      </c>
      <c r="W8" s="208">
        <v>2.6622411175758947</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1180779</v>
      </c>
      <c r="C10" s="220">
        <v>1115763</v>
      </c>
      <c r="D10" s="221">
        <v>5.8270439152400641E-2</v>
      </c>
      <c r="E10" s="222">
        <v>973245</v>
      </c>
      <c r="F10" s="220">
        <v>912785</v>
      </c>
      <c r="G10" s="223">
        <v>6.6236846573946767E-2</v>
      </c>
      <c r="H10" s="220">
        <v>207534</v>
      </c>
      <c r="I10" s="220">
        <v>202978</v>
      </c>
      <c r="J10" s="221">
        <v>2.2445782301530215E-2</v>
      </c>
      <c r="K10" s="224">
        <v>0.78600000000000003</v>
      </c>
      <c r="L10" s="221">
        <v>0.78500000000000003</v>
      </c>
      <c r="M10" s="225">
        <v>0.1</v>
      </c>
      <c r="N10" s="220">
        <v>1665761</v>
      </c>
      <c r="O10" s="220">
        <v>1626309</v>
      </c>
      <c r="P10" s="221">
        <v>2.4258612600680435E-2</v>
      </c>
      <c r="Q10" s="222">
        <v>2118626</v>
      </c>
      <c r="R10" s="220">
        <v>2072542</v>
      </c>
      <c r="S10" s="223">
        <v>2.2235496313223087E-2</v>
      </c>
      <c r="T10" s="220">
        <v>3024764</v>
      </c>
      <c r="U10" s="226">
        <v>2930965</v>
      </c>
      <c r="V10" s="227">
        <v>2.5616681868495288</v>
      </c>
      <c r="W10" s="228">
        <v>2.6268705809387836</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694813</v>
      </c>
      <c r="C12" s="220">
        <v>687855</v>
      </c>
      <c r="D12" s="221">
        <v>1.0115503994301124E-2</v>
      </c>
      <c r="E12" s="222">
        <v>351669</v>
      </c>
      <c r="F12" s="220">
        <v>346508</v>
      </c>
      <c r="G12" s="223">
        <v>1.4894317014325788E-2</v>
      </c>
      <c r="H12" s="220">
        <v>343144</v>
      </c>
      <c r="I12" s="220">
        <v>341347</v>
      </c>
      <c r="J12" s="221">
        <v>5.2644376543517302E-3</v>
      </c>
      <c r="K12" s="224">
        <v>0.61299999999999999</v>
      </c>
      <c r="L12" s="221">
        <v>0.60799999999999998</v>
      </c>
      <c r="M12" s="225">
        <v>0.5</v>
      </c>
      <c r="N12" s="220">
        <v>862452</v>
      </c>
      <c r="O12" s="220">
        <v>867029</v>
      </c>
      <c r="P12" s="221">
        <v>-5.2789468403017662E-3</v>
      </c>
      <c r="Q12" s="222">
        <v>1405805</v>
      </c>
      <c r="R12" s="220">
        <v>1426165</v>
      </c>
      <c r="S12" s="223">
        <v>-1.4276048002860819E-2</v>
      </c>
      <c r="T12" s="220">
        <v>1875687</v>
      </c>
      <c r="U12" s="226">
        <v>1870701</v>
      </c>
      <c r="V12" s="227">
        <v>2.6995565713364602</v>
      </c>
      <c r="W12" s="228">
        <v>2.7196153259044422</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87618</v>
      </c>
      <c r="C14" s="195">
        <v>85891</v>
      </c>
      <c r="D14" s="196">
        <v>2.0106879649788686E-2</v>
      </c>
      <c r="E14" s="197">
        <v>19071</v>
      </c>
      <c r="F14" s="195">
        <v>20392</v>
      </c>
      <c r="G14" s="198">
        <v>-6.4780306002353863E-2</v>
      </c>
      <c r="H14" s="195">
        <v>68547</v>
      </c>
      <c r="I14" s="195">
        <v>65499</v>
      </c>
      <c r="J14" s="196">
        <v>4.6535061603993955E-2</v>
      </c>
      <c r="K14" s="199">
        <v>0.42799999999999999</v>
      </c>
      <c r="L14" s="196">
        <v>0.42799999999999999</v>
      </c>
      <c r="M14" s="200">
        <v>0</v>
      </c>
      <c r="N14" s="195">
        <v>73926</v>
      </c>
      <c r="O14" s="195">
        <v>71611</v>
      </c>
      <c r="P14" s="196">
        <v>3.2327435729147758E-2</v>
      </c>
      <c r="Q14" s="197">
        <v>172922</v>
      </c>
      <c r="R14" s="195">
        <v>167146</v>
      </c>
      <c r="S14" s="198">
        <v>3.4556615174757395E-2</v>
      </c>
      <c r="T14" s="195">
        <v>180469</v>
      </c>
      <c r="U14" s="201">
        <v>174787</v>
      </c>
      <c r="V14" s="202">
        <v>2.0597251706270403</v>
      </c>
      <c r="W14" s="208">
        <v>2.0349862034438999</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1783367</v>
      </c>
      <c r="C18" s="252">
        <v>1717875</v>
      </c>
      <c r="D18" s="253">
        <v>3.8123844866477477E-2</v>
      </c>
      <c r="E18" s="254">
        <v>1256838</v>
      </c>
      <c r="F18" s="252">
        <v>1194267</v>
      </c>
      <c r="G18" s="255">
        <v>5.2392806633692467E-2</v>
      </c>
      <c r="H18" s="252">
        <v>526529</v>
      </c>
      <c r="I18" s="252">
        <v>523608</v>
      </c>
      <c r="J18" s="253">
        <v>5.5786007853203161E-3</v>
      </c>
      <c r="K18" s="256">
        <v>0.72299999999999998</v>
      </c>
      <c r="L18" s="253">
        <v>0.72099999999999997</v>
      </c>
      <c r="M18" s="257">
        <v>0.2</v>
      </c>
      <c r="N18" s="252">
        <v>2450135</v>
      </c>
      <c r="O18" s="252">
        <v>2418656</v>
      </c>
      <c r="P18" s="253">
        <v>1.3015079449082466E-2</v>
      </c>
      <c r="Q18" s="254">
        <v>3387139</v>
      </c>
      <c r="R18" s="252">
        <v>3354410</v>
      </c>
      <c r="S18" s="255">
        <v>9.7570064482278545E-3</v>
      </c>
      <c r="T18" s="252">
        <v>4751353</v>
      </c>
      <c r="U18" s="258">
        <v>4658217</v>
      </c>
      <c r="V18" s="259">
        <v>2.6642597962169314</v>
      </c>
      <c r="W18" s="260">
        <v>2.7116158044095178</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1106856</v>
      </c>
      <c r="C20" s="264">
        <v>1045156</v>
      </c>
      <c r="D20" s="265">
        <v>5.9034249432620582E-2</v>
      </c>
      <c r="E20" s="222">
        <v>909136</v>
      </c>
      <c r="F20" s="220">
        <v>851828</v>
      </c>
      <c r="G20" s="266">
        <v>6.7276492437440424E-2</v>
      </c>
      <c r="H20" s="220">
        <v>197720</v>
      </c>
      <c r="I20" s="220">
        <v>193328</v>
      </c>
      <c r="J20" s="265">
        <v>2.2717868079119425E-2</v>
      </c>
      <c r="K20" s="267">
        <v>0.79700000000000004</v>
      </c>
      <c r="L20" s="265">
        <v>0.79900000000000004</v>
      </c>
      <c r="M20" s="268">
        <v>-0.2</v>
      </c>
      <c r="N20" s="220">
        <v>1603982</v>
      </c>
      <c r="O20" s="220">
        <v>1564609</v>
      </c>
      <c r="P20" s="265">
        <v>2.5164753622150964E-2</v>
      </c>
      <c r="Q20" s="222">
        <v>2012388</v>
      </c>
      <c r="R20" s="220">
        <v>1959004</v>
      </c>
      <c r="S20" s="266">
        <v>2.7250582438831161E-2</v>
      </c>
      <c r="T20" s="220">
        <v>2906971</v>
      </c>
      <c r="U20" s="226">
        <v>2813152</v>
      </c>
      <c r="V20" s="269">
        <v>2.6263316998778521</v>
      </c>
      <c r="W20" s="270">
        <v>2.6916096735798294</v>
      </c>
    </row>
    <row r="21" spans="1:23" ht="15" customHeight="1">
      <c r="A21" s="263" t="s">
        <v>23</v>
      </c>
      <c r="B21" s="264">
        <v>676511</v>
      </c>
      <c r="C21" s="220">
        <v>672719</v>
      </c>
      <c r="D21" s="265">
        <v>5.6368260744828081E-3</v>
      </c>
      <c r="E21" s="222">
        <v>347702</v>
      </c>
      <c r="F21" s="220">
        <v>342439</v>
      </c>
      <c r="G21" s="266">
        <v>1.5369160638829106E-2</v>
      </c>
      <c r="H21" s="220">
        <v>328809</v>
      </c>
      <c r="I21" s="220">
        <v>330280</v>
      </c>
      <c r="J21" s="265">
        <v>-4.4537967784909777E-3</v>
      </c>
      <c r="K21" s="267">
        <v>0.61499999999999999</v>
      </c>
      <c r="L21" s="265">
        <v>0.61199999999999999</v>
      </c>
      <c r="M21" s="268">
        <v>0.3</v>
      </c>
      <c r="N21" s="220">
        <v>846153</v>
      </c>
      <c r="O21" s="220">
        <v>854047</v>
      </c>
      <c r="P21" s="265">
        <v>-9.2430510264657571E-3</v>
      </c>
      <c r="Q21" s="222">
        <v>1374751</v>
      </c>
      <c r="R21" s="220">
        <v>1395406</v>
      </c>
      <c r="S21" s="266">
        <v>-1.4802143605516961E-2</v>
      </c>
      <c r="T21" s="220">
        <v>1844382</v>
      </c>
      <c r="U21" s="226">
        <v>1845065</v>
      </c>
      <c r="V21" s="269">
        <v>2.726314871450723</v>
      </c>
      <c r="W21" s="270">
        <v>2.742697916960871</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92225</v>
      </c>
      <c r="C24" s="252">
        <v>85743</v>
      </c>
      <c r="D24" s="253">
        <v>7.5598008000653111E-2</v>
      </c>
      <c r="E24" s="254">
        <v>68076</v>
      </c>
      <c r="F24" s="252">
        <v>65026</v>
      </c>
      <c r="G24" s="255">
        <v>4.6904315196998121E-2</v>
      </c>
      <c r="H24" s="252">
        <v>24149</v>
      </c>
      <c r="I24" s="252">
        <v>20717</v>
      </c>
      <c r="J24" s="253">
        <v>0.16566105131051792</v>
      </c>
      <c r="K24" s="256">
        <v>0.56899999999999995</v>
      </c>
      <c r="L24" s="253">
        <v>0.51800000000000002</v>
      </c>
      <c r="M24" s="257">
        <v>5.0999999999999996</v>
      </c>
      <c r="N24" s="252">
        <v>78078</v>
      </c>
      <c r="O24" s="252">
        <v>74682</v>
      </c>
      <c r="P24" s="253">
        <v>4.5472804691893631E-2</v>
      </c>
      <c r="Q24" s="254">
        <v>137292</v>
      </c>
      <c r="R24" s="252">
        <v>144297</v>
      </c>
      <c r="S24" s="255">
        <v>-4.8545707810973199E-2</v>
      </c>
      <c r="T24" s="252">
        <v>149098</v>
      </c>
      <c r="U24" s="258">
        <v>143449</v>
      </c>
      <c r="V24" s="259">
        <v>1.6166766061263216</v>
      </c>
      <c r="W24" s="260">
        <v>1.6730112079120161</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73923</v>
      </c>
      <c r="C26" s="264">
        <v>70607</v>
      </c>
      <c r="D26" s="265">
        <v>4.6964182021612587E-2</v>
      </c>
      <c r="E26" s="222">
        <v>64109</v>
      </c>
      <c r="F26" s="220">
        <v>60957</v>
      </c>
      <c r="G26" s="266">
        <v>5.1708581459061306E-2</v>
      </c>
      <c r="H26" s="220">
        <v>9814</v>
      </c>
      <c r="I26" s="220">
        <v>9650</v>
      </c>
      <c r="J26" s="265">
        <v>1.6994818652849741E-2</v>
      </c>
      <c r="K26" s="267">
        <v>0.58199999999999996</v>
      </c>
      <c r="L26" s="265">
        <v>0.54300000000000004</v>
      </c>
      <c r="M26" s="268">
        <v>3.9</v>
      </c>
      <c r="N26" s="220">
        <v>61779</v>
      </c>
      <c r="O26" s="220">
        <v>61700</v>
      </c>
      <c r="P26" s="265">
        <v>1.2803889789303078E-3</v>
      </c>
      <c r="Q26" s="222">
        <v>106238</v>
      </c>
      <c r="R26" s="220">
        <v>113538</v>
      </c>
      <c r="S26" s="266">
        <v>-6.4295654318377984E-2</v>
      </c>
      <c r="T26" s="220">
        <v>117793</v>
      </c>
      <c r="U26" s="226">
        <v>117813</v>
      </c>
      <c r="V26" s="269">
        <v>1.593455352190793</v>
      </c>
      <c r="W26" s="270">
        <v>1.6685739374283004</v>
      </c>
    </row>
    <row r="27" spans="1:23" ht="15" customHeight="1">
      <c r="A27" s="263" t="s">
        <v>23</v>
      </c>
      <c r="B27" s="264">
        <v>18302</v>
      </c>
      <c r="C27" s="264">
        <v>15136</v>
      </c>
      <c r="D27" s="265">
        <v>0.20917019027484143</v>
      </c>
      <c r="E27" s="222">
        <v>3967</v>
      </c>
      <c r="F27" s="220">
        <v>4069</v>
      </c>
      <c r="G27" s="266">
        <v>-2.5067584173015484E-2</v>
      </c>
      <c r="H27" s="220">
        <v>14335</v>
      </c>
      <c r="I27" s="220">
        <v>11067</v>
      </c>
      <c r="J27" s="265">
        <v>0.29529231047257615</v>
      </c>
      <c r="K27" s="267">
        <v>0.52500000000000002</v>
      </c>
      <c r="L27" s="265">
        <v>0.42199999999999999</v>
      </c>
      <c r="M27" s="268">
        <v>10.299999999999999</v>
      </c>
      <c r="N27" s="220">
        <v>16299</v>
      </c>
      <c r="O27" s="220">
        <v>12982</v>
      </c>
      <c r="P27" s="265">
        <v>0.25550762594361426</v>
      </c>
      <c r="Q27" s="222">
        <v>31054</v>
      </c>
      <c r="R27" s="220">
        <v>30759</v>
      </c>
      <c r="S27" s="266">
        <v>9.5906889040606007E-3</v>
      </c>
      <c r="T27" s="220">
        <v>31305</v>
      </c>
      <c r="U27" s="226">
        <v>25636</v>
      </c>
      <c r="V27" s="269">
        <v>1.71046880122391</v>
      </c>
      <c r="W27" s="270">
        <v>1.6937103594080338</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13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2015-2016 AS OF MARCH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09" bestFit="1" customWidth="1"/>
    <col min="2" max="3" width="13" style="309" bestFit="1" customWidth="1"/>
    <col min="4" max="4" width="11.33203125" style="309" customWidth="1"/>
    <col min="5" max="6" width="13" style="309" bestFit="1" customWidth="1"/>
    <col min="7" max="7" width="11.33203125" style="309" customWidth="1"/>
    <col min="8" max="9" width="11.109375" style="309" bestFit="1" customWidth="1"/>
    <col min="10" max="10" width="11.33203125" style="309" customWidth="1"/>
    <col min="11" max="11" width="8.88671875" style="309" bestFit="1" customWidth="1"/>
    <col min="12" max="12" width="8" style="309" customWidth="1"/>
    <col min="13" max="13" width="16.33203125" style="375" customWidth="1"/>
    <col min="14" max="15" width="13" style="309" bestFit="1" customWidth="1"/>
    <col min="16" max="16" width="11.33203125" style="309" customWidth="1"/>
    <col min="17" max="18" width="13" style="309" bestFit="1" customWidth="1"/>
    <col min="19" max="19" width="11.33203125" style="309" customWidth="1"/>
    <col min="20" max="21" width="13" style="309" bestFit="1" customWidth="1"/>
    <col min="22" max="22" width="12.33203125" style="309" customWidth="1"/>
    <col min="23" max="23" width="12.5546875" style="309" customWidth="1"/>
    <col min="24" max="16384" width="9.109375" style="309"/>
  </cols>
  <sheetData>
    <row r="1" spans="1:23" ht="16.2" thickTop="1">
      <c r="A1" s="296" t="s">
        <v>36</v>
      </c>
      <c r="B1" s="297" t="s">
        <v>0</v>
      </c>
      <c r="C1" s="297"/>
      <c r="D1" s="298" t="s">
        <v>1</v>
      </c>
      <c r="E1" s="299" t="s">
        <v>2</v>
      </c>
      <c r="F1" s="297"/>
      <c r="G1" s="300" t="s">
        <v>1</v>
      </c>
      <c r="H1" s="301"/>
      <c r="I1" s="302"/>
      <c r="J1" s="303" t="s">
        <v>1</v>
      </c>
      <c r="K1" s="304"/>
      <c r="L1" s="302"/>
      <c r="M1" s="305" t="s">
        <v>3</v>
      </c>
      <c r="N1" s="297" t="s">
        <v>27</v>
      </c>
      <c r="O1" s="297"/>
      <c r="P1" s="300" t="s">
        <v>1</v>
      </c>
      <c r="Q1" s="306" t="s">
        <v>27</v>
      </c>
      <c r="R1" s="297"/>
      <c r="S1" s="298" t="s">
        <v>1</v>
      </c>
      <c r="T1" s="302"/>
      <c r="U1" s="307"/>
      <c r="V1" s="297" t="s">
        <v>5</v>
      </c>
      <c r="W1" s="308"/>
    </row>
    <row r="2" spans="1:23" ht="15.6">
      <c r="A2" s="310" t="s">
        <v>37</v>
      </c>
      <c r="B2" s="154" t="s">
        <v>7</v>
      </c>
      <c r="C2" s="154"/>
      <c r="D2" s="157" t="s">
        <v>8</v>
      </c>
      <c r="E2" s="162" t="s">
        <v>9</v>
      </c>
      <c r="F2" s="154"/>
      <c r="G2" s="155" t="s">
        <v>8</v>
      </c>
      <c r="H2" s="311" t="s">
        <v>9</v>
      </c>
      <c r="I2" s="154"/>
      <c r="J2" s="158" t="s">
        <v>8</v>
      </c>
      <c r="K2" s="159" t="s">
        <v>10</v>
      </c>
      <c r="L2" s="154"/>
      <c r="M2" s="160" t="s">
        <v>10</v>
      </c>
      <c r="N2" s="161" t="s">
        <v>11</v>
      </c>
      <c r="O2" s="154"/>
      <c r="P2" s="155" t="s">
        <v>8</v>
      </c>
      <c r="Q2" s="156" t="s">
        <v>12</v>
      </c>
      <c r="R2" s="154"/>
      <c r="S2" s="157" t="s">
        <v>8</v>
      </c>
      <c r="T2" s="162" t="s">
        <v>13</v>
      </c>
      <c r="U2" s="163"/>
      <c r="V2" s="154" t="s">
        <v>14</v>
      </c>
      <c r="W2" s="312"/>
    </row>
    <row r="3" spans="1:23" s="318" customFormat="1" ht="16.2" thickBot="1">
      <c r="A3" s="313"/>
      <c r="B3" s="166">
        <v>2016</v>
      </c>
      <c r="C3" s="166">
        <v>2015</v>
      </c>
      <c r="D3" s="314"/>
      <c r="E3" s="166">
        <v>2016</v>
      </c>
      <c r="F3" s="166">
        <v>2015</v>
      </c>
      <c r="G3" s="172"/>
      <c r="H3" s="168">
        <v>2016</v>
      </c>
      <c r="I3" s="166">
        <v>2015</v>
      </c>
      <c r="J3" s="315"/>
      <c r="K3" s="316">
        <v>2016</v>
      </c>
      <c r="L3" s="166">
        <v>2015</v>
      </c>
      <c r="M3" s="171"/>
      <c r="N3" s="166">
        <v>2016</v>
      </c>
      <c r="O3" s="166">
        <v>2015</v>
      </c>
      <c r="P3" s="172"/>
      <c r="Q3" s="168">
        <v>2016</v>
      </c>
      <c r="R3" s="166">
        <v>2015</v>
      </c>
      <c r="S3" s="314"/>
      <c r="T3" s="166">
        <v>2016</v>
      </c>
      <c r="U3" s="173">
        <v>2015</v>
      </c>
      <c r="V3" s="166">
        <v>2016</v>
      </c>
      <c r="W3" s="317">
        <v>2015</v>
      </c>
    </row>
    <row r="4" spans="1:23" ht="3.75" customHeight="1" thickTop="1">
      <c r="A4" s="319"/>
      <c r="B4" s="177"/>
      <c r="C4" s="177"/>
      <c r="D4" s="179"/>
      <c r="E4" s="320"/>
      <c r="F4" s="177"/>
      <c r="G4" s="177"/>
      <c r="H4" s="183"/>
      <c r="I4" s="177"/>
      <c r="J4" s="177"/>
      <c r="K4" s="181"/>
      <c r="L4" s="177"/>
      <c r="M4" s="182"/>
      <c r="N4" s="177"/>
      <c r="O4" s="177"/>
      <c r="P4" s="177"/>
      <c r="Q4" s="183"/>
      <c r="R4" s="177"/>
      <c r="S4" s="179"/>
      <c r="T4" s="177"/>
      <c r="U4" s="179"/>
      <c r="V4" s="177"/>
      <c r="W4" s="321"/>
    </row>
    <row r="5" spans="1:23" ht="3.75" customHeight="1">
      <c r="A5" s="322"/>
      <c r="B5" s="180"/>
      <c r="C5" s="180"/>
      <c r="D5" s="184"/>
      <c r="E5" s="323"/>
      <c r="F5" s="180"/>
      <c r="G5" s="324"/>
      <c r="H5" s="192"/>
      <c r="I5" s="180"/>
      <c r="J5" s="180"/>
      <c r="K5" s="190"/>
      <c r="L5" s="180"/>
      <c r="M5" s="191"/>
      <c r="N5" s="180"/>
      <c r="O5" s="180"/>
      <c r="P5" s="180"/>
      <c r="Q5" s="192"/>
      <c r="R5" s="180"/>
      <c r="S5" s="184"/>
      <c r="T5" s="180"/>
      <c r="U5" s="184"/>
      <c r="V5" s="180"/>
      <c r="W5" s="325"/>
    </row>
    <row r="6" spans="1:23" s="328" customFormat="1" ht="15.6">
      <c r="A6" s="326" t="s">
        <v>16</v>
      </c>
      <c r="B6" s="195">
        <v>675810</v>
      </c>
      <c r="C6" s="195">
        <v>645630</v>
      </c>
      <c r="D6" s="198">
        <v>4.6745039728637146E-2</v>
      </c>
      <c r="E6" s="195">
        <v>515305</v>
      </c>
      <c r="F6" s="195">
        <v>498905</v>
      </c>
      <c r="G6" s="196">
        <v>3.2871989657349596E-2</v>
      </c>
      <c r="H6" s="197">
        <v>160505</v>
      </c>
      <c r="I6" s="195">
        <v>146725</v>
      </c>
      <c r="J6" s="196">
        <v>9.3917192025898794E-2</v>
      </c>
      <c r="K6" s="199">
        <v>0.74307223702323355</v>
      </c>
      <c r="L6" s="196">
        <v>0.76151316734272512</v>
      </c>
      <c r="M6" s="200">
        <v>-1.7999999999999998</v>
      </c>
      <c r="N6" s="195">
        <v>918736</v>
      </c>
      <c r="O6" s="195">
        <v>927967</v>
      </c>
      <c r="P6" s="196">
        <v>-9.9475520142418856E-3</v>
      </c>
      <c r="Q6" s="197">
        <v>1236402</v>
      </c>
      <c r="R6" s="195">
        <v>1218583</v>
      </c>
      <c r="S6" s="198">
        <v>1.4622721636523733E-2</v>
      </c>
      <c r="T6" s="195">
        <v>1758569</v>
      </c>
      <c r="U6" s="201">
        <v>1731503</v>
      </c>
      <c r="V6" s="202">
        <v>2.6021648096358443</v>
      </c>
      <c r="W6" s="327">
        <v>2.6818812632622402</v>
      </c>
    </row>
    <row r="7" spans="1:23" s="332" customFormat="1" ht="3" customHeight="1">
      <c r="A7" s="329"/>
      <c r="B7" s="210"/>
      <c r="C7" s="210"/>
      <c r="D7" s="213"/>
      <c r="E7" s="210"/>
      <c r="F7" s="210"/>
      <c r="G7" s="211"/>
      <c r="H7" s="330"/>
      <c r="I7" s="210"/>
      <c r="J7" s="211"/>
      <c r="K7" s="214"/>
      <c r="L7" s="211"/>
      <c r="M7" s="215"/>
      <c r="N7" s="211"/>
      <c r="O7" s="210"/>
      <c r="P7" s="211"/>
      <c r="Q7" s="212"/>
      <c r="R7" s="210"/>
      <c r="S7" s="213"/>
      <c r="T7" s="210"/>
      <c r="U7" s="216"/>
      <c r="V7" s="210"/>
      <c r="W7" s="331"/>
    </row>
    <row r="8" spans="1:23" s="328" customFormat="1" ht="15.6">
      <c r="A8" s="333" t="s">
        <v>30</v>
      </c>
      <c r="B8" s="195">
        <v>647472</v>
      </c>
      <c r="C8" s="195">
        <v>620474</v>
      </c>
      <c r="D8" s="198">
        <v>4.3511895744221353E-2</v>
      </c>
      <c r="E8" s="195">
        <v>507247</v>
      </c>
      <c r="F8" s="195">
        <v>490905</v>
      </c>
      <c r="G8" s="196">
        <v>3.3289536672064857E-2</v>
      </c>
      <c r="H8" s="197">
        <v>140225</v>
      </c>
      <c r="I8" s="195">
        <v>129569</v>
      </c>
      <c r="J8" s="196">
        <v>8.2241894280267652E-2</v>
      </c>
      <c r="K8" s="199">
        <v>0.75738579345481316</v>
      </c>
      <c r="L8" s="196">
        <v>0.77722566434023022</v>
      </c>
      <c r="M8" s="200">
        <v>-2</v>
      </c>
      <c r="N8" s="195">
        <v>892845</v>
      </c>
      <c r="O8" s="195">
        <v>904700</v>
      </c>
      <c r="P8" s="196">
        <v>-1.3103791312037139E-2</v>
      </c>
      <c r="Q8" s="197">
        <v>1178851</v>
      </c>
      <c r="R8" s="195">
        <v>1164012</v>
      </c>
      <c r="S8" s="198">
        <v>1.2748150362711038E-2</v>
      </c>
      <c r="T8" s="195">
        <v>1697994</v>
      </c>
      <c r="U8" s="201">
        <v>1679868</v>
      </c>
      <c r="V8" s="202">
        <v>2.6224979613018014</v>
      </c>
      <c r="W8" s="327">
        <v>2.707394669236745</v>
      </c>
    </row>
    <row r="9" spans="1:23" s="332" customFormat="1" ht="3" customHeight="1">
      <c r="A9" s="334"/>
      <c r="B9" s="210"/>
      <c r="C9" s="210"/>
      <c r="D9" s="213"/>
      <c r="E9" s="210"/>
      <c r="F9" s="210"/>
      <c r="G9" s="211"/>
      <c r="H9" s="330"/>
      <c r="I9" s="210"/>
      <c r="J9" s="211"/>
      <c r="K9" s="214"/>
      <c r="L9" s="211"/>
      <c r="M9" s="215"/>
      <c r="N9" s="211"/>
      <c r="O9" s="210"/>
      <c r="P9" s="211"/>
      <c r="Q9" s="212"/>
      <c r="R9" s="210"/>
      <c r="S9" s="213"/>
      <c r="T9" s="210"/>
      <c r="U9" s="216"/>
      <c r="V9" s="210"/>
      <c r="W9" s="331"/>
    </row>
    <row r="10" spans="1:23" s="332" customFormat="1" ht="15.6">
      <c r="A10" s="335" t="s">
        <v>31</v>
      </c>
      <c r="B10" s="220">
        <v>422822</v>
      </c>
      <c r="C10" s="220">
        <v>402404</v>
      </c>
      <c r="D10" s="223">
        <v>5.0740052285762567E-2</v>
      </c>
      <c r="E10" s="220">
        <v>365846</v>
      </c>
      <c r="F10" s="220">
        <v>349624</v>
      </c>
      <c r="G10" s="221">
        <v>4.6398416584673821E-2</v>
      </c>
      <c r="H10" s="222">
        <v>56976</v>
      </c>
      <c r="I10" s="220">
        <v>52780</v>
      </c>
      <c r="J10" s="221">
        <v>7.9499810534293294E-2</v>
      </c>
      <c r="K10" s="224">
        <v>0.82207217405084787</v>
      </c>
      <c r="L10" s="221">
        <v>0.84537964039576252</v>
      </c>
      <c r="M10" s="225">
        <v>-2.2999999999999998</v>
      </c>
      <c r="N10" s="220">
        <v>580988</v>
      </c>
      <c r="O10" s="220">
        <v>589643</v>
      </c>
      <c r="P10" s="221">
        <v>-1.4678373185130664E-2</v>
      </c>
      <c r="Q10" s="222">
        <v>706736</v>
      </c>
      <c r="R10" s="220">
        <v>697489</v>
      </c>
      <c r="S10" s="223">
        <v>1.3257556749998924E-2</v>
      </c>
      <c r="T10" s="220">
        <v>1046304</v>
      </c>
      <c r="U10" s="226">
        <v>1042259</v>
      </c>
      <c r="V10" s="227">
        <v>2.4745732246666448</v>
      </c>
      <c r="W10" s="336">
        <v>2.5900811125137921</v>
      </c>
    </row>
    <row r="11" spans="1:23" s="332" customFormat="1" ht="3" customHeight="1">
      <c r="A11" s="337"/>
      <c r="B11" s="220"/>
      <c r="C11" s="220"/>
      <c r="D11" s="223"/>
      <c r="E11" s="220"/>
      <c r="F11" s="220"/>
      <c r="G11" s="221"/>
      <c r="H11" s="222"/>
      <c r="I11" s="220"/>
      <c r="J11" s="221"/>
      <c r="K11" s="224"/>
      <c r="L11" s="221"/>
      <c r="M11" s="225"/>
      <c r="N11" s="220"/>
      <c r="O11" s="220"/>
      <c r="P11" s="221"/>
      <c r="Q11" s="222"/>
      <c r="R11" s="220"/>
      <c r="S11" s="223"/>
      <c r="T11" s="220"/>
      <c r="U11" s="226"/>
      <c r="V11" s="220"/>
      <c r="W11" s="338"/>
    </row>
    <row r="12" spans="1:23" s="332" customFormat="1" ht="15.6">
      <c r="A12" s="335" t="s">
        <v>32</v>
      </c>
      <c r="B12" s="220">
        <v>224650</v>
      </c>
      <c r="C12" s="220">
        <v>218070</v>
      </c>
      <c r="D12" s="223">
        <v>3.0173797404503142E-2</v>
      </c>
      <c r="E12" s="220">
        <v>141401</v>
      </c>
      <c r="F12" s="220">
        <v>141281</v>
      </c>
      <c r="G12" s="221">
        <v>8.4937111147288032E-4</v>
      </c>
      <c r="H12" s="222">
        <v>83249</v>
      </c>
      <c r="I12" s="220">
        <v>76789</v>
      </c>
      <c r="J12" s="221">
        <v>8.4126632720832414E-2</v>
      </c>
      <c r="K12" s="224">
        <v>0.65554778408659764</v>
      </c>
      <c r="L12" s="221">
        <v>0.67416566739777561</v>
      </c>
      <c r="M12" s="225">
        <v>-1.9</v>
      </c>
      <c r="N12" s="220">
        <v>311857</v>
      </c>
      <c r="O12" s="220">
        <v>315057</v>
      </c>
      <c r="P12" s="221">
        <v>-1.0156892244895369E-2</v>
      </c>
      <c r="Q12" s="222">
        <v>472115</v>
      </c>
      <c r="R12" s="220">
        <v>466523</v>
      </c>
      <c r="S12" s="223">
        <v>1.1986547287057659E-2</v>
      </c>
      <c r="T12" s="220">
        <v>651690</v>
      </c>
      <c r="U12" s="226">
        <v>637609</v>
      </c>
      <c r="V12" s="227">
        <v>2.9009125306031605</v>
      </c>
      <c r="W12" s="336">
        <v>2.9238730682808272</v>
      </c>
    </row>
    <row r="13" spans="1:23" s="332" customFormat="1" ht="3" customHeight="1">
      <c r="A13" s="339"/>
      <c r="B13" s="210"/>
      <c r="C13" s="210"/>
      <c r="D13" s="213"/>
      <c r="E13" s="210"/>
      <c r="F13" s="210"/>
      <c r="G13" s="211"/>
      <c r="H13" s="212"/>
      <c r="I13" s="210"/>
      <c r="J13" s="211"/>
      <c r="K13" s="214"/>
      <c r="L13" s="211"/>
      <c r="M13" s="215"/>
      <c r="N13" s="210"/>
      <c r="O13" s="210"/>
      <c r="P13" s="211"/>
      <c r="Q13" s="212"/>
      <c r="R13" s="210"/>
      <c r="S13" s="213"/>
      <c r="T13" s="210"/>
      <c r="U13" s="216"/>
      <c r="V13" s="210"/>
      <c r="W13" s="331"/>
    </row>
    <row r="14" spans="1:23" s="328" customFormat="1" ht="15.6">
      <c r="A14" s="333" t="s">
        <v>33</v>
      </c>
      <c r="B14" s="195">
        <v>28338</v>
      </c>
      <c r="C14" s="195">
        <v>25156</v>
      </c>
      <c r="D14" s="198">
        <v>0.12649069804420415</v>
      </c>
      <c r="E14" s="195">
        <v>8058</v>
      </c>
      <c r="F14" s="195">
        <v>8000</v>
      </c>
      <c r="G14" s="196">
        <v>7.2500000000000004E-3</v>
      </c>
      <c r="H14" s="197">
        <v>20280</v>
      </c>
      <c r="I14" s="195">
        <v>17156</v>
      </c>
      <c r="J14" s="196">
        <v>0.18209372814175798</v>
      </c>
      <c r="K14" s="199">
        <v>0.44987923754582892</v>
      </c>
      <c r="L14" s="196">
        <v>0.42636198713602463</v>
      </c>
      <c r="M14" s="200">
        <v>2.4</v>
      </c>
      <c r="N14" s="195">
        <v>25891</v>
      </c>
      <c r="O14" s="195">
        <v>23267</v>
      </c>
      <c r="P14" s="196">
        <v>0.11277775390037392</v>
      </c>
      <c r="Q14" s="197">
        <v>57551</v>
      </c>
      <c r="R14" s="195">
        <v>54571</v>
      </c>
      <c r="S14" s="198">
        <v>5.460775869967565E-2</v>
      </c>
      <c r="T14" s="195">
        <v>60575</v>
      </c>
      <c r="U14" s="201">
        <v>51635</v>
      </c>
      <c r="V14" s="202">
        <v>2.1375891029712752</v>
      </c>
      <c r="W14" s="327">
        <v>2.0525918269995231</v>
      </c>
    </row>
    <row r="15" spans="1:23" ht="3" customHeight="1">
      <c r="A15" s="340"/>
      <c r="B15" s="233"/>
      <c r="C15" s="233"/>
      <c r="D15" s="236"/>
      <c r="E15" s="233"/>
      <c r="F15" s="233"/>
      <c r="G15" s="234"/>
      <c r="H15" s="239"/>
      <c r="I15" s="233"/>
      <c r="J15" s="234"/>
      <c r="K15" s="237"/>
      <c r="L15" s="234"/>
      <c r="M15" s="238"/>
      <c r="N15" s="233"/>
      <c r="O15" s="233"/>
      <c r="P15" s="234"/>
      <c r="Q15" s="239"/>
      <c r="R15" s="233"/>
      <c r="S15" s="236"/>
      <c r="T15" s="233"/>
      <c r="U15" s="240"/>
      <c r="V15" s="241"/>
      <c r="W15" s="341"/>
    </row>
    <row r="16" spans="1:23">
      <c r="A16" s="342"/>
      <c r="B16" s="343"/>
      <c r="C16" s="343"/>
      <c r="D16" s="344"/>
      <c r="E16" s="345"/>
      <c r="F16" s="343"/>
      <c r="G16" s="343"/>
      <c r="H16" s="346"/>
      <c r="I16" s="343"/>
      <c r="J16" s="343"/>
      <c r="K16" s="347"/>
      <c r="L16" s="343"/>
      <c r="M16" s="348"/>
      <c r="N16" s="345"/>
      <c r="O16" s="343"/>
      <c r="P16" s="343"/>
      <c r="Q16" s="346"/>
      <c r="R16" s="343"/>
      <c r="S16" s="344"/>
      <c r="T16" s="345"/>
      <c r="U16" s="344"/>
      <c r="V16" s="343"/>
      <c r="W16" s="349"/>
    </row>
    <row r="17" spans="1:23" ht="3" customHeight="1">
      <c r="A17" s="350"/>
      <c r="B17" s="252"/>
      <c r="C17" s="252"/>
      <c r="D17" s="255"/>
      <c r="E17" s="252"/>
      <c r="F17" s="252"/>
      <c r="G17" s="253"/>
      <c r="H17" s="254"/>
      <c r="I17" s="252"/>
      <c r="J17" s="253"/>
      <c r="K17" s="256"/>
      <c r="L17" s="253"/>
      <c r="M17" s="257"/>
      <c r="N17" s="252"/>
      <c r="O17" s="252"/>
      <c r="P17" s="253"/>
      <c r="Q17" s="254"/>
      <c r="R17" s="252"/>
      <c r="S17" s="255"/>
      <c r="T17" s="252"/>
      <c r="U17" s="258"/>
      <c r="V17" s="259"/>
      <c r="W17" s="351"/>
    </row>
    <row r="18" spans="1:23" s="135" customFormat="1" ht="15.6">
      <c r="A18" s="352" t="s">
        <v>34</v>
      </c>
      <c r="B18" s="252">
        <v>610888</v>
      </c>
      <c r="C18" s="252">
        <v>583059</v>
      </c>
      <c r="D18" s="255">
        <v>4.7729303552470674E-2</v>
      </c>
      <c r="E18" s="252">
        <v>478724</v>
      </c>
      <c r="F18" s="252">
        <v>460830</v>
      </c>
      <c r="G18" s="253">
        <v>3.8829937287068982E-2</v>
      </c>
      <c r="H18" s="254">
        <v>132164</v>
      </c>
      <c r="I18" s="252">
        <v>122229</v>
      </c>
      <c r="J18" s="253">
        <v>8.1281856187975024E-2</v>
      </c>
      <c r="K18" s="256">
        <v>0.76231611584459291</v>
      </c>
      <c r="L18" s="253">
        <v>0.78347430606308122</v>
      </c>
      <c r="M18" s="257">
        <v>-2.1</v>
      </c>
      <c r="N18" s="252">
        <v>864468</v>
      </c>
      <c r="O18" s="252">
        <v>874771</v>
      </c>
      <c r="P18" s="253">
        <v>-1.1777939597906194E-2</v>
      </c>
      <c r="Q18" s="254">
        <v>1134002</v>
      </c>
      <c r="R18" s="252">
        <v>1116528</v>
      </c>
      <c r="S18" s="255">
        <v>1.5650301649398849E-2</v>
      </c>
      <c r="T18" s="252">
        <v>1643268</v>
      </c>
      <c r="U18" s="258">
        <v>1621753</v>
      </c>
      <c r="V18" s="259">
        <v>2.6899660821623606</v>
      </c>
      <c r="W18" s="351">
        <v>2.7814560790588945</v>
      </c>
    </row>
    <row r="19" spans="1:23" ht="3" customHeight="1">
      <c r="A19" s="322"/>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1"/>
    </row>
    <row r="20" spans="1:23" ht="15.6">
      <c r="A20" s="353" t="s">
        <v>22</v>
      </c>
      <c r="B20" s="264">
        <v>392655</v>
      </c>
      <c r="C20" s="264">
        <v>371118</v>
      </c>
      <c r="D20" s="266">
        <v>5.8032755080594314E-2</v>
      </c>
      <c r="E20" s="220">
        <v>338977</v>
      </c>
      <c r="F20" s="220">
        <v>321860</v>
      </c>
      <c r="G20" s="265">
        <v>5.3181507487727583E-2</v>
      </c>
      <c r="H20" s="222">
        <v>53678</v>
      </c>
      <c r="I20" s="220">
        <v>49258</v>
      </c>
      <c r="J20" s="265">
        <v>8.9731617199236668E-2</v>
      </c>
      <c r="K20" s="267">
        <v>0.83091627870298868</v>
      </c>
      <c r="L20" s="265">
        <v>0.85594628952563934</v>
      </c>
      <c r="M20" s="268">
        <v>-2.5</v>
      </c>
      <c r="N20" s="220">
        <v>558458</v>
      </c>
      <c r="O20" s="220">
        <v>564910</v>
      </c>
      <c r="P20" s="265">
        <v>-1.1421288346816307E-2</v>
      </c>
      <c r="Q20" s="222">
        <v>672099</v>
      </c>
      <c r="R20" s="220">
        <v>659983</v>
      </c>
      <c r="S20" s="266">
        <v>1.8358048616403756E-2</v>
      </c>
      <c r="T20" s="220">
        <v>1002936</v>
      </c>
      <c r="U20" s="226">
        <v>994701</v>
      </c>
      <c r="V20" s="269">
        <v>2.5542422737517669</v>
      </c>
      <c r="W20" s="354">
        <v>2.6802822821851811</v>
      </c>
    </row>
    <row r="21" spans="1:23" ht="15.6">
      <c r="A21" s="353" t="s">
        <v>23</v>
      </c>
      <c r="B21" s="264">
        <v>218233</v>
      </c>
      <c r="C21" s="220">
        <v>211941</v>
      </c>
      <c r="D21" s="266">
        <v>2.9687507372334755E-2</v>
      </c>
      <c r="E21" s="220">
        <v>139747</v>
      </c>
      <c r="F21" s="220">
        <v>138970</v>
      </c>
      <c r="G21" s="265">
        <v>5.5911347772900624E-3</v>
      </c>
      <c r="H21" s="222">
        <v>78486</v>
      </c>
      <c r="I21" s="220">
        <v>72971</v>
      </c>
      <c r="J21" s="265">
        <v>7.5577969330281894E-2</v>
      </c>
      <c r="K21" s="267">
        <v>0.66249840334442511</v>
      </c>
      <c r="L21" s="265">
        <v>0.67870856103998511</v>
      </c>
      <c r="M21" s="268">
        <v>-1.6</v>
      </c>
      <c r="N21" s="220">
        <v>306010</v>
      </c>
      <c r="O21" s="220">
        <v>309861</v>
      </c>
      <c r="P21" s="265">
        <v>-1.2428153268723718E-2</v>
      </c>
      <c r="Q21" s="222">
        <v>461903</v>
      </c>
      <c r="R21" s="220">
        <v>456545</v>
      </c>
      <c r="S21" s="266">
        <v>1.1735973452781216E-2</v>
      </c>
      <c r="T21" s="220">
        <v>640332</v>
      </c>
      <c r="U21" s="226">
        <v>627052</v>
      </c>
      <c r="V21" s="269">
        <v>2.9341666933965076</v>
      </c>
      <c r="W21" s="354">
        <v>2.9586158412010888</v>
      </c>
    </row>
    <row r="22" spans="1:23" ht="3" customHeight="1">
      <c r="A22" s="322"/>
      <c r="B22" s="233"/>
      <c r="C22" s="233"/>
      <c r="D22" s="236"/>
      <c r="E22" s="233"/>
      <c r="F22" s="233"/>
      <c r="G22" s="234"/>
      <c r="H22" s="239"/>
      <c r="I22" s="262"/>
      <c r="J22" s="234"/>
      <c r="K22" s="237"/>
      <c r="L22" s="234"/>
      <c r="M22" s="238"/>
      <c r="N22" s="233"/>
      <c r="O22" s="233"/>
      <c r="P22" s="234"/>
      <c r="Q22" s="239"/>
      <c r="R22" s="233"/>
      <c r="S22" s="236"/>
      <c r="T22" s="233"/>
      <c r="U22" s="240"/>
      <c r="V22" s="233"/>
      <c r="W22" s="341"/>
    </row>
    <row r="23" spans="1:23" ht="3" customHeight="1">
      <c r="A23" s="322"/>
      <c r="B23" s="233"/>
      <c r="C23" s="233"/>
      <c r="D23" s="236"/>
      <c r="E23" s="233"/>
      <c r="F23" s="233"/>
      <c r="G23" s="234"/>
      <c r="H23" s="239"/>
      <c r="I23" s="262"/>
      <c r="J23" s="234"/>
      <c r="K23" s="237"/>
      <c r="L23" s="234"/>
      <c r="M23" s="238"/>
      <c r="N23" s="233"/>
      <c r="O23" s="233"/>
      <c r="P23" s="234"/>
      <c r="Q23" s="239"/>
      <c r="R23" s="233"/>
      <c r="S23" s="236"/>
      <c r="T23" s="233"/>
      <c r="U23" s="240"/>
      <c r="V23" s="233"/>
      <c r="W23" s="341"/>
    </row>
    <row r="24" spans="1:23" s="135" customFormat="1" ht="15.6">
      <c r="A24" s="352" t="s">
        <v>35</v>
      </c>
      <c r="B24" s="252">
        <v>36584</v>
      </c>
      <c r="C24" s="252">
        <v>37415</v>
      </c>
      <c r="D24" s="255">
        <v>-2.2210343445142323E-2</v>
      </c>
      <c r="E24" s="252">
        <v>28523</v>
      </c>
      <c r="F24" s="252">
        <v>30075</v>
      </c>
      <c r="G24" s="253">
        <v>-5.1604322527015793E-2</v>
      </c>
      <c r="H24" s="254">
        <v>8061</v>
      </c>
      <c r="I24" s="252">
        <v>7340</v>
      </c>
      <c r="J24" s="253">
        <v>9.8228882833787459E-2</v>
      </c>
      <c r="K24" s="256">
        <v>0.63272313763963517</v>
      </c>
      <c r="L24" s="253">
        <v>0.63029652093336708</v>
      </c>
      <c r="M24" s="257">
        <v>0.2</v>
      </c>
      <c r="N24" s="252">
        <v>28377</v>
      </c>
      <c r="O24" s="252">
        <v>29929</v>
      </c>
      <c r="P24" s="253">
        <v>-5.1856059340439041E-2</v>
      </c>
      <c r="Q24" s="254">
        <v>44849</v>
      </c>
      <c r="R24" s="252">
        <v>47484</v>
      </c>
      <c r="S24" s="255">
        <v>-5.5492376379412012E-2</v>
      </c>
      <c r="T24" s="252">
        <v>54726</v>
      </c>
      <c r="U24" s="258">
        <v>58115</v>
      </c>
      <c r="V24" s="259">
        <v>1.4958998469276186</v>
      </c>
      <c r="W24" s="351">
        <v>1.553254042496325</v>
      </c>
    </row>
    <row r="25" spans="1:23" ht="3" customHeight="1">
      <c r="A25" s="322"/>
      <c r="B25" s="233"/>
      <c r="C25" s="233"/>
      <c r="D25" s="236"/>
      <c r="E25" s="233"/>
      <c r="F25" s="233"/>
      <c r="G25" s="234"/>
      <c r="H25" s="239"/>
      <c r="I25" s="262"/>
      <c r="J25" s="234"/>
      <c r="K25" s="237"/>
      <c r="L25" s="234"/>
      <c r="M25" s="238"/>
      <c r="N25" s="233"/>
      <c r="O25" s="233"/>
      <c r="P25" s="234"/>
      <c r="Q25" s="239"/>
      <c r="R25" s="233"/>
      <c r="S25" s="236"/>
      <c r="T25" s="233"/>
      <c r="U25" s="240"/>
      <c r="V25" s="233"/>
      <c r="W25" s="341"/>
    </row>
    <row r="26" spans="1:23" ht="15.6">
      <c r="A26" s="353" t="s">
        <v>22</v>
      </c>
      <c r="B26" s="264">
        <v>30167</v>
      </c>
      <c r="C26" s="264">
        <v>31286</v>
      </c>
      <c r="D26" s="266">
        <v>-3.5766796650258899E-2</v>
      </c>
      <c r="E26" s="220">
        <v>26869</v>
      </c>
      <c r="F26" s="220">
        <v>27764</v>
      </c>
      <c r="G26" s="265">
        <v>-3.2235989050569083E-2</v>
      </c>
      <c r="H26" s="222">
        <v>3298</v>
      </c>
      <c r="I26" s="220">
        <v>3522</v>
      </c>
      <c r="J26" s="265">
        <v>-6.3600227143668364E-2</v>
      </c>
      <c r="K26" s="267">
        <v>0.65046049022721364</v>
      </c>
      <c r="L26" s="265">
        <v>0.65944115608169362</v>
      </c>
      <c r="M26" s="268">
        <v>-0.89999999999999991</v>
      </c>
      <c r="N26" s="220">
        <v>22530</v>
      </c>
      <c r="O26" s="220">
        <v>24733</v>
      </c>
      <c r="P26" s="265">
        <v>-8.9071281284114345E-2</v>
      </c>
      <c r="Q26" s="222">
        <v>34637</v>
      </c>
      <c r="R26" s="220">
        <v>37506</v>
      </c>
      <c r="S26" s="266">
        <v>-7.6494427558257347E-2</v>
      </c>
      <c r="T26" s="220">
        <v>43368</v>
      </c>
      <c r="U26" s="226">
        <v>47558</v>
      </c>
      <c r="V26" s="269">
        <v>1.4375973746146451</v>
      </c>
      <c r="W26" s="354">
        <v>1.5201048392252126</v>
      </c>
    </row>
    <row r="27" spans="1:23" ht="15.6">
      <c r="A27" s="353" t="s">
        <v>23</v>
      </c>
      <c r="B27" s="264">
        <v>6417</v>
      </c>
      <c r="C27" s="264">
        <v>6129</v>
      </c>
      <c r="D27" s="266">
        <v>4.6989720998531569E-2</v>
      </c>
      <c r="E27" s="220">
        <v>1654</v>
      </c>
      <c r="F27" s="220">
        <v>2311</v>
      </c>
      <c r="G27" s="265">
        <v>-0.28429251406317613</v>
      </c>
      <c r="H27" s="222">
        <v>4763</v>
      </c>
      <c r="I27" s="220">
        <v>3818</v>
      </c>
      <c r="J27" s="265">
        <v>0.24751178627553694</v>
      </c>
      <c r="K27" s="267">
        <v>0.57256169212690955</v>
      </c>
      <c r="L27" s="265">
        <v>0.52074564040889959</v>
      </c>
      <c r="M27" s="268">
        <v>5.2</v>
      </c>
      <c r="N27" s="220">
        <v>5847</v>
      </c>
      <c r="O27" s="220">
        <v>5196</v>
      </c>
      <c r="P27" s="265">
        <v>0.12528868360277137</v>
      </c>
      <c r="Q27" s="222">
        <v>10212</v>
      </c>
      <c r="R27" s="220">
        <v>9978</v>
      </c>
      <c r="S27" s="266">
        <v>2.3451593505712569E-2</v>
      </c>
      <c r="T27" s="220">
        <v>11358</v>
      </c>
      <c r="U27" s="226">
        <v>10557</v>
      </c>
      <c r="V27" s="269">
        <v>1.7699859747545581</v>
      </c>
      <c r="W27" s="354">
        <v>1.722466960352423</v>
      </c>
    </row>
    <row r="28" spans="1:23" ht="3" customHeight="1">
      <c r="A28" s="322"/>
      <c r="B28" s="323"/>
      <c r="C28" s="323"/>
      <c r="D28" s="236"/>
      <c r="E28" s="323"/>
      <c r="F28" s="323"/>
      <c r="G28" s="355"/>
      <c r="H28" s="188"/>
      <c r="I28" s="323"/>
      <c r="J28" s="355"/>
      <c r="K28" s="356"/>
      <c r="L28" s="357"/>
      <c r="M28" s="358"/>
      <c r="N28" s="323"/>
      <c r="O28" s="323"/>
      <c r="P28" s="355"/>
      <c r="Q28" s="188"/>
      <c r="R28" s="323"/>
      <c r="S28" s="359"/>
      <c r="T28" s="323"/>
      <c r="U28" s="360"/>
      <c r="V28" s="241"/>
      <c r="W28" s="341"/>
    </row>
    <row r="29" spans="1:23" ht="3" customHeight="1" thickBot="1">
      <c r="A29" s="361"/>
      <c r="B29" s="362"/>
      <c r="C29" s="363"/>
      <c r="D29" s="364"/>
      <c r="E29" s="363"/>
      <c r="F29" s="363"/>
      <c r="G29" s="365"/>
      <c r="H29" s="366"/>
      <c r="I29" s="362"/>
      <c r="J29" s="367"/>
      <c r="K29" s="368"/>
      <c r="L29" s="367"/>
      <c r="M29" s="369"/>
      <c r="N29" s="367"/>
      <c r="O29" s="363"/>
      <c r="P29" s="365"/>
      <c r="Q29" s="370"/>
      <c r="R29" s="363"/>
      <c r="S29" s="371"/>
      <c r="T29" s="363"/>
      <c r="U29" s="372"/>
      <c r="V29" s="373"/>
      <c r="W29" s="374"/>
    </row>
    <row r="30" spans="1:23" ht="16.2" thickTop="1">
      <c r="A30" s="13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MARCH</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24" t="s">
        <v>38</v>
      </c>
      <c r="B1" s="1024"/>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row>
    <row r="2" spans="1:26" s="376" customFormat="1" ht="15" customHeight="1">
      <c r="A2" s="1025"/>
      <c r="B2" s="1025"/>
      <c r="C2" s="1025"/>
      <c r="D2" s="1025"/>
      <c r="E2" s="1025"/>
      <c r="F2" s="1025"/>
      <c r="G2" s="1025"/>
      <c r="H2" s="1025"/>
      <c r="I2" s="1025"/>
      <c r="J2" s="1025"/>
      <c r="K2" s="1025"/>
      <c r="L2" s="1025"/>
      <c r="M2" s="1025"/>
      <c r="N2" s="1025"/>
      <c r="O2" s="1025"/>
      <c r="P2" s="1025"/>
      <c r="Q2" s="1025"/>
      <c r="R2" s="1025"/>
      <c r="S2" s="1025"/>
      <c r="T2" s="1025"/>
      <c r="U2" s="1025"/>
      <c r="V2" s="1025"/>
      <c r="W2" s="1025"/>
      <c r="X2" s="1025"/>
      <c r="Y2" s="1025"/>
      <c r="Z2" s="1025"/>
    </row>
    <row r="3" spans="1:26" s="376" customFormat="1" ht="15" customHeight="1">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row>
    <row r="4" spans="1:26" ht="23.4" thickBot="1">
      <c r="A4" s="1026" t="s">
        <v>39</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row>
    <row r="5" spans="1:26" ht="13.8">
      <c r="A5" s="378"/>
      <c r="B5" s="379"/>
      <c r="C5" s="1007" t="s">
        <v>40</v>
      </c>
      <c r="D5" s="1007"/>
      <c r="E5" s="380" t="s">
        <v>41</v>
      </c>
      <c r="F5" s="1007" t="s">
        <v>42</v>
      </c>
      <c r="G5" s="1007"/>
      <c r="H5" s="380" t="s">
        <v>41</v>
      </c>
      <c r="I5" s="1007" t="s">
        <v>43</v>
      </c>
      <c r="J5" s="1007"/>
      <c r="K5" s="381" t="s">
        <v>41</v>
      </c>
      <c r="L5" s="382"/>
      <c r="M5" s="1008" t="s">
        <v>44</v>
      </c>
      <c r="N5" s="1008"/>
      <c r="O5" s="380" t="s">
        <v>45</v>
      </c>
      <c r="P5" s="1007" t="s">
        <v>46</v>
      </c>
      <c r="Q5" s="1007"/>
      <c r="R5" s="380" t="s">
        <v>41</v>
      </c>
      <c r="S5" s="1007" t="s">
        <v>47</v>
      </c>
      <c r="T5" s="1007"/>
      <c r="U5" s="380" t="s">
        <v>41</v>
      </c>
      <c r="V5" s="1007" t="s">
        <v>48</v>
      </c>
      <c r="W5" s="1007"/>
      <c r="X5" s="380" t="s">
        <v>41</v>
      </c>
      <c r="Y5" s="1009" t="s">
        <v>49</v>
      </c>
      <c r="Z5" s="1010"/>
    </row>
    <row r="6" spans="1:26" ht="28.2" thickBot="1">
      <c r="A6" s="383" t="s">
        <v>50</v>
      </c>
      <c r="B6" s="384" t="s">
        <v>51</v>
      </c>
      <c r="C6" s="385">
        <v>2016</v>
      </c>
      <c r="D6" s="385">
        <v>2015</v>
      </c>
      <c r="E6" s="386" t="s">
        <v>52</v>
      </c>
      <c r="F6" s="385">
        <v>2016</v>
      </c>
      <c r="G6" s="385">
        <v>2015</v>
      </c>
      <c r="H6" s="386" t="s">
        <v>52</v>
      </c>
      <c r="I6" s="385">
        <v>2016</v>
      </c>
      <c r="J6" s="385">
        <v>2015</v>
      </c>
      <c r="K6" s="386" t="s">
        <v>52</v>
      </c>
      <c r="L6" s="387"/>
      <c r="M6" s="388">
        <v>2016</v>
      </c>
      <c r="N6" s="385">
        <v>2015</v>
      </c>
      <c r="O6" s="386" t="s">
        <v>52</v>
      </c>
      <c r="P6" s="385">
        <v>2016</v>
      </c>
      <c r="Q6" s="385">
        <v>2015</v>
      </c>
      <c r="R6" s="386" t="s">
        <v>52</v>
      </c>
      <c r="S6" s="385">
        <v>2016</v>
      </c>
      <c r="T6" s="385">
        <v>2015</v>
      </c>
      <c r="U6" s="386" t="s">
        <v>52</v>
      </c>
      <c r="V6" s="385">
        <v>2016</v>
      </c>
      <c r="W6" s="385">
        <v>2015</v>
      </c>
      <c r="X6" s="386" t="s">
        <v>52</v>
      </c>
      <c r="Y6" s="389">
        <v>2016</v>
      </c>
      <c r="Z6" s="390">
        <v>2015</v>
      </c>
    </row>
    <row r="7" spans="1:26" ht="13.8">
      <c r="A7" s="1021" t="s">
        <v>53</v>
      </c>
      <c r="B7" s="391" t="s">
        <v>54</v>
      </c>
      <c r="C7" s="392">
        <v>15437</v>
      </c>
      <c r="D7" s="392">
        <v>15065</v>
      </c>
      <c r="E7" s="393">
        <v>2.4692997012943911E-2</v>
      </c>
      <c r="F7" s="392">
        <v>12673</v>
      </c>
      <c r="G7" s="392">
        <v>12169</v>
      </c>
      <c r="H7" s="393">
        <v>4.1416714602678935E-2</v>
      </c>
      <c r="I7" s="392">
        <v>2764</v>
      </c>
      <c r="J7" s="392">
        <v>2896</v>
      </c>
      <c r="K7" s="393">
        <v>-4.5580110497237571E-2</v>
      </c>
      <c r="L7" s="394"/>
      <c r="M7" s="395">
        <v>0.70112136384325729</v>
      </c>
      <c r="N7" s="395">
        <v>0.73252002157765883</v>
      </c>
      <c r="O7" s="396">
        <v>-3.1</v>
      </c>
      <c r="P7" s="392">
        <v>16944</v>
      </c>
      <c r="Q7" s="392">
        <v>17653</v>
      </c>
      <c r="R7" s="393">
        <v>-4.0163145074491591E-2</v>
      </c>
      <c r="S7" s="392">
        <v>24167</v>
      </c>
      <c r="T7" s="392">
        <v>24099</v>
      </c>
      <c r="U7" s="393">
        <v>2.8216938462176855E-3</v>
      </c>
      <c r="V7" s="392">
        <v>33035</v>
      </c>
      <c r="W7" s="392">
        <v>33060</v>
      </c>
      <c r="X7" s="393">
        <v>-7.5620084694494858E-4</v>
      </c>
      <c r="Y7" s="397">
        <v>2.1399883397033101</v>
      </c>
      <c r="Z7" s="398">
        <v>2.1944905409890474</v>
      </c>
    </row>
    <row r="8" spans="1:26" ht="13.8">
      <c r="A8" s="1022"/>
      <c r="B8" s="391" t="s">
        <v>55</v>
      </c>
      <c r="C8" s="392">
        <v>24437</v>
      </c>
      <c r="D8" s="392">
        <v>24647</v>
      </c>
      <c r="E8" s="393">
        <v>-8.520306731042317E-3</v>
      </c>
      <c r="F8" s="392">
        <v>19844</v>
      </c>
      <c r="G8" s="392">
        <v>20724</v>
      </c>
      <c r="H8" s="393">
        <v>-4.2462845010615709E-2</v>
      </c>
      <c r="I8" s="392">
        <v>4593</v>
      </c>
      <c r="J8" s="392">
        <v>3923</v>
      </c>
      <c r="K8" s="393">
        <v>0.17078766250318633</v>
      </c>
      <c r="L8" s="394"/>
      <c r="M8" s="395">
        <v>0.883501464367068</v>
      </c>
      <c r="N8" s="395">
        <v>0.8936316386880937</v>
      </c>
      <c r="O8" s="396">
        <v>-1</v>
      </c>
      <c r="P8" s="392">
        <v>29865</v>
      </c>
      <c r="Q8" s="392">
        <v>29917</v>
      </c>
      <c r="R8" s="393">
        <v>-1.7381421934017447E-3</v>
      </c>
      <c r="S8" s="392">
        <v>33803</v>
      </c>
      <c r="T8" s="392">
        <v>33478</v>
      </c>
      <c r="U8" s="393">
        <v>9.707867853515741E-3</v>
      </c>
      <c r="V8" s="392">
        <v>54812</v>
      </c>
      <c r="W8" s="392">
        <v>51548</v>
      </c>
      <c r="X8" s="393">
        <v>6.3319624427717852E-2</v>
      </c>
      <c r="Y8" s="397">
        <v>2.2429921839833038</v>
      </c>
      <c r="Z8" s="398">
        <v>2.0914512922465209</v>
      </c>
    </row>
    <row r="9" spans="1:26" ht="14.4" thickBot="1">
      <c r="A9" s="1023"/>
      <c r="B9" s="391" t="s">
        <v>56</v>
      </c>
      <c r="C9" s="392">
        <v>102102</v>
      </c>
      <c r="D9" s="392">
        <v>102376</v>
      </c>
      <c r="E9" s="393">
        <v>-2.6764085332499805E-3</v>
      </c>
      <c r="F9" s="392">
        <v>88782</v>
      </c>
      <c r="G9" s="392">
        <v>91106</v>
      </c>
      <c r="H9" s="393">
        <v>-2.5508748051719973E-2</v>
      </c>
      <c r="I9" s="392">
        <v>13320</v>
      </c>
      <c r="J9" s="392">
        <v>11270</v>
      </c>
      <c r="K9" s="393">
        <v>0.18189884649511978</v>
      </c>
      <c r="L9" s="394"/>
      <c r="M9" s="395">
        <v>0.84752217239103933</v>
      </c>
      <c r="N9" s="395">
        <v>0.90601361261721514</v>
      </c>
      <c r="O9" s="396">
        <v>-5.8000000000000007</v>
      </c>
      <c r="P9" s="392">
        <v>151559</v>
      </c>
      <c r="Q9" s="392">
        <v>164928</v>
      </c>
      <c r="R9" s="393">
        <v>-8.1059613892122628E-2</v>
      </c>
      <c r="S9" s="392">
        <v>178826</v>
      </c>
      <c r="T9" s="392">
        <v>182037</v>
      </c>
      <c r="U9" s="393">
        <v>-1.7639271137186396E-2</v>
      </c>
      <c r="V9" s="392">
        <v>282592</v>
      </c>
      <c r="W9" s="392">
        <v>296524</v>
      </c>
      <c r="X9" s="393">
        <v>-4.6984392494368081E-2</v>
      </c>
      <c r="Y9" s="397">
        <v>2.7677420618597091</v>
      </c>
      <c r="Z9" s="398">
        <v>2.8964210361803548</v>
      </c>
    </row>
    <row r="10" spans="1:26" ht="14.4" thickBot="1">
      <c r="A10" s="399" t="s">
        <v>57</v>
      </c>
      <c r="B10" s="400"/>
      <c r="C10" s="401">
        <v>141976</v>
      </c>
      <c r="D10" s="401">
        <v>142088</v>
      </c>
      <c r="E10" s="402">
        <v>-7.8824390518551887E-4</v>
      </c>
      <c r="F10" s="401">
        <v>121299</v>
      </c>
      <c r="G10" s="401">
        <v>123999</v>
      </c>
      <c r="H10" s="402">
        <v>-2.1774369148138292E-2</v>
      </c>
      <c r="I10" s="401">
        <v>20677</v>
      </c>
      <c r="J10" s="401">
        <v>18089</v>
      </c>
      <c r="K10" s="402">
        <v>0.14307037426060037</v>
      </c>
      <c r="L10" s="394"/>
      <c r="M10" s="403">
        <v>0.83771685332522505</v>
      </c>
      <c r="N10" s="403">
        <v>0.88683465907668169</v>
      </c>
      <c r="O10" s="404">
        <v>-4.9000000000000004</v>
      </c>
      <c r="P10" s="401">
        <v>198368</v>
      </c>
      <c r="Q10" s="401">
        <v>212498</v>
      </c>
      <c r="R10" s="402">
        <v>-6.6494743479938639E-2</v>
      </c>
      <c r="S10" s="401">
        <v>236796</v>
      </c>
      <c r="T10" s="401">
        <v>239614</v>
      </c>
      <c r="U10" s="402">
        <v>-1.1760581602076674E-2</v>
      </c>
      <c r="V10" s="401">
        <v>370439</v>
      </c>
      <c r="W10" s="401">
        <v>381132</v>
      </c>
      <c r="X10" s="402">
        <v>-2.8055896644732008E-2</v>
      </c>
      <c r="Y10" s="405">
        <v>2.6091663379726149</v>
      </c>
      <c r="Z10" s="406">
        <v>2.6823658577782781</v>
      </c>
    </row>
    <row r="11" spans="1:26" ht="13.8">
      <c r="A11" s="1021" t="s">
        <v>58</v>
      </c>
      <c r="B11" s="391" t="s">
        <v>54</v>
      </c>
      <c r="C11" s="392">
        <v>15547</v>
      </c>
      <c r="D11" s="392">
        <v>13195</v>
      </c>
      <c r="E11" s="393">
        <v>0.17824933687002653</v>
      </c>
      <c r="F11" s="392">
        <v>4013</v>
      </c>
      <c r="G11" s="392">
        <v>3709</v>
      </c>
      <c r="H11" s="393">
        <v>8.1962793205715825E-2</v>
      </c>
      <c r="I11" s="392">
        <v>11534</v>
      </c>
      <c r="J11" s="392">
        <v>9486</v>
      </c>
      <c r="K11" s="393">
        <v>0.21589711153278515</v>
      </c>
      <c r="L11" s="394"/>
      <c r="M11" s="395">
        <v>0.48161905092512236</v>
      </c>
      <c r="N11" s="395">
        <v>0.42690847144834437</v>
      </c>
      <c r="O11" s="396">
        <v>5.5</v>
      </c>
      <c r="P11" s="392">
        <v>13874</v>
      </c>
      <c r="Q11" s="392">
        <v>12029</v>
      </c>
      <c r="R11" s="393">
        <v>0.1533793332779117</v>
      </c>
      <c r="S11" s="392">
        <v>28807</v>
      </c>
      <c r="T11" s="392">
        <v>28177</v>
      </c>
      <c r="U11" s="393">
        <v>2.2358661319515916E-2</v>
      </c>
      <c r="V11" s="392">
        <v>32328</v>
      </c>
      <c r="W11" s="392">
        <v>25751</v>
      </c>
      <c r="X11" s="393">
        <v>0.25540755698807815</v>
      </c>
      <c r="Y11" s="397">
        <v>2.0793722261529557</v>
      </c>
      <c r="Z11" s="398">
        <v>1.9515725653656688</v>
      </c>
    </row>
    <row r="12" spans="1:26" ht="14.4" thickBot="1">
      <c r="A12" s="1023"/>
      <c r="B12" s="391" t="s">
        <v>55</v>
      </c>
      <c r="C12" s="392">
        <v>15312</v>
      </c>
      <c r="D12" s="392">
        <v>14312</v>
      </c>
      <c r="E12" s="393">
        <v>6.9871436556735611E-2</v>
      </c>
      <c r="F12" s="392">
        <v>5485</v>
      </c>
      <c r="G12" s="392">
        <v>5429</v>
      </c>
      <c r="H12" s="393">
        <v>1.0314975133542089E-2</v>
      </c>
      <c r="I12" s="392">
        <v>9827</v>
      </c>
      <c r="J12" s="392">
        <v>8883</v>
      </c>
      <c r="K12" s="393">
        <v>0.10627040414274457</v>
      </c>
      <c r="L12" s="394"/>
      <c r="M12" s="395">
        <v>0.68832479428660143</v>
      </c>
      <c r="N12" s="395">
        <v>0.64105491045069873</v>
      </c>
      <c r="O12" s="396">
        <v>4.7</v>
      </c>
      <c r="P12" s="392">
        <v>17734</v>
      </c>
      <c r="Q12" s="392">
        <v>16286</v>
      </c>
      <c r="R12" s="393">
        <v>8.8910720864546239E-2</v>
      </c>
      <c r="S12" s="392">
        <v>25764</v>
      </c>
      <c r="T12" s="392">
        <v>25405</v>
      </c>
      <c r="U12" s="393">
        <v>1.4131076559732336E-2</v>
      </c>
      <c r="V12" s="392">
        <v>39067</v>
      </c>
      <c r="W12" s="392">
        <v>33606</v>
      </c>
      <c r="X12" s="393">
        <v>0.16250074391477712</v>
      </c>
      <c r="Y12" s="397">
        <v>2.5513975966562175</v>
      </c>
      <c r="Z12" s="398">
        <v>2.348099496925657</v>
      </c>
    </row>
    <row r="13" spans="1:26" ht="14.4" thickBot="1">
      <c r="A13" s="399" t="s">
        <v>57</v>
      </c>
      <c r="B13" s="400"/>
      <c r="C13" s="401">
        <v>30859</v>
      </c>
      <c r="D13" s="401">
        <v>27507</v>
      </c>
      <c r="E13" s="402">
        <v>0.12185989020976479</v>
      </c>
      <c r="F13" s="401">
        <v>9498</v>
      </c>
      <c r="G13" s="401">
        <v>9138</v>
      </c>
      <c r="H13" s="402">
        <v>3.9395929087327641E-2</v>
      </c>
      <c r="I13" s="401">
        <v>21361</v>
      </c>
      <c r="J13" s="401">
        <v>18369</v>
      </c>
      <c r="K13" s="402">
        <v>0.16288311829713104</v>
      </c>
      <c r="L13" s="394"/>
      <c r="M13" s="403">
        <v>0.57920873724139199</v>
      </c>
      <c r="N13" s="403">
        <v>0.52844238736889249</v>
      </c>
      <c r="O13" s="404">
        <v>5.0999999999999996</v>
      </c>
      <c r="P13" s="401">
        <v>31608</v>
      </c>
      <c r="Q13" s="401">
        <v>28315</v>
      </c>
      <c r="R13" s="402">
        <v>0.11629878156454176</v>
      </c>
      <c r="S13" s="401">
        <v>54571</v>
      </c>
      <c r="T13" s="401">
        <v>53582</v>
      </c>
      <c r="U13" s="402">
        <v>1.8457691015639582E-2</v>
      </c>
      <c r="V13" s="401">
        <v>71395</v>
      </c>
      <c r="W13" s="401">
        <v>59357</v>
      </c>
      <c r="X13" s="402">
        <v>0.20280674562393652</v>
      </c>
      <c r="Y13" s="405">
        <v>2.3135876081532132</v>
      </c>
      <c r="Z13" s="406">
        <v>2.1578870832878905</v>
      </c>
    </row>
    <row r="14" spans="1:26" ht="13.8">
      <c r="A14" s="1021" t="s">
        <v>59</v>
      </c>
      <c r="B14" s="391" t="s">
        <v>54</v>
      </c>
      <c r="C14" s="392">
        <v>2152</v>
      </c>
      <c r="D14" s="392">
        <v>1979</v>
      </c>
      <c r="E14" s="393">
        <v>8.741788782213239E-2</v>
      </c>
      <c r="F14" s="392">
        <v>682</v>
      </c>
      <c r="G14" s="392">
        <v>603</v>
      </c>
      <c r="H14" s="393">
        <v>0.13101160862354891</v>
      </c>
      <c r="I14" s="392">
        <v>1470</v>
      </c>
      <c r="J14" s="392">
        <v>1376</v>
      </c>
      <c r="K14" s="393">
        <v>6.8313953488372089E-2</v>
      </c>
      <c r="L14" s="394"/>
      <c r="M14" s="395">
        <v>0.35210497539639146</v>
      </c>
      <c r="N14" s="395">
        <v>0.30724213606437456</v>
      </c>
      <c r="O14" s="396">
        <v>4.5</v>
      </c>
      <c r="P14" s="392">
        <v>1932</v>
      </c>
      <c r="Q14" s="392">
        <v>1680</v>
      </c>
      <c r="R14" s="393">
        <v>0.15</v>
      </c>
      <c r="S14" s="392">
        <v>5487</v>
      </c>
      <c r="T14" s="392">
        <v>5468</v>
      </c>
      <c r="U14" s="393">
        <v>3.4747622531089979E-3</v>
      </c>
      <c r="V14" s="392">
        <v>4404</v>
      </c>
      <c r="W14" s="392">
        <v>3923</v>
      </c>
      <c r="X14" s="393">
        <v>0.12261024725975019</v>
      </c>
      <c r="Y14" s="397">
        <v>2.0464684014869889</v>
      </c>
      <c r="Z14" s="398">
        <v>1.9823143001515917</v>
      </c>
    </row>
    <row r="15" spans="1:26" ht="13.8">
      <c r="A15" s="1022"/>
      <c r="B15" s="391" t="s">
        <v>55</v>
      </c>
      <c r="C15" s="392">
        <v>10414</v>
      </c>
      <c r="D15" s="392">
        <v>10574</v>
      </c>
      <c r="E15" s="393">
        <v>-1.5131454511064877E-2</v>
      </c>
      <c r="F15" s="392">
        <v>7546</v>
      </c>
      <c r="G15" s="392">
        <v>7586</v>
      </c>
      <c r="H15" s="393">
        <v>-5.2728710783021358E-3</v>
      </c>
      <c r="I15" s="392">
        <v>2868</v>
      </c>
      <c r="J15" s="392">
        <v>2988</v>
      </c>
      <c r="K15" s="393">
        <v>-4.0160642570281124E-2</v>
      </c>
      <c r="L15" s="394"/>
      <c r="M15" s="395">
        <v>0.74574335548172754</v>
      </c>
      <c r="N15" s="395">
        <v>0.79869964951490835</v>
      </c>
      <c r="O15" s="396">
        <v>-5.3</v>
      </c>
      <c r="P15" s="392">
        <v>14366</v>
      </c>
      <c r="Q15" s="392">
        <v>15724</v>
      </c>
      <c r="R15" s="393">
        <v>-8.6364792673619947E-2</v>
      </c>
      <c r="S15" s="392">
        <v>19264</v>
      </c>
      <c r="T15" s="392">
        <v>19687</v>
      </c>
      <c r="U15" s="393">
        <v>-2.1486259968507136E-2</v>
      </c>
      <c r="V15" s="392">
        <v>28798</v>
      </c>
      <c r="W15" s="392">
        <v>29526</v>
      </c>
      <c r="X15" s="393">
        <v>-2.4656235182550973E-2</v>
      </c>
      <c r="Y15" s="397">
        <v>2.7653159208757443</v>
      </c>
      <c r="Z15" s="398">
        <v>2.7923207868356346</v>
      </c>
    </row>
    <row r="16" spans="1:26" ht="14.4" thickBot="1">
      <c r="A16" s="1023"/>
      <c r="B16" s="391" t="s">
        <v>56</v>
      </c>
      <c r="C16" s="392">
        <v>28970</v>
      </c>
      <c r="D16" s="392">
        <v>30151</v>
      </c>
      <c r="E16" s="393">
        <v>-3.91695134489735E-2</v>
      </c>
      <c r="F16" s="392">
        <v>24482</v>
      </c>
      <c r="G16" s="392">
        <v>25573</v>
      </c>
      <c r="H16" s="393">
        <v>-4.2662182770891177E-2</v>
      </c>
      <c r="I16" s="392">
        <v>4488</v>
      </c>
      <c r="J16" s="392">
        <v>4578</v>
      </c>
      <c r="K16" s="393">
        <v>-1.9659239842726082E-2</v>
      </c>
      <c r="L16" s="394"/>
      <c r="M16" s="395">
        <v>0.75859334162475889</v>
      </c>
      <c r="N16" s="395">
        <v>0.864087829449115</v>
      </c>
      <c r="O16" s="396">
        <v>-10.5</v>
      </c>
      <c r="P16" s="392">
        <v>42086</v>
      </c>
      <c r="Q16" s="392">
        <v>48719</v>
      </c>
      <c r="R16" s="393">
        <v>-0.13614811469857754</v>
      </c>
      <c r="S16" s="392">
        <v>55479</v>
      </c>
      <c r="T16" s="392">
        <v>56382</v>
      </c>
      <c r="U16" s="393">
        <v>-1.6015749707353411E-2</v>
      </c>
      <c r="V16" s="392">
        <v>103660</v>
      </c>
      <c r="W16" s="392">
        <v>106548</v>
      </c>
      <c r="X16" s="393">
        <v>-2.7105154484363854E-2</v>
      </c>
      <c r="Y16" s="397">
        <v>3.5781843286158095</v>
      </c>
      <c r="Z16" s="398">
        <v>3.5338131405260191</v>
      </c>
    </row>
    <row r="17" spans="1:26" ht="14.4" thickBot="1">
      <c r="A17" s="399" t="s">
        <v>57</v>
      </c>
      <c r="B17" s="400"/>
      <c r="C17" s="401">
        <v>41536</v>
      </c>
      <c r="D17" s="401">
        <v>42704</v>
      </c>
      <c r="E17" s="402">
        <v>-2.7351067815661295E-2</v>
      </c>
      <c r="F17" s="401">
        <v>32710</v>
      </c>
      <c r="G17" s="401">
        <v>33762</v>
      </c>
      <c r="H17" s="402">
        <v>-3.11592915111664E-2</v>
      </c>
      <c r="I17" s="401">
        <v>8826</v>
      </c>
      <c r="J17" s="401">
        <v>8942</v>
      </c>
      <c r="K17" s="402">
        <v>-1.2972489375978528E-2</v>
      </c>
      <c r="L17" s="394"/>
      <c r="M17" s="403">
        <v>0.72770783996011468</v>
      </c>
      <c r="N17" s="403">
        <v>0.81095698885168699</v>
      </c>
      <c r="O17" s="404">
        <v>-8.3000000000000007</v>
      </c>
      <c r="P17" s="401">
        <v>58384</v>
      </c>
      <c r="Q17" s="401">
        <v>66123</v>
      </c>
      <c r="R17" s="402">
        <v>-0.11703945676995901</v>
      </c>
      <c r="S17" s="401">
        <v>80230</v>
      </c>
      <c r="T17" s="401">
        <v>81537</v>
      </c>
      <c r="U17" s="402">
        <v>-1.602953260482971E-2</v>
      </c>
      <c r="V17" s="401">
        <v>136862</v>
      </c>
      <c r="W17" s="401">
        <v>139997</v>
      </c>
      <c r="X17" s="402">
        <v>-2.2393337000078572E-2</v>
      </c>
      <c r="Y17" s="405">
        <v>3.2950211864406778</v>
      </c>
      <c r="Z17" s="406">
        <v>3.2783111652304235</v>
      </c>
    </row>
    <row r="18" spans="1:26" ht="13.8">
      <c r="A18" s="1021" t="s">
        <v>60</v>
      </c>
      <c r="B18" s="391" t="s">
        <v>54</v>
      </c>
      <c r="C18" s="392">
        <v>4447</v>
      </c>
      <c r="D18" s="392">
        <v>4199</v>
      </c>
      <c r="E18" s="393">
        <v>5.9061681352703024E-2</v>
      </c>
      <c r="F18" s="392">
        <v>1416</v>
      </c>
      <c r="G18" s="392">
        <v>1708</v>
      </c>
      <c r="H18" s="393">
        <v>-0.17096018735362997</v>
      </c>
      <c r="I18" s="392">
        <v>3031</v>
      </c>
      <c r="J18" s="392">
        <v>2491</v>
      </c>
      <c r="K18" s="393">
        <v>0.21678040947410679</v>
      </c>
      <c r="L18" s="394"/>
      <c r="M18" s="395">
        <v>0.48672455014470867</v>
      </c>
      <c r="N18" s="395">
        <v>0.45384995064165845</v>
      </c>
      <c r="O18" s="396">
        <v>3.3000000000000003</v>
      </c>
      <c r="P18" s="392">
        <v>3868</v>
      </c>
      <c r="Q18" s="392">
        <v>3678</v>
      </c>
      <c r="R18" s="393">
        <v>5.1658510059815116E-2</v>
      </c>
      <c r="S18" s="392">
        <v>7947</v>
      </c>
      <c r="T18" s="392">
        <v>8104</v>
      </c>
      <c r="U18" s="393">
        <v>-1.9373149062191512E-2</v>
      </c>
      <c r="V18" s="392">
        <v>8033</v>
      </c>
      <c r="W18" s="392">
        <v>7368</v>
      </c>
      <c r="X18" s="393">
        <v>9.0255157437567859E-2</v>
      </c>
      <c r="Y18" s="397">
        <v>1.8063863278614796</v>
      </c>
      <c r="Z18" s="398">
        <v>1.7547035008335319</v>
      </c>
    </row>
    <row r="19" spans="1:26" ht="14.4" thickBot="1">
      <c r="A19" s="1023"/>
      <c r="B19" s="391" t="s">
        <v>61</v>
      </c>
      <c r="C19" s="392">
        <v>10120</v>
      </c>
      <c r="D19" s="392">
        <v>6986</v>
      </c>
      <c r="E19" s="393">
        <v>0.44861150873174921</v>
      </c>
      <c r="F19" s="392">
        <v>4768</v>
      </c>
      <c r="G19" s="392">
        <v>3715</v>
      </c>
      <c r="H19" s="393">
        <v>0.28344549125168239</v>
      </c>
      <c r="I19" s="392">
        <v>5352</v>
      </c>
      <c r="J19" s="392">
        <v>3271</v>
      </c>
      <c r="K19" s="393">
        <v>0.63619688168755728</v>
      </c>
      <c r="L19" s="394"/>
      <c r="M19" s="395">
        <v>0.65034300791556732</v>
      </c>
      <c r="N19" s="395">
        <v>0.67763638260143944</v>
      </c>
      <c r="O19" s="396">
        <v>-2.7</v>
      </c>
      <c r="P19" s="392">
        <v>12324</v>
      </c>
      <c r="Q19" s="392">
        <v>12993</v>
      </c>
      <c r="R19" s="393">
        <v>-5.1489263449549759E-2</v>
      </c>
      <c r="S19" s="392">
        <v>18950</v>
      </c>
      <c r="T19" s="392">
        <v>19174</v>
      </c>
      <c r="U19" s="393">
        <v>-1.1682486700740586E-2</v>
      </c>
      <c r="V19" s="392">
        <v>23387</v>
      </c>
      <c r="W19" s="392">
        <v>20708</v>
      </c>
      <c r="X19" s="393">
        <v>0.12937029167471509</v>
      </c>
      <c r="Y19" s="397">
        <v>2.3109683794466402</v>
      </c>
      <c r="Z19" s="398">
        <v>2.9642141425708561</v>
      </c>
    </row>
    <row r="20" spans="1:26" ht="14.4" thickBot="1">
      <c r="A20" s="399" t="s">
        <v>57</v>
      </c>
      <c r="B20" s="400"/>
      <c r="C20" s="401">
        <v>14567</v>
      </c>
      <c r="D20" s="401">
        <v>11185</v>
      </c>
      <c r="E20" s="402">
        <v>0.30236924452391595</v>
      </c>
      <c r="F20" s="401">
        <v>6184</v>
      </c>
      <c r="G20" s="401">
        <v>5423</v>
      </c>
      <c r="H20" s="402">
        <v>0.14032823160612207</v>
      </c>
      <c r="I20" s="401">
        <v>8383</v>
      </c>
      <c r="J20" s="401">
        <v>5762</v>
      </c>
      <c r="K20" s="402">
        <v>0.45487677889621658</v>
      </c>
      <c r="L20" s="394"/>
      <c r="M20" s="403">
        <v>0.60200022307320522</v>
      </c>
      <c r="N20" s="403">
        <v>0.6111518439768312</v>
      </c>
      <c r="O20" s="404">
        <v>-0.89999999999999991</v>
      </c>
      <c r="P20" s="401">
        <v>16192</v>
      </c>
      <c r="Q20" s="401">
        <v>16671</v>
      </c>
      <c r="R20" s="402">
        <v>-2.8732529542318998E-2</v>
      </c>
      <c r="S20" s="401">
        <v>26897</v>
      </c>
      <c r="T20" s="401">
        <v>27278</v>
      </c>
      <c r="U20" s="402">
        <v>-1.3967299655399956E-2</v>
      </c>
      <c r="V20" s="401">
        <v>31420</v>
      </c>
      <c r="W20" s="401">
        <v>28076</v>
      </c>
      <c r="X20" s="402">
        <v>0.11910528565322695</v>
      </c>
      <c r="Y20" s="405">
        <v>2.1569300473673372</v>
      </c>
      <c r="Z20" s="406">
        <v>2.5101475189986591</v>
      </c>
    </row>
    <row r="21" spans="1:26" ht="13.8">
      <c r="A21" s="1021" t="s">
        <v>62</v>
      </c>
      <c r="B21" s="391" t="s">
        <v>54</v>
      </c>
      <c r="C21" s="392">
        <v>2333</v>
      </c>
      <c r="D21" s="392">
        <v>2413</v>
      </c>
      <c r="E21" s="393">
        <v>-3.3153750518027353E-2</v>
      </c>
      <c r="F21" s="392">
        <v>1379</v>
      </c>
      <c r="G21" s="392">
        <v>1473</v>
      </c>
      <c r="H21" s="393">
        <v>-6.3815342837746092E-2</v>
      </c>
      <c r="I21" s="392">
        <v>954</v>
      </c>
      <c r="J21" s="392">
        <v>940</v>
      </c>
      <c r="K21" s="393">
        <v>1.4893617021276596E-2</v>
      </c>
      <c r="L21" s="394"/>
      <c r="M21" s="395">
        <v>0.61056829511465605</v>
      </c>
      <c r="N21" s="395">
        <v>0.61684939411425277</v>
      </c>
      <c r="O21" s="396">
        <v>-0.6</v>
      </c>
      <c r="P21" s="392">
        <v>3062</v>
      </c>
      <c r="Q21" s="392">
        <v>3207</v>
      </c>
      <c r="R21" s="393">
        <v>-4.5213595260367945E-2</v>
      </c>
      <c r="S21" s="392">
        <v>5015</v>
      </c>
      <c r="T21" s="392">
        <v>5199</v>
      </c>
      <c r="U21" s="393">
        <v>-3.5391421427197541E-2</v>
      </c>
      <c r="V21" s="392">
        <v>5445</v>
      </c>
      <c r="W21" s="392">
        <v>5462</v>
      </c>
      <c r="X21" s="393">
        <v>-3.1124130355181254E-3</v>
      </c>
      <c r="Y21" s="397">
        <v>2.3339048435490786</v>
      </c>
      <c r="Z21" s="398">
        <v>2.2635723166183173</v>
      </c>
    </row>
    <row r="22" spans="1:26" ht="14.4" thickBot="1">
      <c r="A22" s="1023"/>
      <c r="B22" s="391" t="s">
        <v>55</v>
      </c>
      <c r="C22" s="392">
        <v>7802</v>
      </c>
      <c r="D22" s="392">
        <v>7871</v>
      </c>
      <c r="E22" s="393">
        <v>-8.766357514928217E-3</v>
      </c>
      <c r="F22" s="392">
        <v>5184</v>
      </c>
      <c r="G22" s="392">
        <v>5340</v>
      </c>
      <c r="H22" s="393">
        <v>-2.9213483146067417E-2</v>
      </c>
      <c r="I22" s="392">
        <v>2618</v>
      </c>
      <c r="J22" s="392">
        <v>2531</v>
      </c>
      <c r="K22" s="393">
        <v>3.437376531015409E-2</v>
      </c>
      <c r="L22" s="394"/>
      <c r="M22" s="395">
        <v>0.78847611827141773</v>
      </c>
      <c r="N22" s="395">
        <v>0.77950006126700155</v>
      </c>
      <c r="O22" s="396">
        <v>0.89999999999999991</v>
      </c>
      <c r="P22" s="392">
        <v>13520</v>
      </c>
      <c r="Q22" s="392">
        <v>12723</v>
      </c>
      <c r="R22" s="393">
        <v>6.2642458539652598E-2</v>
      </c>
      <c r="S22" s="392">
        <v>17147</v>
      </c>
      <c r="T22" s="392">
        <v>16322</v>
      </c>
      <c r="U22" s="393">
        <v>5.0545276314177184E-2</v>
      </c>
      <c r="V22" s="392">
        <v>29759</v>
      </c>
      <c r="W22" s="392">
        <v>27269</v>
      </c>
      <c r="X22" s="393">
        <v>9.1312479372180871E-2</v>
      </c>
      <c r="Y22" s="397">
        <v>3.8142783901563702</v>
      </c>
      <c r="Z22" s="398">
        <v>3.464489899631559</v>
      </c>
    </row>
    <row r="23" spans="1:26" ht="14.4" thickBot="1">
      <c r="A23" s="399" t="s">
        <v>57</v>
      </c>
      <c r="B23" s="400"/>
      <c r="C23" s="401">
        <v>10135</v>
      </c>
      <c r="D23" s="401">
        <v>10284</v>
      </c>
      <c r="E23" s="402">
        <v>-1.4488525865422014E-2</v>
      </c>
      <c r="F23" s="401">
        <v>6563</v>
      </c>
      <c r="G23" s="401">
        <v>6813</v>
      </c>
      <c r="H23" s="402">
        <v>-3.6694554528108027E-2</v>
      </c>
      <c r="I23" s="401">
        <v>3572</v>
      </c>
      <c r="J23" s="401">
        <v>3471</v>
      </c>
      <c r="K23" s="402">
        <v>2.9098242581388649E-2</v>
      </c>
      <c r="L23" s="407"/>
      <c r="M23" s="403">
        <v>0.7482176698853894</v>
      </c>
      <c r="N23" s="403">
        <v>0.74020723944054645</v>
      </c>
      <c r="O23" s="404">
        <v>0.8</v>
      </c>
      <c r="P23" s="401">
        <v>16582</v>
      </c>
      <c r="Q23" s="401">
        <v>15930</v>
      </c>
      <c r="R23" s="402">
        <v>4.0929064657878218E-2</v>
      </c>
      <c r="S23" s="401">
        <v>22162</v>
      </c>
      <c r="T23" s="401">
        <v>21521</v>
      </c>
      <c r="U23" s="402">
        <v>2.978486129826681E-2</v>
      </c>
      <c r="V23" s="401">
        <v>35204</v>
      </c>
      <c r="W23" s="401">
        <v>32731</v>
      </c>
      <c r="X23" s="402">
        <v>7.5555283981546539E-2</v>
      </c>
      <c r="Y23" s="405">
        <v>3.4735076467686237</v>
      </c>
      <c r="Z23" s="406">
        <v>3.1827110073901204</v>
      </c>
    </row>
    <row r="24" spans="1:26" ht="4.5" customHeight="1" thickBot="1">
      <c r="A24" s="408"/>
      <c r="B24" s="409"/>
      <c r="C24" s="410"/>
      <c r="D24" s="410"/>
      <c r="E24" s="411"/>
      <c r="F24" s="410"/>
      <c r="G24" s="410"/>
      <c r="H24" s="411"/>
      <c r="I24" s="410"/>
      <c r="J24" s="410"/>
      <c r="K24" s="411"/>
      <c r="L24" s="412"/>
      <c r="M24" s="413" t="e">
        <v>#DIV/0!</v>
      </c>
      <c r="N24" s="413" t="e">
        <v>#DIV/0!</v>
      </c>
      <c r="O24" s="414" t="e">
        <v>#DIV/0!</v>
      </c>
      <c r="P24" s="410"/>
      <c r="Q24" s="410"/>
      <c r="R24" s="411" t="e">
        <v>#DIV/0!</v>
      </c>
      <c r="S24" s="410"/>
      <c r="T24" s="410"/>
      <c r="U24" s="411" t="e">
        <v>#DIV/0!</v>
      </c>
      <c r="V24" s="410"/>
      <c r="W24" s="410"/>
      <c r="X24" s="411" t="e">
        <v>#DIV/0!</v>
      </c>
      <c r="Y24" s="415" t="e">
        <v>#DIV/0!</v>
      </c>
      <c r="Z24" s="416" t="e">
        <v>#DIV/0!</v>
      </c>
    </row>
    <row r="25" spans="1:26" ht="16.2" thickBot="1">
      <c r="A25" s="996" t="s">
        <v>63</v>
      </c>
      <c r="B25" s="997"/>
      <c r="C25" s="417">
        <v>239073</v>
      </c>
      <c r="D25" s="417">
        <v>233768</v>
      </c>
      <c r="E25" s="418">
        <v>2.2693439649567094E-2</v>
      </c>
      <c r="F25" s="417">
        <v>176254</v>
      </c>
      <c r="G25" s="417">
        <v>179135</v>
      </c>
      <c r="H25" s="418">
        <v>-1.6082842548915621E-2</v>
      </c>
      <c r="I25" s="417">
        <v>62819</v>
      </c>
      <c r="J25" s="417">
        <v>54633</v>
      </c>
      <c r="K25" s="418">
        <v>0.14983617959841122</v>
      </c>
      <c r="L25" s="419"/>
      <c r="M25" s="420">
        <v>0.7634123844661671</v>
      </c>
      <c r="N25" s="420">
        <v>0.80167968417970781</v>
      </c>
      <c r="O25" s="421">
        <v>-3.8</v>
      </c>
      <c r="P25" s="417">
        <v>321134</v>
      </c>
      <c r="Q25" s="417">
        <v>339537</v>
      </c>
      <c r="R25" s="418">
        <v>-5.4200278614701787E-2</v>
      </c>
      <c r="S25" s="417">
        <v>420656</v>
      </c>
      <c r="T25" s="417">
        <v>423532</v>
      </c>
      <c r="U25" s="418">
        <v>-6.7905140579696457E-3</v>
      </c>
      <c r="V25" s="417">
        <v>645320</v>
      </c>
      <c r="W25" s="417">
        <v>641293</v>
      </c>
      <c r="X25" s="418">
        <v>6.2795009457455482E-3</v>
      </c>
      <c r="Y25" s="422">
        <v>2.699259222078612</v>
      </c>
      <c r="Z25" s="423">
        <v>2.7432882173779132</v>
      </c>
    </row>
    <row r="26" spans="1:26" s="426" customFormat="1" ht="11.25" customHeight="1" thickBot="1">
      <c r="A26" s="424"/>
      <c r="B26" s="424"/>
      <c r="C26" s="392"/>
      <c r="D26" s="392"/>
      <c r="E26" s="395"/>
      <c r="F26" s="392"/>
      <c r="G26" s="392"/>
      <c r="H26" s="395"/>
      <c r="I26" s="392"/>
      <c r="J26" s="392"/>
      <c r="K26" s="395"/>
      <c r="L26" s="424"/>
      <c r="M26" s="395"/>
      <c r="N26" s="395"/>
      <c r="O26" s="395"/>
      <c r="P26" s="392"/>
      <c r="Q26" s="392"/>
      <c r="R26" s="395"/>
      <c r="S26" s="392"/>
      <c r="T26" s="392"/>
      <c r="U26" s="395"/>
      <c r="V26" s="392"/>
      <c r="W26" s="392"/>
      <c r="X26" s="395"/>
      <c r="Y26" s="425"/>
      <c r="Z26" s="425"/>
    </row>
    <row r="27" spans="1:26" ht="16.2" thickBot="1">
      <c r="A27" s="1019" t="s">
        <v>64</v>
      </c>
      <c r="B27" s="1020"/>
      <c r="C27" s="427">
        <v>11420</v>
      </c>
      <c r="D27" s="427">
        <v>9493</v>
      </c>
      <c r="E27" s="428">
        <v>0.20299167807858423</v>
      </c>
      <c r="F27" s="427">
        <v>3271</v>
      </c>
      <c r="G27" s="427">
        <v>2885</v>
      </c>
      <c r="H27" s="428">
        <v>0.13379549393414211</v>
      </c>
      <c r="I27" s="427">
        <v>8149</v>
      </c>
      <c r="J27" s="427">
        <v>6608</v>
      </c>
      <c r="K27" s="428">
        <v>0.23320217917675545</v>
      </c>
      <c r="L27" s="429"/>
      <c r="M27" s="430">
        <v>0.48685087404521454</v>
      </c>
      <c r="N27" s="430">
        <v>0.42269412954388208</v>
      </c>
      <c r="O27" s="431">
        <v>6.4</v>
      </c>
      <c r="P27" s="427">
        <v>9497</v>
      </c>
      <c r="Q27" s="427">
        <v>7942</v>
      </c>
      <c r="R27" s="428">
        <v>0.19579451019894234</v>
      </c>
      <c r="S27" s="427">
        <v>19507</v>
      </c>
      <c r="T27" s="427">
        <v>18789</v>
      </c>
      <c r="U27" s="428">
        <v>3.8213848528394274E-2</v>
      </c>
      <c r="V27" s="427">
        <v>23939</v>
      </c>
      <c r="W27" s="427">
        <v>18626</v>
      </c>
      <c r="X27" s="428">
        <v>0.28524642972189412</v>
      </c>
      <c r="Y27" s="432">
        <v>2.0962346760070054</v>
      </c>
      <c r="Z27" s="433">
        <v>1.9620773201306225</v>
      </c>
    </row>
    <row r="28" spans="1:26">
      <c r="O28" s="434"/>
    </row>
    <row r="30" spans="1:26" ht="23.4" thickBot="1">
      <c r="A30" s="1006" t="s">
        <v>65</v>
      </c>
      <c r="B30" s="1006"/>
      <c r="C30" s="1006"/>
      <c r="D30" s="1006"/>
      <c r="E30" s="1006"/>
      <c r="F30" s="1006"/>
      <c r="G30" s="1006"/>
      <c r="H30" s="1006"/>
      <c r="I30" s="1006"/>
      <c r="J30" s="1006"/>
      <c r="K30" s="1006"/>
      <c r="L30" s="1006"/>
      <c r="M30" s="1006"/>
      <c r="N30" s="1006"/>
      <c r="O30" s="1006"/>
      <c r="P30" s="1006"/>
      <c r="Q30" s="1006"/>
      <c r="R30" s="1006"/>
      <c r="S30" s="1006"/>
      <c r="T30" s="1006"/>
      <c r="U30" s="1006"/>
      <c r="V30" s="1006"/>
      <c r="W30" s="1006"/>
      <c r="X30" s="1006"/>
      <c r="Y30" s="1006"/>
      <c r="Z30" s="1006"/>
    </row>
    <row r="31" spans="1:26" ht="13.8">
      <c r="A31" s="378"/>
      <c r="B31" s="379"/>
      <c r="C31" s="1007" t="s">
        <v>40</v>
      </c>
      <c r="D31" s="1007"/>
      <c r="E31" s="380" t="s">
        <v>41</v>
      </c>
      <c r="F31" s="1007" t="s">
        <v>42</v>
      </c>
      <c r="G31" s="1007"/>
      <c r="H31" s="380" t="s">
        <v>41</v>
      </c>
      <c r="I31" s="1007" t="s">
        <v>43</v>
      </c>
      <c r="J31" s="1007"/>
      <c r="K31" s="381" t="s">
        <v>41</v>
      </c>
      <c r="L31" s="382"/>
      <c r="M31" s="1008" t="s">
        <v>44</v>
      </c>
      <c r="N31" s="1008"/>
      <c r="O31" s="380" t="s">
        <v>45</v>
      </c>
      <c r="P31" s="1007" t="s">
        <v>46</v>
      </c>
      <c r="Q31" s="1007"/>
      <c r="R31" s="380" t="s">
        <v>41</v>
      </c>
      <c r="S31" s="1007" t="s">
        <v>47</v>
      </c>
      <c r="T31" s="1007"/>
      <c r="U31" s="380" t="s">
        <v>41</v>
      </c>
      <c r="V31" s="1007" t="s">
        <v>48</v>
      </c>
      <c r="W31" s="1007"/>
      <c r="X31" s="380" t="s">
        <v>41</v>
      </c>
      <c r="Y31" s="1009" t="s">
        <v>49</v>
      </c>
      <c r="Z31" s="1010"/>
    </row>
    <row r="32" spans="1:26" ht="28.5" customHeight="1" thickBot="1">
      <c r="A32" s="1011" t="s">
        <v>51</v>
      </c>
      <c r="B32" s="1012"/>
      <c r="C32" s="385">
        <v>2016</v>
      </c>
      <c r="D32" s="385">
        <v>2015</v>
      </c>
      <c r="E32" s="386" t="s">
        <v>52</v>
      </c>
      <c r="F32" s="385">
        <v>2016</v>
      </c>
      <c r="G32" s="385">
        <v>2015</v>
      </c>
      <c r="H32" s="386" t="s">
        <v>52</v>
      </c>
      <c r="I32" s="385">
        <v>2016</v>
      </c>
      <c r="J32" s="385">
        <v>2015</v>
      </c>
      <c r="K32" s="386" t="s">
        <v>52</v>
      </c>
      <c r="L32" s="387"/>
      <c r="M32" s="385">
        <v>2016</v>
      </c>
      <c r="N32" s="385">
        <v>2015</v>
      </c>
      <c r="O32" s="386" t="s">
        <v>52</v>
      </c>
      <c r="P32" s="385">
        <v>2016</v>
      </c>
      <c r="Q32" s="385">
        <v>2015</v>
      </c>
      <c r="R32" s="386" t="s">
        <v>52</v>
      </c>
      <c r="S32" s="385">
        <v>2016</v>
      </c>
      <c r="T32" s="385">
        <v>2015</v>
      </c>
      <c r="U32" s="386" t="s">
        <v>52</v>
      </c>
      <c r="V32" s="385">
        <v>2016</v>
      </c>
      <c r="W32" s="385">
        <v>2015</v>
      </c>
      <c r="X32" s="386" t="s">
        <v>52</v>
      </c>
      <c r="Y32" s="385">
        <v>2016</v>
      </c>
      <c r="Z32" s="390">
        <v>2015</v>
      </c>
    </row>
    <row r="33" spans="1:26" ht="13.8">
      <c r="A33" s="1013" t="s">
        <v>54</v>
      </c>
      <c r="B33" s="1014"/>
      <c r="C33" s="392">
        <f>C7+C11+C14+C18+C21</f>
        <v>39916</v>
      </c>
      <c r="D33" s="392">
        <f>D7+D11+D14+D18+D21</f>
        <v>36851</v>
      </c>
      <c r="E33" s="393">
        <f>(C33-D33)/D33</f>
        <v>8.3172776858158534E-2</v>
      </c>
      <c r="F33" s="392">
        <f>F7+F11+F14+F18+F21</f>
        <v>20163</v>
      </c>
      <c r="G33" s="392">
        <f>G7+G11+G14+G18+G21</f>
        <v>19662</v>
      </c>
      <c r="H33" s="393">
        <f>(F33-G33)/G33</f>
        <v>2.5480622520598108E-2</v>
      </c>
      <c r="I33" s="392">
        <f>I7+I11+I14+I18+I21</f>
        <v>19753</v>
      </c>
      <c r="J33" s="392">
        <f>J7+J11+J14+J18+J21</f>
        <v>17189</v>
      </c>
      <c r="K33" s="393">
        <f>(I33-J33)/J33</f>
        <v>0.14916516376752575</v>
      </c>
      <c r="L33" s="435"/>
      <c r="M33" s="395">
        <f t="shared" ref="M33:N35" si="0">P33/S33</f>
        <v>0.55556333394004731</v>
      </c>
      <c r="N33" s="395">
        <f t="shared" si="0"/>
        <v>0.53833377904767266</v>
      </c>
      <c r="O33" s="396">
        <f>ROUND(+M33-N33,3)*100</f>
        <v>1.7000000000000002</v>
      </c>
      <c r="P33" s="392">
        <f>P7+P11+P14+P18+P21</f>
        <v>39680</v>
      </c>
      <c r="Q33" s="392">
        <f>Q7+Q11+Q14+Q18+Q21</f>
        <v>38247</v>
      </c>
      <c r="R33" s="393">
        <f>(P33-Q33)/Q33</f>
        <v>3.7466990875101316E-2</v>
      </c>
      <c r="S33" s="392">
        <f>S7+S11+S14+S18+S21</f>
        <v>71423</v>
      </c>
      <c r="T33" s="392">
        <f>T7+T11+T14+T18+T21</f>
        <v>71047</v>
      </c>
      <c r="U33" s="393">
        <f>(S33-T33)/T33</f>
        <v>5.2922713133559474E-3</v>
      </c>
      <c r="V33" s="392">
        <f>V7+V11+V14+V18+V21</f>
        <v>83245</v>
      </c>
      <c r="W33" s="392">
        <f>W7+W11+W14+W18+W21</f>
        <v>75564</v>
      </c>
      <c r="X33" s="393">
        <f>(V33-W33)/W33</f>
        <v>0.10164893335450743</v>
      </c>
      <c r="Y33" s="436">
        <f t="shared" ref="Y33:Z35" si="1">V33/C33</f>
        <v>2.0855045595751078</v>
      </c>
      <c r="Z33" s="437">
        <f t="shared" si="1"/>
        <v>2.0505278011451522</v>
      </c>
    </row>
    <row r="34" spans="1:26" ht="13.8">
      <c r="A34" s="1015" t="s">
        <v>55</v>
      </c>
      <c r="B34" s="1016"/>
      <c r="C34" s="438">
        <f>C8+C12+C19+C15+C22</f>
        <v>68085</v>
      </c>
      <c r="D34" s="438">
        <f>D8+D12+D19+D15+D22</f>
        <v>64390</v>
      </c>
      <c r="E34" s="439">
        <f>(C34-D34)/D34</f>
        <v>5.7384687063208574E-2</v>
      </c>
      <c r="F34" s="438">
        <f>F8+F12+F19+F15+F22</f>
        <v>42827</v>
      </c>
      <c r="G34" s="438">
        <f>G8+G12+G19+G15+G22</f>
        <v>42794</v>
      </c>
      <c r="H34" s="439">
        <f>(F34-G34)/G34</f>
        <v>7.7113614058045522E-4</v>
      </c>
      <c r="I34" s="438">
        <f>I8+I12+I19+I15+I22</f>
        <v>25258</v>
      </c>
      <c r="J34" s="438">
        <f>J8+J12+J19+J15+J22</f>
        <v>21596</v>
      </c>
      <c r="K34" s="439">
        <f>(I34-J34)/J34</f>
        <v>0.16956843859974069</v>
      </c>
      <c r="L34" s="435"/>
      <c r="M34" s="440">
        <f t="shared" si="0"/>
        <v>0.76403487400807457</v>
      </c>
      <c r="N34" s="441">
        <f t="shared" si="0"/>
        <v>0.76835340942962849</v>
      </c>
      <c r="O34" s="442">
        <f>ROUND(+M34-N34,3)*100</f>
        <v>-0.4</v>
      </c>
      <c r="P34" s="438">
        <f>P8+P12+P19+P15+P22</f>
        <v>87809</v>
      </c>
      <c r="Q34" s="438">
        <f>Q8+Q12+Q19+Q15+Q22</f>
        <v>87643</v>
      </c>
      <c r="R34" s="439">
        <f>(P34-Q34)/Q34</f>
        <v>1.8940474424654565E-3</v>
      </c>
      <c r="S34" s="438">
        <f>S8+S12+S19+S15+S22</f>
        <v>114928</v>
      </c>
      <c r="T34" s="438">
        <f>T8+T12+T19+T15+T22</f>
        <v>114066</v>
      </c>
      <c r="U34" s="439">
        <f>(S34-T34)/T34</f>
        <v>7.55702838707415E-3</v>
      </c>
      <c r="V34" s="438">
        <f>V8+V12+V19+V15+V22</f>
        <v>175823</v>
      </c>
      <c r="W34" s="438">
        <f>W8+W12+W19+W15+W22</f>
        <v>162657</v>
      </c>
      <c r="X34" s="439">
        <f>(V34-W34)/W34</f>
        <v>8.0943334747351783E-2</v>
      </c>
      <c r="Y34" s="443">
        <f t="shared" si="1"/>
        <v>2.582404347506793</v>
      </c>
      <c r="Z34" s="444">
        <f t="shared" si="1"/>
        <v>2.5261220686441992</v>
      </c>
    </row>
    <row r="35" spans="1:26" ht="14.4" thickBot="1">
      <c r="A35" s="1017" t="s">
        <v>56</v>
      </c>
      <c r="B35" s="1018"/>
      <c r="C35" s="445">
        <f>C9+C16</f>
        <v>131072</v>
      </c>
      <c r="D35" s="446">
        <f>D9+D16</f>
        <v>132527</v>
      </c>
      <c r="E35" s="447">
        <f>(C35-D35)/D35</f>
        <v>-1.0978894866706407E-2</v>
      </c>
      <c r="F35" s="448">
        <f>F9+F16</f>
        <v>113264</v>
      </c>
      <c r="G35" s="446">
        <f>G9+G16</f>
        <v>116679</v>
      </c>
      <c r="H35" s="447">
        <f>(F35-G35)/G35</f>
        <v>-2.9268334490353876E-2</v>
      </c>
      <c r="I35" s="448">
        <f>I9+I16</f>
        <v>17808</v>
      </c>
      <c r="J35" s="446">
        <f>J9+J16</f>
        <v>15848</v>
      </c>
      <c r="K35" s="449">
        <f>(I35-J35)/J35</f>
        <v>0.12367491166077739</v>
      </c>
      <c r="L35" s="450"/>
      <c r="M35" s="451">
        <f t="shared" si="0"/>
        <v>0.82646550436397004</v>
      </c>
      <c r="N35" s="452">
        <f t="shared" si="0"/>
        <v>0.89609888473653521</v>
      </c>
      <c r="O35" s="453">
        <f>ROUND(+M35-N35,3)*100</f>
        <v>-7.0000000000000009</v>
      </c>
      <c r="P35" s="448">
        <f>P9+P16</f>
        <v>193645</v>
      </c>
      <c r="Q35" s="446">
        <f>Q9+Q16</f>
        <v>213647</v>
      </c>
      <c r="R35" s="447">
        <f>(P35-Q35)/Q35</f>
        <v>-9.3621721812148076E-2</v>
      </c>
      <c r="S35" s="448">
        <f>S9+S16</f>
        <v>234305</v>
      </c>
      <c r="T35" s="446">
        <f>T9+T16</f>
        <v>238419</v>
      </c>
      <c r="U35" s="447">
        <f>(S35-T35)/T35</f>
        <v>-1.7255336193843611E-2</v>
      </c>
      <c r="V35" s="448">
        <f>V9+V16</f>
        <v>386252</v>
      </c>
      <c r="W35" s="446">
        <f>W9+W16</f>
        <v>403072</v>
      </c>
      <c r="X35" s="449">
        <f>(V35-W35)/W35</f>
        <v>-4.1729517307081611E-2</v>
      </c>
      <c r="Y35" s="454">
        <f t="shared" si="1"/>
        <v>2.946868896484375</v>
      </c>
      <c r="Z35" s="455">
        <f t="shared" si="1"/>
        <v>3.041433066469474</v>
      </c>
    </row>
    <row r="36" spans="1:26" ht="4.5" customHeight="1" thickBot="1">
      <c r="A36" s="408"/>
      <c r="B36" s="409"/>
      <c r="C36" s="410"/>
      <c r="D36" s="410"/>
      <c r="E36" s="456"/>
      <c r="F36" s="410"/>
      <c r="G36" s="410"/>
      <c r="H36" s="456"/>
      <c r="I36" s="410"/>
      <c r="J36" s="410"/>
      <c r="K36" s="457"/>
      <c r="L36" s="411"/>
      <c r="M36" s="413"/>
      <c r="N36" s="413"/>
      <c r="O36" s="458"/>
      <c r="P36" s="410"/>
      <c r="Q36" s="410"/>
      <c r="R36" s="456"/>
      <c r="S36" s="410"/>
      <c r="T36" s="410"/>
      <c r="U36" s="456"/>
      <c r="V36" s="410"/>
      <c r="W36" s="410"/>
      <c r="X36" s="456"/>
      <c r="Y36" s="459"/>
      <c r="Z36" s="459"/>
    </row>
    <row r="37" spans="1:26" ht="16.2" thickBot="1">
      <c r="A37" s="996" t="s">
        <v>63</v>
      </c>
      <c r="B37" s="997"/>
      <c r="C37" s="417">
        <f>SUM(C33:C35)</f>
        <v>239073</v>
      </c>
      <c r="D37" s="417">
        <f>SUM(D33:D35)</f>
        <v>233768</v>
      </c>
      <c r="E37" s="418">
        <f>(C37-D37)/D37</f>
        <v>2.2693439649567094E-2</v>
      </c>
      <c r="F37" s="417">
        <f>SUM(F33:F35)</f>
        <v>176254</v>
      </c>
      <c r="G37" s="417">
        <f>SUM(G33:G35)</f>
        <v>179135</v>
      </c>
      <c r="H37" s="418">
        <f>(F37-G37)/G37</f>
        <v>-1.6082842548915621E-2</v>
      </c>
      <c r="I37" s="417">
        <f>SUM(I33:I35)</f>
        <v>62819</v>
      </c>
      <c r="J37" s="417">
        <f>SUM(J33:J35)</f>
        <v>54633</v>
      </c>
      <c r="K37" s="418">
        <f>(I37-J37)/J37</f>
        <v>0.14983617959841122</v>
      </c>
      <c r="L37" s="460"/>
      <c r="M37" s="420">
        <f>P37/S37</f>
        <v>0.7634123844661671</v>
      </c>
      <c r="N37" s="420">
        <f>Q37/T37</f>
        <v>0.80167968417970781</v>
      </c>
      <c r="O37" s="421">
        <f>ROUND(+M37-N37,3)*100</f>
        <v>-3.8</v>
      </c>
      <c r="P37" s="417">
        <f>SUM(P33:P35)</f>
        <v>321134</v>
      </c>
      <c r="Q37" s="417">
        <f>SUM(Q33:Q35)</f>
        <v>339537</v>
      </c>
      <c r="R37" s="418">
        <f>(P37-Q37)/Q37</f>
        <v>-5.4200278614701787E-2</v>
      </c>
      <c r="S37" s="417">
        <f>SUM(S33:S35)</f>
        <v>420656</v>
      </c>
      <c r="T37" s="417">
        <f>SUM(T33:T35)</f>
        <v>423532</v>
      </c>
      <c r="U37" s="418">
        <f>(S37-T37)/T37</f>
        <v>-6.7905140579696457E-3</v>
      </c>
      <c r="V37" s="417">
        <f>SUM(V33:V35)</f>
        <v>645320</v>
      </c>
      <c r="W37" s="417">
        <f>SUM(W33:W35)</f>
        <v>641293</v>
      </c>
      <c r="X37" s="418">
        <f>(V37-W37)/W37</f>
        <v>6.2795009457455482E-3</v>
      </c>
      <c r="Y37" s="461">
        <f>V37/C37</f>
        <v>2.699259222078612</v>
      </c>
      <c r="Z37" s="462">
        <f>W37/D37</f>
        <v>2.7432882173779132</v>
      </c>
    </row>
    <row r="38" spans="1:26" ht="11.25" customHeight="1">
      <c r="A38" s="463"/>
      <c r="B38" s="463"/>
      <c r="C38" s="463"/>
      <c r="D38" s="463"/>
      <c r="E38" s="464"/>
      <c r="F38" s="463"/>
      <c r="G38" s="463"/>
      <c r="H38" s="464"/>
      <c r="I38" s="463"/>
      <c r="J38" s="463"/>
      <c r="K38" s="464"/>
      <c r="L38" s="463"/>
      <c r="M38" s="465"/>
      <c r="N38" s="465"/>
      <c r="O38" s="464"/>
      <c r="P38" s="463"/>
      <c r="Q38" s="463"/>
      <c r="R38" s="463"/>
      <c r="S38" s="463"/>
      <c r="T38" s="463"/>
      <c r="U38" s="463"/>
      <c r="V38" s="463"/>
      <c r="W38" s="463"/>
      <c r="X38" s="463"/>
      <c r="Y38" s="463"/>
      <c r="Z38" s="463"/>
    </row>
    <row r="39" spans="1:26">
      <c r="C39" s="466"/>
      <c r="D39" s="466"/>
      <c r="E39" s="466"/>
      <c r="F39" s="466"/>
      <c r="G39" s="466"/>
      <c r="H39" s="466"/>
      <c r="I39" s="466"/>
    </row>
    <row r="40" spans="1:26" ht="23.4" thickBot="1">
      <c r="A40" s="1006" t="s">
        <v>66</v>
      </c>
      <c r="B40" s="1006"/>
      <c r="C40" s="1006"/>
      <c r="D40" s="1006"/>
      <c r="E40" s="1006"/>
      <c r="F40" s="1006"/>
      <c r="G40" s="1006"/>
      <c r="H40" s="1006"/>
      <c r="I40" s="1006"/>
      <c r="J40" s="1006"/>
      <c r="K40" s="1006"/>
      <c r="L40" s="1006"/>
      <c r="M40" s="1006"/>
      <c r="N40" s="1006"/>
      <c r="O40" s="1006"/>
      <c r="P40" s="1006"/>
      <c r="Q40" s="1006"/>
      <c r="R40" s="1006"/>
      <c r="S40" s="1006"/>
      <c r="T40" s="1006"/>
      <c r="U40" s="1006"/>
      <c r="V40" s="1006"/>
      <c r="W40" s="1006"/>
      <c r="X40" s="1006"/>
      <c r="Y40" s="1006"/>
      <c r="Z40" s="1006"/>
    </row>
    <row r="41" spans="1:26" ht="13.8">
      <c r="A41" s="378"/>
      <c r="B41" s="379"/>
      <c r="C41" s="1007" t="s">
        <v>40</v>
      </c>
      <c r="D41" s="1007"/>
      <c r="E41" s="380" t="s">
        <v>41</v>
      </c>
      <c r="F41" s="1007" t="s">
        <v>42</v>
      </c>
      <c r="G41" s="1007"/>
      <c r="H41" s="380" t="s">
        <v>41</v>
      </c>
      <c r="I41" s="1007" t="s">
        <v>43</v>
      </c>
      <c r="J41" s="1007"/>
      <c r="K41" s="381" t="s">
        <v>41</v>
      </c>
      <c r="L41" s="382"/>
      <c r="M41" s="1008" t="s">
        <v>44</v>
      </c>
      <c r="N41" s="1008"/>
      <c r="O41" s="380" t="s">
        <v>45</v>
      </c>
      <c r="P41" s="1007" t="s">
        <v>46</v>
      </c>
      <c r="Q41" s="1007"/>
      <c r="R41" s="380" t="s">
        <v>41</v>
      </c>
      <c r="S41" s="1007" t="s">
        <v>47</v>
      </c>
      <c r="T41" s="1007"/>
      <c r="U41" s="380" t="s">
        <v>41</v>
      </c>
      <c r="V41" s="1007" t="s">
        <v>48</v>
      </c>
      <c r="W41" s="1007"/>
      <c r="X41" s="380" t="s">
        <v>41</v>
      </c>
      <c r="Y41" s="1009" t="s">
        <v>49</v>
      </c>
      <c r="Z41" s="1010"/>
    </row>
    <row r="42" spans="1:26" ht="14.4" thickBot="1">
      <c r="A42" s="998" t="s">
        <v>50</v>
      </c>
      <c r="B42" s="999"/>
      <c r="C42" s="385">
        <v>2016</v>
      </c>
      <c r="D42" s="385">
        <v>2015</v>
      </c>
      <c r="E42" s="386" t="s">
        <v>52</v>
      </c>
      <c r="F42" s="385">
        <v>2016</v>
      </c>
      <c r="G42" s="385">
        <v>2015</v>
      </c>
      <c r="H42" s="386" t="s">
        <v>52</v>
      </c>
      <c r="I42" s="385">
        <v>2016</v>
      </c>
      <c r="J42" s="385">
        <v>2015</v>
      </c>
      <c r="K42" s="386" t="s">
        <v>52</v>
      </c>
      <c r="L42" s="387"/>
      <c r="M42" s="385">
        <v>2016</v>
      </c>
      <c r="N42" s="385">
        <v>2015</v>
      </c>
      <c r="O42" s="386" t="s">
        <v>52</v>
      </c>
      <c r="P42" s="385">
        <v>2016</v>
      </c>
      <c r="Q42" s="385">
        <v>2015</v>
      </c>
      <c r="R42" s="386" t="s">
        <v>52</v>
      </c>
      <c r="S42" s="385">
        <v>2016</v>
      </c>
      <c r="T42" s="385">
        <v>2015</v>
      </c>
      <c r="U42" s="386" t="s">
        <v>52</v>
      </c>
      <c r="V42" s="385">
        <v>2016</v>
      </c>
      <c r="W42" s="385">
        <v>2015</v>
      </c>
      <c r="X42" s="386" t="s">
        <v>52</v>
      </c>
      <c r="Y42" s="385">
        <v>2016</v>
      </c>
      <c r="Z42" s="390">
        <v>2015</v>
      </c>
    </row>
    <row r="43" spans="1:26" s="470" customFormat="1" ht="13.8">
      <c r="A43" s="1000" t="s">
        <v>53</v>
      </c>
      <c r="B43" s="1001"/>
      <c r="C43" s="410">
        <f>C10</f>
        <v>141976</v>
      </c>
      <c r="D43" s="467">
        <f>D10</f>
        <v>142088</v>
      </c>
      <c r="E43" s="456">
        <f>(C43-D43)/D43</f>
        <v>-7.8824390518551887E-4</v>
      </c>
      <c r="F43" s="410">
        <f>F10</f>
        <v>121299</v>
      </c>
      <c r="G43" s="467">
        <f>G10</f>
        <v>123999</v>
      </c>
      <c r="H43" s="456">
        <f>(F43-G43)/G43</f>
        <v>-2.1774369148138292E-2</v>
      </c>
      <c r="I43" s="410">
        <f>I10</f>
        <v>20677</v>
      </c>
      <c r="J43" s="467">
        <f>J10</f>
        <v>18089</v>
      </c>
      <c r="K43" s="456">
        <f>(I43-J43)/J43</f>
        <v>0.14307037426060037</v>
      </c>
      <c r="L43" s="435"/>
      <c r="M43" s="413">
        <f t="shared" ref="M43:N47" si="2">P43/S43</f>
        <v>0.83771685332522505</v>
      </c>
      <c r="N43" s="468">
        <f t="shared" si="2"/>
        <v>0.88683465907668169</v>
      </c>
      <c r="O43" s="458">
        <f>ROUND(+M43-N43,3)*100</f>
        <v>-4.9000000000000004</v>
      </c>
      <c r="P43" s="410">
        <f>P10</f>
        <v>198368</v>
      </c>
      <c r="Q43" s="467">
        <f>Q10</f>
        <v>212498</v>
      </c>
      <c r="R43" s="456">
        <f>(P43-Q43)/Q43</f>
        <v>-6.6494743479938639E-2</v>
      </c>
      <c r="S43" s="410">
        <f>S10</f>
        <v>236796</v>
      </c>
      <c r="T43" s="467">
        <f>T10</f>
        <v>239614</v>
      </c>
      <c r="U43" s="456">
        <f>(S43-T43)/T43</f>
        <v>-1.1760581602076674E-2</v>
      </c>
      <c r="V43" s="410">
        <f>V10</f>
        <v>370439</v>
      </c>
      <c r="W43" s="467">
        <f>W10</f>
        <v>381132</v>
      </c>
      <c r="X43" s="456">
        <f>(V43-W43)/W43</f>
        <v>-2.8055896644732008E-2</v>
      </c>
      <c r="Y43" s="459">
        <f t="shared" ref="Y43:Z47" si="3">V43/C43</f>
        <v>2.6091663379726149</v>
      </c>
      <c r="Z43" s="469">
        <f t="shared" si="3"/>
        <v>2.6823658577782781</v>
      </c>
    </row>
    <row r="44" spans="1:26" s="470" customFormat="1" ht="13.8">
      <c r="A44" s="1002" t="s">
        <v>58</v>
      </c>
      <c r="B44" s="1003"/>
      <c r="C44" s="471">
        <f>C13</f>
        <v>30859</v>
      </c>
      <c r="D44" s="472">
        <f>D13</f>
        <v>27507</v>
      </c>
      <c r="E44" s="473">
        <f>(C44-D44)/D44</f>
        <v>0.12185989020976479</v>
      </c>
      <c r="F44" s="471">
        <f>F13</f>
        <v>9498</v>
      </c>
      <c r="G44" s="472">
        <f>G13</f>
        <v>9138</v>
      </c>
      <c r="H44" s="473">
        <f>(F44-G44)/G44</f>
        <v>3.9395929087327641E-2</v>
      </c>
      <c r="I44" s="471">
        <f>I13</f>
        <v>21361</v>
      </c>
      <c r="J44" s="472">
        <f>J13</f>
        <v>18369</v>
      </c>
      <c r="K44" s="473">
        <f>(I44-J44)/J44</f>
        <v>0.16288311829713104</v>
      </c>
      <c r="L44" s="435"/>
      <c r="M44" s="474">
        <f t="shared" si="2"/>
        <v>0.57920873724139199</v>
      </c>
      <c r="N44" s="475">
        <f t="shared" si="2"/>
        <v>0.52844238736889249</v>
      </c>
      <c r="O44" s="476">
        <f>ROUND(+M44-N44,3)*100</f>
        <v>5.0999999999999996</v>
      </c>
      <c r="P44" s="471">
        <f>P13</f>
        <v>31608</v>
      </c>
      <c r="Q44" s="472">
        <f>Q13</f>
        <v>28315</v>
      </c>
      <c r="R44" s="473">
        <f>(P44-Q44)/Q44</f>
        <v>0.11629878156454176</v>
      </c>
      <c r="S44" s="471">
        <f>S13</f>
        <v>54571</v>
      </c>
      <c r="T44" s="472">
        <f>T13</f>
        <v>53582</v>
      </c>
      <c r="U44" s="473">
        <f>(S44-T44)/T44</f>
        <v>1.8457691015639582E-2</v>
      </c>
      <c r="V44" s="471">
        <f>V13</f>
        <v>71395</v>
      </c>
      <c r="W44" s="472">
        <f>W13</f>
        <v>59357</v>
      </c>
      <c r="X44" s="473">
        <f>(V44-W44)/W44</f>
        <v>0.20280674562393652</v>
      </c>
      <c r="Y44" s="477">
        <f t="shared" si="3"/>
        <v>2.3135876081532132</v>
      </c>
      <c r="Z44" s="478">
        <f t="shared" si="3"/>
        <v>2.1578870832878905</v>
      </c>
    </row>
    <row r="45" spans="1:26" s="470" customFormat="1" ht="13.8">
      <c r="A45" s="1002" t="s">
        <v>59</v>
      </c>
      <c r="B45" s="1003"/>
      <c r="C45" s="471">
        <f>C17</f>
        <v>41536</v>
      </c>
      <c r="D45" s="472">
        <f>D17</f>
        <v>42704</v>
      </c>
      <c r="E45" s="473">
        <f>(C45-D45)/D45</f>
        <v>-2.7351067815661295E-2</v>
      </c>
      <c r="F45" s="471">
        <f>F17</f>
        <v>32710</v>
      </c>
      <c r="G45" s="472">
        <f>G17</f>
        <v>33762</v>
      </c>
      <c r="H45" s="473">
        <f>(F45-G45)/G45</f>
        <v>-3.11592915111664E-2</v>
      </c>
      <c r="I45" s="471">
        <f>I17</f>
        <v>8826</v>
      </c>
      <c r="J45" s="472">
        <f>J17</f>
        <v>8942</v>
      </c>
      <c r="K45" s="473">
        <f>(I45-J45)/J45</f>
        <v>-1.2972489375978528E-2</v>
      </c>
      <c r="L45" s="435"/>
      <c r="M45" s="474">
        <f t="shared" si="2"/>
        <v>0.72770783996011468</v>
      </c>
      <c r="N45" s="475">
        <f t="shared" si="2"/>
        <v>0.81095698885168699</v>
      </c>
      <c r="O45" s="476">
        <f>ROUND(+M45-N45,3)*100</f>
        <v>-8.3000000000000007</v>
      </c>
      <c r="P45" s="471">
        <f>P17</f>
        <v>58384</v>
      </c>
      <c r="Q45" s="472">
        <f>Q17</f>
        <v>66123</v>
      </c>
      <c r="R45" s="473">
        <f>(P45-Q45)/Q45</f>
        <v>-0.11703945676995901</v>
      </c>
      <c r="S45" s="471">
        <f>S17</f>
        <v>80230</v>
      </c>
      <c r="T45" s="472">
        <f>T17</f>
        <v>81537</v>
      </c>
      <c r="U45" s="473">
        <f>(S45-T45)/T45</f>
        <v>-1.602953260482971E-2</v>
      </c>
      <c r="V45" s="471">
        <f>V17</f>
        <v>136862</v>
      </c>
      <c r="W45" s="472">
        <f>W17</f>
        <v>139997</v>
      </c>
      <c r="X45" s="473">
        <f>(V45-W45)/W45</f>
        <v>-2.2393337000078572E-2</v>
      </c>
      <c r="Y45" s="477">
        <f t="shared" si="3"/>
        <v>3.2950211864406778</v>
      </c>
      <c r="Z45" s="478">
        <f t="shared" si="3"/>
        <v>3.2783111652304235</v>
      </c>
    </row>
    <row r="46" spans="1:26" s="470" customFormat="1" ht="13.8">
      <c r="A46" s="1002" t="s">
        <v>60</v>
      </c>
      <c r="B46" s="1003"/>
      <c r="C46" s="471">
        <f>C20</f>
        <v>14567</v>
      </c>
      <c r="D46" s="472">
        <f>D20</f>
        <v>11185</v>
      </c>
      <c r="E46" s="473">
        <f>(C46-D46)/D46</f>
        <v>0.30236924452391595</v>
      </c>
      <c r="F46" s="471">
        <f>F20</f>
        <v>6184</v>
      </c>
      <c r="G46" s="472">
        <f>G20</f>
        <v>5423</v>
      </c>
      <c r="H46" s="473">
        <f>(F46-G46)/G46</f>
        <v>0.14032823160612207</v>
      </c>
      <c r="I46" s="471">
        <f>I20</f>
        <v>8383</v>
      </c>
      <c r="J46" s="472">
        <f>J20</f>
        <v>5762</v>
      </c>
      <c r="K46" s="473">
        <f>(I46-J46)/J46</f>
        <v>0.45487677889621658</v>
      </c>
      <c r="L46" s="435"/>
      <c r="M46" s="474">
        <f t="shared" si="2"/>
        <v>0.60200022307320522</v>
      </c>
      <c r="N46" s="475">
        <f t="shared" si="2"/>
        <v>0.6111518439768312</v>
      </c>
      <c r="O46" s="476">
        <f>ROUND(+M46-N46,3)*100</f>
        <v>-0.89999999999999991</v>
      </c>
      <c r="P46" s="471">
        <f>P20</f>
        <v>16192</v>
      </c>
      <c r="Q46" s="472">
        <f>Q20</f>
        <v>16671</v>
      </c>
      <c r="R46" s="473">
        <f>(P46-Q46)/Q46</f>
        <v>-2.8732529542318998E-2</v>
      </c>
      <c r="S46" s="471">
        <f>S20</f>
        <v>26897</v>
      </c>
      <c r="T46" s="472">
        <f>T20</f>
        <v>27278</v>
      </c>
      <c r="U46" s="473">
        <f>(S46-T46)/T46</f>
        <v>-1.3967299655399956E-2</v>
      </c>
      <c r="V46" s="471">
        <f>V20</f>
        <v>31420</v>
      </c>
      <c r="W46" s="472">
        <f>W20</f>
        <v>28076</v>
      </c>
      <c r="X46" s="473">
        <f>(V46-W46)/W46</f>
        <v>0.11910528565322695</v>
      </c>
      <c r="Y46" s="477">
        <f t="shared" si="3"/>
        <v>2.1569300473673372</v>
      </c>
      <c r="Z46" s="478">
        <f t="shared" si="3"/>
        <v>2.5101475189986591</v>
      </c>
    </row>
    <row r="47" spans="1:26" s="470" customFormat="1" ht="14.4" thickBot="1">
      <c r="A47" s="1004" t="s">
        <v>62</v>
      </c>
      <c r="B47" s="1005"/>
      <c r="C47" s="479">
        <f>C23</f>
        <v>10135</v>
      </c>
      <c r="D47" s="480">
        <f>D23</f>
        <v>10284</v>
      </c>
      <c r="E47" s="481">
        <f>(C47-D47)/D47</f>
        <v>-1.4488525865422014E-2</v>
      </c>
      <c r="F47" s="479">
        <f>F23</f>
        <v>6563</v>
      </c>
      <c r="G47" s="480">
        <f>G23</f>
        <v>6813</v>
      </c>
      <c r="H47" s="481">
        <f>(F47-G47)/G47</f>
        <v>-3.6694554528108027E-2</v>
      </c>
      <c r="I47" s="479">
        <f>I23</f>
        <v>3572</v>
      </c>
      <c r="J47" s="480">
        <f>J23</f>
        <v>3471</v>
      </c>
      <c r="K47" s="481">
        <f>(I47-J47)/J47</f>
        <v>2.9098242581388649E-2</v>
      </c>
      <c r="L47" s="450"/>
      <c r="M47" s="482">
        <f t="shared" si="2"/>
        <v>0.7482176698853894</v>
      </c>
      <c r="N47" s="483">
        <f t="shared" si="2"/>
        <v>0.74020723944054645</v>
      </c>
      <c r="O47" s="484">
        <f>ROUND(+M47-N47,3)*100</f>
        <v>0.8</v>
      </c>
      <c r="P47" s="479">
        <f>P23</f>
        <v>16582</v>
      </c>
      <c r="Q47" s="480">
        <f>Q23</f>
        <v>15930</v>
      </c>
      <c r="R47" s="481">
        <f>(P47-Q47)/Q47</f>
        <v>4.0929064657878218E-2</v>
      </c>
      <c r="S47" s="479">
        <f>S23</f>
        <v>22162</v>
      </c>
      <c r="T47" s="480">
        <f>T23</f>
        <v>21521</v>
      </c>
      <c r="U47" s="481">
        <f>(S47-T47)/T47</f>
        <v>2.978486129826681E-2</v>
      </c>
      <c r="V47" s="479">
        <f>V23</f>
        <v>35204</v>
      </c>
      <c r="W47" s="480">
        <f>W23</f>
        <v>32731</v>
      </c>
      <c r="X47" s="481">
        <f>(V47-W47)/W47</f>
        <v>7.5555283981546539E-2</v>
      </c>
      <c r="Y47" s="485">
        <f t="shared" si="3"/>
        <v>3.4735076467686237</v>
      </c>
      <c r="Z47" s="486">
        <f t="shared" si="3"/>
        <v>3.1827110073901204</v>
      </c>
    </row>
    <row r="48" spans="1:26" ht="4.5" customHeight="1" thickBot="1">
      <c r="A48" s="408"/>
      <c r="B48" s="409"/>
      <c r="C48" s="410"/>
      <c r="D48" s="410"/>
      <c r="E48" s="456"/>
      <c r="F48" s="410"/>
      <c r="G48" s="410"/>
      <c r="H48" s="456"/>
      <c r="I48" s="410"/>
      <c r="J48" s="410"/>
      <c r="K48" s="457"/>
      <c r="L48" s="411"/>
      <c r="M48" s="413"/>
      <c r="N48" s="413"/>
      <c r="O48" s="458"/>
      <c r="P48" s="410"/>
      <c r="Q48" s="410"/>
      <c r="R48" s="456"/>
      <c r="S48" s="410"/>
      <c r="T48" s="410"/>
      <c r="U48" s="456"/>
      <c r="V48" s="410"/>
      <c r="W48" s="410"/>
      <c r="X48" s="456"/>
      <c r="Y48" s="459"/>
      <c r="Z48" s="459"/>
    </row>
    <row r="49" spans="1:26" ht="16.2" thickBot="1">
      <c r="A49" s="996" t="s">
        <v>63</v>
      </c>
      <c r="B49" s="997"/>
      <c r="C49" s="417">
        <f>SUM(C43:C47)</f>
        <v>239073</v>
      </c>
      <c r="D49" s="417">
        <f>SUM(D43:D47)</f>
        <v>233768</v>
      </c>
      <c r="E49" s="418">
        <f>(C49-D49)/D49</f>
        <v>2.2693439649567094E-2</v>
      </c>
      <c r="F49" s="417">
        <f>SUM(F43:F47)</f>
        <v>176254</v>
      </c>
      <c r="G49" s="417">
        <f>SUM(G43:G47)</f>
        <v>179135</v>
      </c>
      <c r="H49" s="418">
        <f>(F49-G49)/G49</f>
        <v>-1.6082842548915621E-2</v>
      </c>
      <c r="I49" s="417">
        <f>SUM(I43:I47)</f>
        <v>62819</v>
      </c>
      <c r="J49" s="417">
        <f>SUM(J43:J47)</f>
        <v>54633</v>
      </c>
      <c r="K49" s="418">
        <f>(I49-J49)/J49</f>
        <v>0.14983617959841122</v>
      </c>
      <c r="L49" s="460"/>
      <c r="M49" s="420">
        <f>P49/S49</f>
        <v>0.7634123844661671</v>
      </c>
      <c r="N49" s="420">
        <f>Q49/T49</f>
        <v>0.80167968417970781</v>
      </c>
      <c r="O49" s="421">
        <f>ROUND(+M49-N49,3)*100</f>
        <v>-3.8</v>
      </c>
      <c r="P49" s="417">
        <f>SUM(P43:P47)</f>
        <v>321134</v>
      </c>
      <c r="Q49" s="417">
        <f>SUM(Q43:Q47)</f>
        <v>339537</v>
      </c>
      <c r="R49" s="418">
        <f>(P49-Q49)/Q49</f>
        <v>-5.4200278614701787E-2</v>
      </c>
      <c r="S49" s="417">
        <f>SUM(S43:S47)</f>
        <v>420656</v>
      </c>
      <c r="T49" s="417">
        <f>SUM(T43:T47)</f>
        <v>423532</v>
      </c>
      <c r="U49" s="418">
        <f>(S49-T49)/T49</f>
        <v>-6.7905140579696457E-3</v>
      </c>
      <c r="V49" s="417">
        <f>SUM(V43:V47)</f>
        <v>645320</v>
      </c>
      <c r="W49" s="417">
        <f>SUM(W43:W47)</f>
        <v>641293</v>
      </c>
      <c r="X49" s="418">
        <f>(V49-W49)/W49</f>
        <v>6.2795009457455482E-3</v>
      </c>
      <c r="Y49" s="461">
        <f>V49/C49</f>
        <v>2.699259222078612</v>
      </c>
      <c r="Z49" s="462">
        <f>W49/D49</f>
        <v>2.7432882173779132</v>
      </c>
    </row>
    <row r="50" spans="1:26" ht="11.25" customHeight="1">
      <c r="A50" s="463"/>
      <c r="B50" s="463"/>
      <c r="C50" s="463"/>
      <c r="D50" s="463"/>
      <c r="E50" s="464"/>
      <c r="F50" s="463"/>
      <c r="G50" s="463"/>
      <c r="H50" s="464"/>
      <c r="I50" s="463"/>
      <c r="J50" s="463"/>
      <c r="K50" s="464"/>
      <c r="L50" s="463"/>
      <c r="M50" s="465"/>
      <c r="N50" s="465"/>
      <c r="O50" s="464"/>
      <c r="P50" s="463"/>
      <c r="Q50" s="463"/>
      <c r="R50" s="463"/>
      <c r="S50" s="463"/>
      <c r="T50" s="463"/>
      <c r="U50" s="463"/>
      <c r="V50" s="463"/>
      <c r="W50" s="463"/>
      <c r="X50" s="463"/>
      <c r="Y50" s="463"/>
      <c r="Z50" s="463"/>
    </row>
    <row r="51" spans="1:26">
      <c r="A51" s="487" t="s">
        <v>67</v>
      </c>
      <c r="C51" s="466"/>
      <c r="D51" s="466"/>
    </row>
    <row r="52" spans="1:26">
      <c r="A52" s="487"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8" customWidth="1"/>
    <col min="2" max="2" width="30.5546875" style="488" bestFit="1" customWidth="1"/>
    <col min="3" max="4" width="11.44140625" style="488" bestFit="1" customWidth="1"/>
    <col min="5" max="5" width="13.88671875" style="488" customWidth="1"/>
    <col min="6" max="7" width="11.44140625" style="488" bestFit="1" customWidth="1"/>
    <col min="8" max="8" width="11.33203125" style="488" customWidth="1"/>
    <col min="9" max="10" width="9.5546875" style="488" bestFit="1" customWidth="1"/>
    <col min="11" max="11" width="11.33203125" style="488" customWidth="1"/>
    <col min="12" max="12" width="1.109375" style="488" customWidth="1"/>
    <col min="13" max="14" width="11.44140625" style="488" bestFit="1" customWidth="1"/>
    <col min="15" max="15" width="10.33203125" style="488" bestFit="1" customWidth="1"/>
    <col min="16" max="17" width="11.44140625" style="488" customWidth="1"/>
    <col min="18" max="18" width="11.33203125" style="488" customWidth="1"/>
    <col min="19" max="19" width="12.5546875" style="488" customWidth="1"/>
    <col min="20" max="20" width="12" style="488" customWidth="1"/>
    <col min="21" max="21" width="11.33203125" style="488" customWidth="1"/>
    <col min="22" max="22" width="11.6640625" style="488" customWidth="1"/>
    <col min="23" max="24" width="11.33203125" style="488" customWidth="1"/>
    <col min="25" max="26" width="12.33203125" style="488" customWidth="1"/>
    <col min="27" max="16384" width="9.109375" style="488"/>
  </cols>
  <sheetData>
    <row r="1" spans="1:26" ht="24.6">
      <c r="A1" s="1055" t="s">
        <v>38</v>
      </c>
      <c r="B1" s="1055"/>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row>
    <row r="2" spans="1:26" s="489" customFormat="1" ht="26.25" customHeight="1">
      <c r="A2" s="1055" t="s">
        <v>69</v>
      </c>
      <c r="B2" s="1055"/>
      <c r="C2" s="1055"/>
      <c r="D2" s="1055"/>
      <c r="E2" s="1055"/>
      <c r="F2" s="1055"/>
      <c r="G2" s="1055"/>
      <c r="H2" s="1055"/>
      <c r="I2" s="1055"/>
      <c r="J2" s="1055"/>
      <c r="K2" s="1055"/>
      <c r="L2" s="1055"/>
      <c r="M2" s="1055"/>
      <c r="N2" s="1055"/>
      <c r="O2" s="1055"/>
      <c r="P2" s="1055"/>
      <c r="Q2" s="1055"/>
      <c r="R2" s="1055"/>
      <c r="S2" s="1055"/>
      <c r="T2" s="1055"/>
      <c r="U2" s="1055"/>
      <c r="V2" s="1055"/>
      <c r="W2" s="1055"/>
      <c r="X2" s="1055"/>
      <c r="Y2" s="1055"/>
      <c r="Z2" s="1055"/>
    </row>
    <row r="3" spans="1:26" s="489" customFormat="1" ht="20.25" customHeight="1">
      <c r="A3" s="490"/>
      <c r="B3" s="490"/>
      <c r="C3" s="490"/>
      <c r="D3" s="490"/>
      <c r="E3" s="490"/>
      <c r="F3" s="490"/>
      <c r="G3" s="490"/>
      <c r="H3" s="490"/>
      <c r="I3" s="490"/>
      <c r="J3" s="490"/>
      <c r="K3" s="490"/>
      <c r="L3" s="490"/>
      <c r="M3" s="490"/>
      <c r="N3" s="490"/>
      <c r="O3" s="491"/>
      <c r="P3" s="490"/>
      <c r="Q3" s="490"/>
      <c r="R3" s="490"/>
      <c r="S3" s="490"/>
      <c r="T3" s="490"/>
      <c r="U3" s="490"/>
      <c r="V3" s="490"/>
      <c r="W3" s="490"/>
      <c r="X3" s="490"/>
      <c r="Y3" s="492"/>
      <c r="Z3" s="492"/>
    </row>
    <row r="4" spans="1:26" ht="23.4" thickBot="1">
      <c r="A4" s="1056" t="s">
        <v>70</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row>
    <row r="5" spans="1:26" ht="13.8">
      <c r="A5" s="493"/>
      <c r="B5" s="494"/>
      <c r="C5" s="1038" t="s">
        <v>40</v>
      </c>
      <c r="D5" s="1038"/>
      <c r="E5" s="495" t="s">
        <v>41</v>
      </c>
      <c r="F5" s="1038" t="s">
        <v>42</v>
      </c>
      <c r="G5" s="1038"/>
      <c r="H5" s="495" t="s">
        <v>41</v>
      </c>
      <c r="I5" s="1038" t="s">
        <v>43</v>
      </c>
      <c r="J5" s="1038"/>
      <c r="K5" s="496" t="s">
        <v>41</v>
      </c>
      <c r="L5" s="497"/>
      <c r="M5" s="1039" t="s">
        <v>44</v>
      </c>
      <c r="N5" s="1039"/>
      <c r="O5" s="495" t="s">
        <v>45</v>
      </c>
      <c r="P5" s="1038" t="s">
        <v>46</v>
      </c>
      <c r="Q5" s="1038"/>
      <c r="R5" s="495" t="s">
        <v>41</v>
      </c>
      <c r="S5" s="1038" t="s">
        <v>47</v>
      </c>
      <c r="T5" s="1038"/>
      <c r="U5" s="495" t="s">
        <v>41</v>
      </c>
      <c r="V5" s="1038" t="s">
        <v>48</v>
      </c>
      <c r="W5" s="1038"/>
      <c r="X5" s="495" t="s">
        <v>41</v>
      </c>
      <c r="Y5" s="1040" t="s">
        <v>49</v>
      </c>
      <c r="Z5" s="1041"/>
    </row>
    <row r="6" spans="1:26" ht="28.2" thickBot="1">
      <c r="A6" s="498" t="s">
        <v>50</v>
      </c>
      <c r="B6" s="499" t="s">
        <v>51</v>
      </c>
      <c r="C6" s="500">
        <v>2016</v>
      </c>
      <c r="D6" s="500">
        <v>2015</v>
      </c>
      <c r="E6" s="501" t="s">
        <v>52</v>
      </c>
      <c r="F6" s="500">
        <v>2016</v>
      </c>
      <c r="G6" s="500">
        <v>2015</v>
      </c>
      <c r="H6" s="501" t="s">
        <v>52</v>
      </c>
      <c r="I6" s="500">
        <v>2016</v>
      </c>
      <c r="J6" s="500">
        <v>2015</v>
      </c>
      <c r="K6" s="501" t="s">
        <v>52</v>
      </c>
      <c r="L6" s="502"/>
      <c r="M6" s="503">
        <v>2016</v>
      </c>
      <c r="N6" s="500">
        <v>2015</v>
      </c>
      <c r="O6" s="501" t="s">
        <v>52</v>
      </c>
      <c r="P6" s="500">
        <v>2016</v>
      </c>
      <c r="Q6" s="500">
        <v>2015</v>
      </c>
      <c r="R6" s="501" t="s">
        <v>52</v>
      </c>
      <c r="S6" s="500">
        <v>2016</v>
      </c>
      <c r="T6" s="500">
        <v>2015</v>
      </c>
      <c r="U6" s="501" t="s">
        <v>52</v>
      </c>
      <c r="V6" s="500">
        <v>2016</v>
      </c>
      <c r="W6" s="500">
        <v>2015</v>
      </c>
      <c r="X6" s="501" t="s">
        <v>52</v>
      </c>
      <c r="Y6" s="504">
        <v>2016</v>
      </c>
      <c r="Z6" s="505">
        <v>2015</v>
      </c>
    </row>
    <row r="7" spans="1:26" ht="13.8">
      <c r="A7" s="1052" t="s">
        <v>53</v>
      </c>
      <c r="B7" s="506" t="s">
        <v>54</v>
      </c>
      <c r="C7" s="507">
        <v>123784</v>
      </c>
      <c r="D7" s="507">
        <v>106634</v>
      </c>
      <c r="E7" s="508">
        <v>0.16083050434195473</v>
      </c>
      <c r="F7" s="507">
        <v>97471</v>
      </c>
      <c r="G7" s="507">
        <v>82729</v>
      </c>
      <c r="H7" s="508">
        <v>0.17819627941834182</v>
      </c>
      <c r="I7" s="507">
        <v>26313</v>
      </c>
      <c r="J7" s="507">
        <v>23905</v>
      </c>
      <c r="K7" s="508">
        <v>0.10073206442166911</v>
      </c>
      <c r="L7" s="509"/>
      <c r="M7" s="510">
        <v>0.62932244126759196</v>
      </c>
      <c r="N7" s="510">
        <v>0.5935577617069685</v>
      </c>
      <c r="O7" s="511">
        <v>3.5999999999999996</v>
      </c>
      <c r="P7" s="507">
        <v>135894</v>
      </c>
      <c r="Q7" s="507">
        <v>124180</v>
      </c>
      <c r="R7" s="508">
        <v>9.4330810114350142E-2</v>
      </c>
      <c r="S7" s="507">
        <v>215937</v>
      </c>
      <c r="T7" s="507">
        <v>209213</v>
      </c>
      <c r="U7" s="508">
        <v>3.2139494199691226E-2</v>
      </c>
      <c r="V7" s="507">
        <v>261643</v>
      </c>
      <c r="W7" s="507">
        <v>235447</v>
      </c>
      <c r="X7" s="508">
        <v>0.11126070835474651</v>
      </c>
      <c r="Y7" s="512">
        <v>2.113706133264396</v>
      </c>
      <c r="Z7" s="513">
        <v>2.2079918224956394</v>
      </c>
    </row>
    <row r="8" spans="1:26" ht="13.8">
      <c r="A8" s="1053"/>
      <c r="B8" s="506" t="s">
        <v>55</v>
      </c>
      <c r="C8" s="507">
        <v>197788</v>
      </c>
      <c r="D8" s="507">
        <v>167156</v>
      </c>
      <c r="E8" s="508">
        <v>0.18325396635478236</v>
      </c>
      <c r="F8" s="507">
        <v>157284</v>
      </c>
      <c r="G8" s="507">
        <v>133852</v>
      </c>
      <c r="H8" s="508">
        <v>0.17505902041060276</v>
      </c>
      <c r="I8" s="507">
        <v>40504</v>
      </c>
      <c r="J8" s="507">
        <v>33304</v>
      </c>
      <c r="K8" s="508">
        <v>0.2161902474177276</v>
      </c>
      <c r="L8" s="509"/>
      <c r="M8" s="510">
        <v>0.83111198176378398</v>
      </c>
      <c r="N8" s="510">
        <v>0.76656462845335582</v>
      </c>
      <c r="O8" s="511">
        <v>6.5</v>
      </c>
      <c r="P8" s="507">
        <v>233343</v>
      </c>
      <c r="Q8" s="507">
        <v>200334</v>
      </c>
      <c r="R8" s="508">
        <v>0.1647698343765911</v>
      </c>
      <c r="S8" s="507">
        <v>280760</v>
      </c>
      <c r="T8" s="507">
        <v>261340</v>
      </c>
      <c r="U8" s="508">
        <v>7.4309328843651948E-2</v>
      </c>
      <c r="V8" s="507">
        <v>423933</v>
      </c>
      <c r="W8" s="507">
        <v>361873</v>
      </c>
      <c r="X8" s="508">
        <v>0.17149663003318844</v>
      </c>
      <c r="Y8" s="512">
        <v>2.1433706797176777</v>
      </c>
      <c r="Z8" s="513">
        <v>2.1648819067218645</v>
      </c>
    </row>
    <row r="9" spans="1:26" ht="14.4" thickBot="1">
      <c r="A9" s="1054"/>
      <c r="B9" s="506" t="s">
        <v>56</v>
      </c>
      <c r="C9" s="507">
        <v>842018</v>
      </c>
      <c r="D9" s="507">
        <v>827172</v>
      </c>
      <c r="E9" s="508">
        <v>1.7947899590411667E-2</v>
      </c>
      <c r="F9" s="507">
        <v>711185</v>
      </c>
      <c r="G9" s="507">
        <v>689989</v>
      </c>
      <c r="H9" s="508">
        <v>3.0719330308164334E-2</v>
      </c>
      <c r="I9" s="507">
        <v>130833</v>
      </c>
      <c r="J9" s="507">
        <v>137183</v>
      </c>
      <c r="K9" s="508">
        <v>-4.6288534293607811E-2</v>
      </c>
      <c r="L9" s="509"/>
      <c r="M9" s="510">
        <v>0.80004469020560642</v>
      </c>
      <c r="N9" s="510">
        <v>0.8162092288541033</v>
      </c>
      <c r="O9" s="511">
        <v>-1.6</v>
      </c>
      <c r="P9" s="507">
        <v>1271043</v>
      </c>
      <c r="Q9" s="507">
        <v>1279883</v>
      </c>
      <c r="R9" s="508">
        <v>-6.9068813321217642E-3</v>
      </c>
      <c r="S9" s="507">
        <v>1588715</v>
      </c>
      <c r="T9" s="507">
        <v>1568082</v>
      </c>
      <c r="U9" s="508">
        <v>1.3158112904809826E-2</v>
      </c>
      <c r="V9" s="507">
        <v>2296135</v>
      </c>
      <c r="W9" s="507">
        <v>2296549</v>
      </c>
      <c r="X9" s="508">
        <v>-1.802704841046283E-4</v>
      </c>
      <c r="Y9" s="512">
        <v>2.726942891957179</v>
      </c>
      <c r="Z9" s="513">
        <v>2.7763862896713136</v>
      </c>
    </row>
    <row r="10" spans="1:26" ht="14.4" thickBot="1">
      <c r="A10" s="514" t="s">
        <v>57</v>
      </c>
      <c r="B10" s="515"/>
      <c r="C10" s="516">
        <v>1163590</v>
      </c>
      <c r="D10" s="516">
        <v>1100962</v>
      </c>
      <c r="E10" s="517">
        <v>5.6884797113796841E-2</v>
      </c>
      <c r="F10" s="516">
        <v>965940</v>
      </c>
      <c r="G10" s="516">
        <v>906570</v>
      </c>
      <c r="H10" s="517">
        <v>6.5488599887488008E-2</v>
      </c>
      <c r="I10" s="516">
        <v>197650</v>
      </c>
      <c r="J10" s="516">
        <v>194392</v>
      </c>
      <c r="K10" s="517">
        <v>1.6759948969093379E-2</v>
      </c>
      <c r="L10" s="509"/>
      <c r="M10" s="518">
        <v>0.78654961225887254</v>
      </c>
      <c r="N10" s="518">
        <v>0.78699571036502369</v>
      </c>
      <c r="O10" s="519">
        <v>0</v>
      </c>
      <c r="P10" s="516">
        <v>1640280</v>
      </c>
      <c r="Q10" s="516">
        <v>1604397</v>
      </c>
      <c r="R10" s="517">
        <v>2.2365412052004586E-2</v>
      </c>
      <c r="S10" s="516">
        <v>2085412</v>
      </c>
      <c r="T10" s="516">
        <v>2038635</v>
      </c>
      <c r="U10" s="517">
        <v>2.2945255035845064E-2</v>
      </c>
      <c r="V10" s="516">
        <v>2981711</v>
      </c>
      <c r="W10" s="516">
        <v>2893869</v>
      </c>
      <c r="X10" s="517">
        <v>3.0354518466454424E-2</v>
      </c>
      <c r="Y10" s="520">
        <v>2.5625099906324391</v>
      </c>
      <c r="Z10" s="521">
        <v>2.6284912649119589</v>
      </c>
    </row>
    <row r="11" spans="1:26" ht="13.8">
      <c r="A11" s="1052" t="s">
        <v>58</v>
      </c>
      <c r="B11" s="506" t="s">
        <v>54</v>
      </c>
      <c r="C11" s="507">
        <v>119721</v>
      </c>
      <c r="D11" s="507">
        <v>114823</v>
      </c>
      <c r="E11" s="508">
        <v>4.2656958971634601E-2</v>
      </c>
      <c r="F11" s="507">
        <v>24473</v>
      </c>
      <c r="G11" s="507">
        <v>26450</v>
      </c>
      <c r="H11" s="508">
        <v>-7.4744801512287337E-2</v>
      </c>
      <c r="I11" s="507">
        <v>95248</v>
      </c>
      <c r="J11" s="507">
        <v>88373</v>
      </c>
      <c r="K11" s="508">
        <v>7.7795254206601563E-2</v>
      </c>
      <c r="L11" s="509"/>
      <c r="M11" s="510">
        <v>0.40826550512068943</v>
      </c>
      <c r="N11" s="510">
        <v>0.40493273542600899</v>
      </c>
      <c r="O11" s="511">
        <v>0.3</v>
      </c>
      <c r="P11" s="507">
        <v>104883</v>
      </c>
      <c r="Q11" s="507">
        <v>102942</v>
      </c>
      <c r="R11" s="508">
        <v>1.8855277729206737E-2</v>
      </c>
      <c r="S11" s="507">
        <v>256899</v>
      </c>
      <c r="T11" s="507">
        <v>254220</v>
      </c>
      <c r="U11" s="508">
        <v>1.0538116591928251E-2</v>
      </c>
      <c r="V11" s="507">
        <v>240971</v>
      </c>
      <c r="W11" s="507">
        <v>232200</v>
      </c>
      <c r="X11" s="508">
        <v>3.7773471145564168E-2</v>
      </c>
      <c r="Y11" s="512">
        <v>2.0127713600788502</v>
      </c>
      <c r="Z11" s="513">
        <v>2.0222429304233471</v>
      </c>
    </row>
    <row r="12" spans="1:26" ht="14.4" thickBot="1">
      <c r="A12" s="1054"/>
      <c r="B12" s="506" t="s">
        <v>55</v>
      </c>
      <c r="C12" s="507">
        <v>129539</v>
      </c>
      <c r="D12" s="507">
        <v>122107</v>
      </c>
      <c r="E12" s="508">
        <v>6.0864651494181334E-2</v>
      </c>
      <c r="F12" s="507">
        <v>39570</v>
      </c>
      <c r="G12" s="507">
        <v>39228</v>
      </c>
      <c r="H12" s="508">
        <v>8.7182624655858052E-3</v>
      </c>
      <c r="I12" s="507">
        <v>89969</v>
      </c>
      <c r="J12" s="507">
        <v>82879</v>
      </c>
      <c r="K12" s="508">
        <v>8.5546398967169007E-2</v>
      </c>
      <c r="L12" s="509"/>
      <c r="M12" s="510">
        <v>0.63212220394083884</v>
      </c>
      <c r="N12" s="510">
        <v>0.61431136027211741</v>
      </c>
      <c r="O12" s="511">
        <v>1.7999999999999998</v>
      </c>
      <c r="P12" s="507">
        <v>143304</v>
      </c>
      <c r="Q12" s="507">
        <v>136535</v>
      </c>
      <c r="R12" s="508">
        <v>4.9577031530376826E-2</v>
      </c>
      <c r="S12" s="507">
        <v>226703</v>
      </c>
      <c r="T12" s="507">
        <v>222257</v>
      </c>
      <c r="U12" s="508">
        <v>2.000386939443977E-2</v>
      </c>
      <c r="V12" s="507">
        <v>309588</v>
      </c>
      <c r="W12" s="507">
        <v>295638</v>
      </c>
      <c r="X12" s="508">
        <v>4.7186085685872591E-2</v>
      </c>
      <c r="Y12" s="512">
        <v>2.3899211820378419</v>
      </c>
      <c r="Z12" s="513">
        <v>2.4211388372492979</v>
      </c>
    </row>
    <row r="13" spans="1:26" ht="14.4" thickBot="1">
      <c r="A13" s="514" t="s">
        <v>57</v>
      </c>
      <c r="B13" s="515"/>
      <c r="C13" s="516">
        <v>249260</v>
      </c>
      <c r="D13" s="516">
        <v>236930</v>
      </c>
      <c r="E13" s="517">
        <v>5.2040687122778879E-2</v>
      </c>
      <c r="F13" s="516">
        <v>64043</v>
      </c>
      <c r="G13" s="516">
        <v>65678</v>
      </c>
      <c r="H13" s="517">
        <v>-2.4894180699777703E-2</v>
      </c>
      <c r="I13" s="516">
        <v>185217</v>
      </c>
      <c r="J13" s="516">
        <v>171252</v>
      </c>
      <c r="K13" s="517">
        <v>8.1546492887674307E-2</v>
      </c>
      <c r="L13" s="509"/>
      <c r="M13" s="518">
        <v>0.51320507359357492</v>
      </c>
      <c r="N13" s="518">
        <v>0.50259928600960802</v>
      </c>
      <c r="O13" s="519">
        <v>1.0999999999999999</v>
      </c>
      <c r="P13" s="516">
        <v>248187</v>
      </c>
      <c r="Q13" s="516">
        <v>239477</v>
      </c>
      <c r="R13" s="517">
        <v>3.6370924974005854E-2</v>
      </c>
      <c r="S13" s="516">
        <v>483602</v>
      </c>
      <c r="T13" s="516">
        <v>476477</v>
      </c>
      <c r="U13" s="517">
        <v>1.4953502477559253E-2</v>
      </c>
      <c r="V13" s="516">
        <v>550559</v>
      </c>
      <c r="W13" s="516">
        <v>527838</v>
      </c>
      <c r="X13" s="517">
        <v>4.3045404082313131E-2</v>
      </c>
      <c r="Y13" s="520">
        <v>2.2087739709540237</v>
      </c>
      <c r="Z13" s="521">
        <v>2.2278225636263875</v>
      </c>
    </row>
    <row r="14" spans="1:26" ht="13.8">
      <c r="A14" s="1052" t="s">
        <v>59</v>
      </c>
      <c r="B14" s="506" t="s">
        <v>54</v>
      </c>
      <c r="C14" s="507">
        <v>19919</v>
      </c>
      <c r="D14" s="507">
        <v>17426</v>
      </c>
      <c r="E14" s="508">
        <v>0.14306209112819923</v>
      </c>
      <c r="F14" s="507">
        <v>4290</v>
      </c>
      <c r="G14" s="507">
        <v>3574</v>
      </c>
      <c r="H14" s="508">
        <v>0.20033575825405708</v>
      </c>
      <c r="I14" s="507">
        <v>15629</v>
      </c>
      <c r="J14" s="507">
        <v>13852</v>
      </c>
      <c r="K14" s="508">
        <v>0.12828472422754836</v>
      </c>
      <c r="L14" s="509"/>
      <c r="M14" s="510">
        <v>0.35262320496083549</v>
      </c>
      <c r="N14" s="510">
        <v>0.35762323731469203</v>
      </c>
      <c r="O14" s="511">
        <v>-0.5</v>
      </c>
      <c r="P14" s="507">
        <v>17287</v>
      </c>
      <c r="Q14" s="507">
        <v>14836</v>
      </c>
      <c r="R14" s="508">
        <v>0.16520625505527095</v>
      </c>
      <c r="S14" s="507">
        <v>49024</v>
      </c>
      <c r="T14" s="507">
        <v>41485</v>
      </c>
      <c r="U14" s="508">
        <v>0.18172833554296733</v>
      </c>
      <c r="V14" s="507">
        <v>40748</v>
      </c>
      <c r="W14" s="507">
        <v>35492</v>
      </c>
      <c r="X14" s="508">
        <v>0.14808971035726362</v>
      </c>
      <c r="Y14" s="512">
        <v>2.0456850243486118</v>
      </c>
      <c r="Z14" s="513">
        <v>2.0367267301733043</v>
      </c>
    </row>
    <row r="15" spans="1:26" ht="13.8">
      <c r="A15" s="1053"/>
      <c r="B15" s="506" t="s">
        <v>55</v>
      </c>
      <c r="C15" s="507">
        <v>84016</v>
      </c>
      <c r="D15" s="507">
        <v>81141</v>
      </c>
      <c r="E15" s="508">
        <v>3.5432148975240628E-2</v>
      </c>
      <c r="F15" s="507">
        <v>53898</v>
      </c>
      <c r="G15" s="507">
        <v>50896</v>
      </c>
      <c r="H15" s="508">
        <v>5.8983024206224456E-2</v>
      </c>
      <c r="I15" s="507">
        <v>30118</v>
      </c>
      <c r="J15" s="507">
        <v>30245</v>
      </c>
      <c r="K15" s="508">
        <v>-4.1990411638287324E-3</v>
      </c>
      <c r="L15" s="509"/>
      <c r="M15" s="510">
        <v>0.65143928044930144</v>
      </c>
      <c r="N15" s="510">
        <v>0.65647016855435658</v>
      </c>
      <c r="O15" s="511">
        <v>-0.5</v>
      </c>
      <c r="P15" s="507">
        <v>109148</v>
      </c>
      <c r="Q15" s="507">
        <v>110415</v>
      </c>
      <c r="R15" s="508">
        <v>-1.1474890187021691E-2</v>
      </c>
      <c r="S15" s="507">
        <v>167549</v>
      </c>
      <c r="T15" s="507">
        <v>168195</v>
      </c>
      <c r="U15" s="508">
        <v>-3.8407800469692915E-3</v>
      </c>
      <c r="V15" s="507">
        <v>216332</v>
      </c>
      <c r="W15" s="507">
        <v>214611</v>
      </c>
      <c r="X15" s="508">
        <v>8.0191602480767527E-3</v>
      </c>
      <c r="Y15" s="512">
        <v>2.5748904970481812</v>
      </c>
      <c r="Z15" s="513">
        <v>2.6449144082523017</v>
      </c>
    </row>
    <row r="16" spans="1:26" ht="14.4" thickBot="1">
      <c r="A16" s="1054"/>
      <c r="B16" s="506" t="s">
        <v>56</v>
      </c>
      <c r="C16" s="507">
        <v>242428</v>
      </c>
      <c r="D16" s="507">
        <v>258586</v>
      </c>
      <c r="E16" s="508">
        <v>-6.2485981452978893E-2</v>
      </c>
      <c r="F16" s="507">
        <v>158694</v>
      </c>
      <c r="G16" s="507">
        <v>159654</v>
      </c>
      <c r="H16" s="508">
        <v>-6.0130031192453682E-3</v>
      </c>
      <c r="I16" s="507">
        <v>83734</v>
      </c>
      <c r="J16" s="507">
        <v>98932</v>
      </c>
      <c r="K16" s="508">
        <v>-0.15362066874216634</v>
      </c>
      <c r="L16" s="509"/>
      <c r="M16" s="510">
        <v>0.67299297976618611</v>
      </c>
      <c r="N16" s="510">
        <v>0.7026537567556006</v>
      </c>
      <c r="O16" s="511">
        <v>-3</v>
      </c>
      <c r="P16" s="507">
        <v>323927</v>
      </c>
      <c r="Q16" s="507">
        <v>344925</v>
      </c>
      <c r="R16" s="508">
        <v>-6.0877002246865264E-2</v>
      </c>
      <c r="S16" s="507">
        <v>481323</v>
      </c>
      <c r="T16" s="507">
        <v>490889</v>
      </c>
      <c r="U16" s="508">
        <v>-1.9487093823654635E-2</v>
      </c>
      <c r="V16" s="507">
        <v>762028</v>
      </c>
      <c r="W16" s="507">
        <v>800615</v>
      </c>
      <c r="X16" s="508">
        <v>-4.8196698787806871E-2</v>
      </c>
      <c r="Y16" s="512">
        <v>3.1433167785899316</v>
      </c>
      <c r="Z16" s="513">
        <v>3.0961266271182506</v>
      </c>
    </row>
    <row r="17" spans="1:26" ht="14.4" thickBot="1">
      <c r="A17" s="514" t="s">
        <v>57</v>
      </c>
      <c r="B17" s="515"/>
      <c r="C17" s="516">
        <v>346363</v>
      </c>
      <c r="D17" s="516">
        <v>357153</v>
      </c>
      <c r="E17" s="517">
        <v>-3.0211142003567098E-2</v>
      </c>
      <c r="F17" s="516">
        <v>216882</v>
      </c>
      <c r="G17" s="516">
        <v>214124</v>
      </c>
      <c r="H17" s="517">
        <v>1.2880387065438717E-2</v>
      </c>
      <c r="I17" s="516">
        <v>129481</v>
      </c>
      <c r="J17" s="516">
        <v>143029</v>
      </c>
      <c r="K17" s="517">
        <v>-9.4722049374602352E-2</v>
      </c>
      <c r="L17" s="509"/>
      <c r="M17" s="518">
        <v>0.64531391496727308</v>
      </c>
      <c r="N17" s="518">
        <v>0.67113446355747974</v>
      </c>
      <c r="O17" s="519">
        <v>-2.6</v>
      </c>
      <c r="P17" s="516">
        <v>450362</v>
      </c>
      <c r="Q17" s="516">
        <v>470176</v>
      </c>
      <c r="R17" s="517">
        <v>-4.2141666099503164E-2</v>
      </c>
      <c r="S17" s="516">
        <v>697896</v>
      </c>
      <c r="T17" s="516">
        <v>700569</v>
      </c>
      <c r="U17" s="517">
        <v>-3.815469996531391E-3</v>
      </c>
      <c r="V17" s="516">
        <v>1019108</v>
      </c>
      <c r="W17" s="516">
        <v>1050718</v>
      </c>
      <c r="X17" s="517">
        <v>-3.0084190049090243E-2</v>
      </c>
      <c r="Y17" s="520">
        <v>2.9423119675023024</v>
      </c>
      <c r="Z17" s="521">
        <v>2.9419268492774804</v>
      </c>
    </row>
    <row r="18" spans="1:26" ht="13.8">
      <c r="A18" s="1052" t="s">
        <v>60</v>
      </c>
      <c r="B18" s="506" t="s">
        <v>54</v>
      </c>
      <c r="C18" s="507">
        <v>35359</v>
      </c>
      <c r="D18" s="507">
        <v>29692</v>
      </c>
      <c r="E18" s="508">
        <v>0.1908594907719251</v>
      </c>
      <c r="F18" s="507">
        <v>9261</v>
      </c>
      <c r="G18" s="507">
        <v>7942</v>
      </c>
      <c r="H18" s="508">
        <v>0.16607907328128935</v>
      </c>
      <c r="I18" s="507">
        <v>26098</v>
      </c>
      <c r="J18" s="507">
        <v>21750</v>
      </c>
      <c r="K18" s="508">
        <v>0.19990804597701151</v>
      </c>
      <c r="L18" s="509"/>
      <c r="M18" s="510">
        <v>0.43388277349069448</v>
      </c>
      <c r="N18" s="510">
        <v>0.35788504356909207</v>
      </c>
      <c r="O18" s="511">
        <v>7.6</v>
      </c>
      <c r="P18" s="507">
        <v>30587</v>
      </c>
      <c r="Q18" s="507">
        <v>26039</v>
      </c>
      <c r="R18" s="508">
        <v>0.17466108529513422</v>
      </c>
      <c r="S18" s="507">
        <v>70496</v>
      </c>
      <c r="T18" s="507">
        <v>72758</v>
      </c>
      <c r="U18" s="508">
        <v>-3.1089364743395916E-2</v>
      </c>
      <c r="V18" s="507">
        <v>62556</v>
      </c>
      <c r="W18" s="507">
        <v>53464</v>
      </c>
      <c r="X18" s="508">
        <v>0.17005835702528804</v>
      </c>
      <c r="Y18" s="512">
        <v>1.7691676800814502</v>
      </c>
      <c r="Z18" s="513">
        <v>1.8006196955408864</v>
      </c>
    </row>
    <row r="19" spans="1:26" ht="14.4" thickBot="1">
      <c r="A19" s="1054"/>
      <c r="B19" s="506" t="s">
        <v>61</v>
      </c>
      <c r="C19" s="507">
        <v>78778</v>
      </c>
      <c r="D19" s="507">
        <v>79801</v>
      </c>
      <c r="E19" s="508">
        <v>-1.2819388228217692E-2</v>
      </c>
      <c r="F19" s="507">
        <v>35038</v>
      </c>
      <c r="G19" s="507">
        <v>34958</v>
      </c>
      <c r="H19" s="508">
        <v>2.2884604382401737E-3</v>
      </c>
      <c r="I19" s="507">
        <v>43740</v>
      </c>
      <c r="J19" s="507">
        <v>44843</v>
      </c>
      <c r="K19" s="508">
        <v>-2.4596927056619762E-2</v>
      </c>
      <c r="L19" s="509"/>
      <c r="M19" s="510">
        <v>0.60122168831722478</v>
      </c>
      <c r="N19" s="510">
        <v>0.55443170871621694</v>
      </c>
      <c r="O19" s="511">
        <v>4.7</v>
      </c>
      <c r="P19" s="507">
        <v>98720</v>
      </c>
      <c r="Q19" s="507">
        <v>102449</v>
      </c>
      <c r="R19" s="508">
        <v>-3.6398598326972446E-2</v>
      </c>
      <c r="S19" s="507">
        <v>164199</v>
      </c>
      <c r="T19" s="507">
        <v>184782</v>
      </c>
      <c r="U19" s="508">
        <v>-0.11139071987531253</v>
      </c>
      <c r="V19" s="507">
        <v>183219</v>
      </c>
      <c r="W19" s="507">
        <v>189684</v>
      </c>
      <c r="X19" s="508">
        <v>-3.4083001201999114E-2</v>
      </c>
      <c r="Y19" s="512">
        <v>2.3257635380436161</v>
      </c>
      <c r="Z19" s="513">
        <v>2.376962694703074</v>
      </c>
    </row>
    <row r="20" spans="1:26" ht="14.4" thickBot="1">
      <c r="A20" s="514" t="s">
        <v>57</v>
      </c>
      <c r="B20" s="515"/>
      <c r="C20" s="516">
        <v>114137</v>
      </c>
      <c r="D20" s="516">
        <v>109493</v>
      </c>
      <c r="E20" s="517">
        <v>4.2413670280291887E-2</v>
      </c>
      <c r="F20" s="516">
        <v>44299</v>
      </c>
      <c r="G20" s="516">
        <v>42900</v>
      </c>
      <c r="H20" s="517">
        <v>3.2610722610722613E-2</v>
      </c>
      <c r="I20" s="516">
        <v>69838</v>
      </c>
      <c r="J20" s="516">
        <v>66593</v>
      </c>
      <c r="K20" s="517">
        <v>4.8728845374138421E-2</v>
      </c>
      <c r="L20" s="509"/>
      <c r="M20" s="518">
        <v>0.55095762585483288</v>
      </c>
      <c r="N20" s="518">
        <v>0.49890502446221946</v>
      </c>
      <c r="O20" s="519">
        <v>5.2</v>
      </c>
      <c r="P20" s="516">
        <v>129307</v>
      </c>
      <c r="Q20" s="516">
        <v>128488</v>
      </c>
      <c r="R20" s="517">
        <v>6.3741361060955107E-3</v>
      </c>
      <c r="S20" s="516">
        <v>234695</v>
      </c>
      <c r="T20" s="516">
        <v>257540</v>
      </c>
      <c r="U20" s="517">
        <v>-8.8704667236157483E-2</v>
      </c>
      <c r="V20" s="516">
        <v>245775</v>
      </c>
      <c r="W20" s="516">
        <v>243148</v>
      </c>
      <c r="X20" s="517">
        <v>1.0804119301824403E-2</v>
      </c>
      <c r="Y20" s="520">
        <v>2.1533332749239951</v>
      </c>
      <c r="Z20" s="521">
        <v>2.2206716411094773</v>
      </c>
    </row>
    <row r="21" spans="1:26" ht="13.8">
      <c r="A21" s="1052" t="s">
        <v>62</v>
      </c>
      <c r="B21" s="506" t="s">
        <v>54</v>
      </c>
      <c r="C21" s="507">
        <v>20921</v>
      </c>
      <c r="D21" s="507">
        <v>20284</v>
      </c>
      <c r="E21" s="508">
        <v>3.1404062315125221E-2</v>
      </c>
      <c r="F21" s="507">
        <v>11113</v>
      </c>
      <c r="G21" s="507">
        <v>10322</v>
      </c>
      <c r="H21" s="508">
        <v>7.663243557450107E-2</v>
      </c>
      <c r="I21" s="507">
        <v>9808</v>
      </c>
      <c r="J21" s="507">
        <v>9962</v>
      </c>
      <c r="K21" s="508">
        <v>-1.5458743224252159E-2</v>
      </c>
      <c r="L21" s="509"/>
      <c r="M21" s="510">
        <v>0.57386029245325731</v>
      </c>
      <c r="N21" s="510">
        <v>0.53147851672363811</v>
      </c>
      <c r="O21" s="511">
        <v>4.2</v>
      </c>
      <c r="P21" s="507">
        <v>25352</v>
      </c>
      <c r="Q21" s="507">
        <v>24566</v>
      </c>
      <c r="R21" s="508">
        <v>3.1995440853211758E-2</v>
      </c>
      <c r="S21" s="507">
        <v>44178</v>
      </c>
      <c r="T21" s="507">
        <v>46222</v>
      </c>
      <c r="U21" s="508">
        <v>-4.4221366448877156E-2</v>
      </c>
      <c r="V21" s="507">
        <v>46333</v>
      </c>
      <c r="W21" s="507">
        <v>44493</v>
      </c>
      <c r="X21" s="508">
        <v>4.1354819859303713E-2</v>
      </c>
      <c r="Y21" s="512">
        <v>2.2146646909803547</v>
      </c>
      <c r="Z21" s="513">
        <v>2.1935022677972786</v>
      </c>
    </row>
    <row r="22" spans="1:26" ht="14.4" thickBot="1">
      <c r="A22" s="1054"/>
      <c r="B22" s="506" t="s">
        <v>55</v>
      </c>
      <c r="C22" s="507">
        <v>68939</v>
      </c>
      <c r="D22" s="507">
        <v>64687</v>
      </c>
      <c r="E22" s="508">
        <v>6.5731909038910449E-2</v>
      </c>
      <c r="F22" s="507">
        <v>41708</v>
      </c>
      <c r="G22" s="507">
        <v>40091</v>
      </c>
      <c r="H22" s="508">
        <v>4.0333241874734978E-2</v>
      </c>
      <c r="I22" s="507">
        <v>27231</v>
      </c>
      <c r="J22" s="507">
        <v>24596</v>
      </c>
      <c r="K22" s="508">
        <v>0.10713124085217109</v>
      </c>
      <c r="L22" s="509"/>
      <c r="M22" s="510">
        <v>0.71683710496800157</v>
      </c>
      <c r="N22" s="510">
        <v>0.66829451540195339</v>
      </c>
      <c r="O22" s="511">
        <v>4.9000000000000004</v>
      </c>
      <c r="P22" s="507">
        <v>108651</v>
      </c>
      <c r="Q22" s="507">
        <v>97845</v>
      </c>
      <c r="R22" s="508">
        <v>0.11043998160355664</v>
      </c>
      <c r="S22" s="507">
        <v>151570</v>
      </c>
      <c r="T22" s="507">
        <v>146410</v>
      </c>
      <c r="U22" s="508">
        <v>3.5243494296837645E-2</v>
      </c>
      <c r="V22" s="507">
        <v>237434</v>
      </c>
      <c r="W22" s="507">
        <v>216387</v>
      </c>
      <c r="X22" s="508">
        <v>9.7265547375766565E-2</v>
      </c>
      <c r="Y22" s="512">
        <v>3.4441172630876573</v>
      </c>
      <c r="Z22" s="513">
        <v>3.3451388996243447</v>
      </c>
    </row>
    <row r="23" spans="1:26" ht="14.4" thickBot="1">
      <c r="A23" s="522" t="s">
        <v>57</v>
      </c>
      <c r="B23" s="523"/>
      <c r="C23" s="524">
        <v>89860</v>
      </c>
      <c r="D23" s="524">
        <v>84971</v>
      </c>
      <c r="E23" s="525">
        <v>5.7537277424062325E-2</v>
      </c>
      <c r="F23" s="524">
        <v>52821</v>
      </c>
      <c r="G23" s="524">
        <v>50413</v>
      </c>
      <c r="H23" s="525">
        <v>4.7765457322516018E-2</v>
      </c>
      <c r="I23" s="524">
        <v>37039</v>
      </c>
      <c r="J23" s="524">
        <v>34558</v>
      </c>
      <c r="K23" s="525">
        <v>7.1792349094276287E-2</v>
      </c>
      <c r="L23" s="526"/>
      <c r="M23" s="527">
        <v>0.68456893557022291</v>
      </c>
      <c r="N23" s="527">
        <v>0.6354655508949707</v>
      </c>
      <c r="O23" s="528">
        <v>4.9000000000000004</v>
      </c>
      <c r="P23" s="524">
        <v>134003</v>
      </c>
      <c r="Q23" s="524">
        <v>122411</v>
      </c>
      <c r="R23" s="525">
        <v>9.4697371968205477E-2</v>
      </c>
      <c r="S23" s="524">
        <v>195748</v>
      </c>
      <c r="T23" s="524">
        <v>192632</v>
      </c>
      <c r="U23" s="525">
        <v>1.6175920926948792E-2</v>
      </c>
      <c r="V23" s="524">
        <v>283767</v>
      </c>
      <c r="W23" s="524">
        <v>260880</v>
      </c>
      <c r="X23" s="525">
        <v>8.7729990800367988E-2</v>
      </c>
      <c r="Y23" s="529">
        <v>3.1578789227687514</v>
      </c>
      <c r="Z23" s="530">
        <v>3.0702239587624014</v>
      </c>
    </row>
    <row r="24" spans="1:26" ht="4.5" customHeight="1" thickBot="1">
      <c r="A24" s="531"/>
      <c r="B24" s="532"/>
      <c r="C24" s="533"/>
      <c r="D24" s="533"/>
      <c r="E24" s="534" t="e">
        <v>#DIV/0!</v>
      </c>
      <c r="F24" s="533"/>
      <c r="G24" s="533"/>
      <c r="H24" s="534" t="e">
        <v>#DIV/0!</v>
      </c>
      <c r="I24" s="533"/>
      <c r="J24" s="533"/>
      <c r="K24" s="534" t="e">
        <v>#DIV/0!</v>
      </c>
      <c r="L24" s="534"/>
      <c r="M24" s="535"/>
      <c r="N24" s="535"/>
      <c r="O24" s="536">
        <v>0</v>
      </c>
      <c r="P24" s="533"/>
      <c r="Q24" s="533"/>
      <c r="R24" s="534" t="e">
        <v>#DIV/0!</v>
      </c>
      <c r="S24" s="533"/>
      <c r="T24" s="533"/>
      <c r="U24" s="534" t="e">
        <v>#DIV/0!</v>
      </c>
      <c r="V24" s="533"/>
      <c r="W24" s="533"/>
      <c r="X24" s="534" t="e">
        <v>#DIV/0!</v>
      </c>
      <c r="Y24" s="537" t="e">
        <v>#DIV/0!</v>
      </c>
      <c r="Z24" s="538" t="e">
        <v>#DIV/0!</v>
      </c>
    </row>
    <row r="25" spans="1:26" ht="16.2" thickBot="1">
      <c r="A25" s="1027" t="s">
        <v>63</v>
      </c>
      <c r="B25" s="1028"/>
      <c r="C25" s="539">
        <v>1963210</v>
      </c>
      <c r="D25" s="539">
        <v>1889509</v>
      </c>
      <c r="E25" s="540">
        <v>3.9005371236654603E-2</v>
      </c>
      <c r="F25" s="539">
        <v>1343985</v>
      </c>
      <c r="G25" s="539">
        <v>1279685</v>
      </c>
      <c r="H25" s="540">
        <v>5.0246740408772472E-2</v>
      </c>
      <c r="I25" s="539">
        <v>619225</v>
      </c>
      <c r="J25" s="539">
        <v>609824</v>
      </c>
      <c r="K25" s="540">
        <v>1.5415923282783229E-2</v>
      </c>
      <c r="L25" s="541"/>
      <c r="M25" s="542">
        <v>0.70378430190463281</v>
      </c>
      <c r="N25" s="542">
        <v>0.69968681231898822</v>
      </c>
      <c r="O25" s="543">
        <v>0.4</v>
      </c>
      <c r="P25" s="539">
        <v>2602139</v>
      </c>
      <c r="Q25" s="539">
        <v>2564949</v>
      </c>
      <c r="R25" s="540">
        <v>1.449931363157708E-2</v>
      </c>
      <c r="S25" s="539">
        <v>3697353</v>
      </c>
      <c r="T25" s="539">
        <v>3665853</v>
      </c>
      <c r="U25" s="540">
        <v>8.59281591487711E-3</v>
      </c>
      <c r="V25" s="539">
        <v>5080920</v>
      </c>
      <c r="W25" s="539">
        <v>4976453</v>
      </c>
      <c r="X25" s="540">
        <v>2.0992260953735523E-2</v>
      </c>
      <c r="Y25" s="544">
        <v>2.5880675016936547</v>
      </c>
      <c r="Z25" s="545">
        <v>2.6337281272542232</v>
      </c>
    </row>
    <row r="26" spans="1:26" s="549" customFormat="1" ht="11.25" customHeight="1" thickBot="1">
      <c r="A26" s="546"/>
      <c r="B26" s="546"/>
      <c r="C26" s="507"/>
      <c r="D26" s="507"/>
      <c r="E26" s="510"/>
      <c r="F26" s="507"/>
      <c r="G26" s="507"/>
      <c r="H26" s="510"/>
      <c r="I26" s="507"/>
      <c r="J26" s="507"/>
      <c r="K26" s="510"/>
      <c r="L26" s="547"/>
      <c r="M26" s="510"/>
      <c r="N26" s="510"/>
      <c r="O26" s="548"/>
      <c r="P26" s="507"/>
      <c r="Q26" s="507"/>
      <c r="R26" s="510"/>
      <c r="S26" s="507"/>
      <c r="T26" s="507"/>
      <c r="U26" s="510"/>
      <c r="V26" s="507"/>
      <c r="W26" s="507"/>
      <c r="X26" s="510"/>
      <c r="Y26" s="548"/>
      <c r="Z26" s="548"/>
    </row>
    <row r="27" spans="1:26" ht="16.2" thickBot="1">
      <c r="A27" s="1050" t="s">
        <v>64</v>
      </c>
      <c r="B27" s="1051"/>
      <c r="C27" s="550">
        <v>87618</v>
      </c>
      <c r="D27" s="550">
        <v>85891</v>
      </c>
      <c r="E27" s="551">
        <v>2.0106879649788686E-2</v>
      </c>
      <c r="F27" s="550">
        <v>19071</v>
      </c>
      <c r="G27" s="550">
        <v>20392</v>
      </c>
      <c r="H27" s="551">
        <v>-6.4780306002353863E-2</v>
      </c>
      <c r="I27" s="550">
        <v>68547</v>
      </c>
      <c r="J27" s="550">
        <v>65499</v>
      </c>
      <c r="K27" s="551">
        <v>4.6535061603993955E-2</v>
      </c>
      <c r="L27" s="552"/>
      <c r="M27" s="553">
        <v>0.42751066955043315</v>
      </c>
      <c r="N27" s="553">
        <v>0.4284338243212521</v>
      </c>
      <c r="O27" s="554">
        <v>-0.1</v>
      </c>
      <c r="P27" s="550">
        <v>73926</v>
      </c>
      <c r="Q27" s="550">
        <v>71611</v>
      </c>
      <c r="R27" s="551">
        <v>3.2327435729147758E-2</v>
      </c>
      <c r="S27" s="550">
        <v>172922</v>
      </c>
      <c r="T27" s="550">
        <v>167146</v>
      </c>
      <c r="U27" s="551">
        <v>3.4556615174757395E-2</v>
      </c>
      <c r="V27" s="550">
        <v>180469</v>
      </c>
      <c r="W27" s="550">
        <v>174787</v>
      </c>
      <c r="X27" s="551">
        <v>3.2508138477117865E-2</v>
      </c>
      <c r="Y27" s="555">
        <v>2.0597251706270403</v>
      </c>
      <c r="Z27" s="556">
        <v>2.0349862034438999</v>
      </c>
    </row>
    <row r="28" spans="1:26">
      <c r="O28" s="557"/>
    </row>
    <row r="30" spans="1:26" ht="23.4" thickBot="1">
      <c r="A30" s="1037" t="s">
        <v>65</v>
      </c>
      <c r="B30" s="1037"/>
      <c r="C30" s="1037"/>
      <c r="D30" s="1037"/>
      <c r="E30" s="1037"/>
      <c r="F30" s="1037"/>
      <c r="G30" s="1037"/>
      <c r="H30" s="1037"/>
      <c r="I30" s="1037"/>
      <c r="J30" s="1037"/>
      <c r="K30" s="1037"/>
      <c r="L30" s="1037"/>
      <c r="M30" s="1037"/>
      <c r="N30" s="1037"/>
      <c r="O30" s="1037"/>
      <c r="P30" s="1037"/>
      <c r="Q30" s="1037"/>
      <c r="R30" s="1037"/>
      <c r="S30" s="1037"/>
      <c r="T30" s="1037"/>
      <c r="U30" s="1037"/>
      <c r="V30" s="1037"/>
      <c r="W30" s="1037"/>
      <c r="X30" s="1037"/>
      <c r="Y30" s="1037"/>
      <c r="Z30" s="1037"/>
    </row>
    <row r="31" spans="1:26" ht="13.8">
      <c r="A31" s="493"/>
      <c r="B31" s="494"/>
      <c r="C31" s="1038" t="s">
        <v>40</v>
      </c>
      <c r="D31" s="1038"/>
      <c r="E31" s="495" t="s">
        <v>41</v>
      </c>
      <c r="F31" s="1038" t="s">
        <v>42</v>
      </c>
      <c r="G31" s="1038"/>
      <c r="H31" s="495" t="s">
        <v>41</v>
      </c>
      <c r="I31" s="1038" t="s">
        <v>43</v>
      </c>
      <c r="J31" s="1038"/>
      <c r="K31" s="496" t="s">
        <v>41</v>
      </c>
      <c r="L31" s="497"/>
      <c r="M31" s="1039" t="s">
        <v>44</v>
      </c>
      <c r="N31" s="1039"/>
      <c r="O31" s="495" t="s">
        <v>45</v>
      </c>
      <c r="P31" s="1038" t="s">
        <v>46</v>
      </c>
      <c r="Q31" s="1038"/>
      <c r="R31" s="495" t="s">
        <v>41</v>
      </c>
      <c r="S31" s="1038" t="s">
        <v>47</v>
      </c>
      <c r="T31" s="1038"/>
      <c r="U31" s="495" t="s">
        <v>41</v>
      </c>
      <c r="V31" s="1038" t="s">
        <v>48</v>
      </c>
      <c r="W31" s="1038"/>
      <c r="X31" s="495" t="s">
        <v>41</v>
      </c>
      <c r="Y31" s="1040" t="s">
        <v>49</v>
      </c>
      <c r="Z31" s="1041"/>
    </row>
    <row r="32" spans="1:26" ht="28.5" customHeight="1" thickBot="1">
      <c r="A32" s="1042" t="s">
        <v>51</v>
      </c>
      <c r="B32" s="1043"/>
      <c r="C32" s="500">
        <v>2016</v>
      </c>
      <c r="D32" s="500">
        <v>2015</v>
      </c>
      <c r="E32" s="501" t="s">
        <v>52</v>
      </c>
      <c r="F32" s="500">
        <v>2016</v>
      </c>
      <c r="G32" s="500">
        <v>2015</v>
      </c>
      <c r="H32" s="501" t="s">
        <v>52</v>
      </c>
      <c r="I32" s="500">
        <v>2016</v>
      </c>
      <c r="J32" s="500">
        <v>2015</v>
      </c>
      <c r="K32" s="501" t="s">
        <v>52</v>
      </c>
      <c r="L32" s="502"/>
      <c r="M32" s="500">
        <v>2016</v>
      </c>
      <c r="N32" s="500">
        <v>2015</v>
      </c>
      <c r="O32" s="501" t="s">
        <v>52</v>
      </c>
      <c r="P32" s="500">
        <v>2016</v>
      </c>
      <c r="Q32" s="500">
        <v>2015</v>
      </c>
      <c r="R32" s="501" t="s">
        <v>52</v>
      </c>
      <c r="S32" s="500">
        <v>2016</v>
      </c>
      <c r="T32" s="500">
        <v>2015</v>
      </c>
      <c r="U32" s="501" t="s">
        <v>52</v>
      </c>
      <c r="V32" s="500">
        <v>2016</v>
      </c>
      <c r="W32" s="500">
        <v>2015</v>
      </c>
      <c r="X32" s="501" t="s">
        <v>52</v>
      </c>
      <c r="Y32" s="500">
        <v>2016</v>
      </c>
      <c r="Z32" s="505">
        <v>2015</v>
      </c>
    </row>
    <row r="33" spans="1:26" ht="13.8">
      <c r="A33" s="1044" t="s">
        <v>54</v>
      </c>
      <c r="B33" s="1045"/>
      <c r="C33" s="558">
        <f>C7+C11+C14+C18+C21</f>
        <v>319704</v>
      </c>
      <c r="D33" s="558">
        <f>D7+D11+D14+D18+D21</f>
        <v>288859</v>
      </c>
      <c r="E33" s="508">
        <f>(C33-D33)/D33</f>
        <v>0.10678220169702173</v>
      </c>
      <c r="F33" s="558">
        <f>F7+F11+F14+F18+F21</f>
        <v>146608</v>
      </c>
      <c r="G33" s="558">
        <f>G7+G11+G14+G18+G21</f>
        <v>131017</v>
      </c>
      <c r="H33" s="508">
        <f>(F33-G33)/G33</f>
        <v>0.11899982445026218</v>
      </c>
      <c r="I33" s="558">
        <f>I7+I11+I14+I18+I21</f>
        <v>173096</v>
      </c>
      <c r="J33" s="558">
        <f>J7+J11+J14+J18+J21</f>
        <v>157842</v>
      </c>
      <c r="K33" s="508">
        <f>(I33-J33)/J33</f>
        <v>9.6640944742210563E-2</v>
      </c>
      <c r="L33" s="559"/>
      <c r="M33" s="560">
        <f t="shared" ref="M33:N35" si="0">P33/S33</f>
        <v>0.49330122193001474</v>
      </c>
      <c r="N33" s="560">
        <f t="shared" si="0"/>
        <v>0.46892761316753701</v>
      </c>
      <c r="O33" s="511">
        <f>ROUND(+M33-N33,3)*100</f>
        <v>2.4</v>
      </c>
      <c r="P33" s="558">
        <f>P7+P11+P14+P18+P21</f>
        <v>314003</v>
      </c>
      <c r="Q33" s="558">
        <f>Q7+Q11+Q14+Q18+Q21</f>
        <v>292563</v>
      </c>
      <c r="R33" s="508">
        <f>(P33-Q33)/Q33</f>
        <v>7.3283361190581167E-2</v>
      </c>
      <c r="S33" s="558">
        <f>S7+S11+S14+S18+S21</f>
        <v>636534</v>
      </c>
      <c r="T33" s="558">
        <f>T7+T11+T14+T18+T21</f>
        <v>623898</v>
      </c>
      <c r="U33" s="508">
        <f>(S33-T33)/T33</f>
        <v>2.0253310637315714E-2</v>
      </c>
      <c r="V33" s="558">
        <f>V7+V11+V14+V18+V21</f>
        <v>652251</v>
      </c>
      <c r="W33" s="558">
        <f>W7+W11+W14+W18+W21</f>
        <v>601096</v>
      </c>
      <c r="X33" s="508">
        <f>(V33-W33)/W33</f>
        <v>8.5102878741498855E-2</v>
      </c>
      <c r="Y33" s="561">
        <f t="shared" ref="Y33:Z35" si="1">V33/C33</f>
        <v>2.0401715336686435</v>
      </c>
      <c r="Z33" s="562">
        <f t="shared" si="1"/>
        <v>2.0809322195257893</v>
      </c>
    </row>
    <row r="34" spans="1:26" ht="13.8">
      <c r="A34" s="1046" t="s">
        <v>55</v>
      </c>
      <c r="B34" s="1047"/>
      <c r="C34" s="563">
        <f>C8+C12+C19+C15+C22</f>
        <v>559060</v>
      </c>
      <c r="D34" s="563">
        <f>D8+D12+D19+D15+D22</f>
        <v>514892</v>
      </c>
      <c r="E34" s="564">
        <f>(C34-D34)/D34</f>
        <v>8.5781095841458016E-2</v>
      </c>
      <c r="F34" s="563">
        <f>F8+F12+F19+F15+F22</f>
        <v>327498</v>
      </c>
      <c r="G34" s="563">
        <f>G8+G12+G19+G15+G22</f>
        <v>299025</v>
      </c>
      <c r="H34" s="564">
        <f>(F34-G34)/G34</f>
        <v>9.521946325558063E-2</v>
      </c>
      <c r="I34" s="563">
        <f>I8+I12+I19+I15+I22</f>
        <v>231562</v>
      </c>
      <c r="J34" s="563">
        <f>J8+J12+J19+J15+J22</f>
        <v>215867</v>
      </c>
      <c r="K34" s="564">
        <f>(I34-J34)/J34</f>
        <v>7.2706805579361364E-2</v>
      </c>
      <c r="L34" s="559"/>
      <c r="M34" s="565">
        <f t="shared" si="0"/>
        <v>0.69961575766995932</v>
      </c>
      <c r="N34" s="566">
        <f t="shared" si="0"/>
        <v>0.65878793551064918</v>
      </c>
      <c r="O34" s="567">
        <f>ROUND(+M34-N34,3)*100</f>
        <v>4.1000000000000005</v>
      </c>
      <c r="P34" s="563">
        <f>P8+P12+P19+P15+P22</f>
        <v>693166</v>
      </c>
      <c r="Q34" s="563">
        <f>Q8+Q12+Q19+Q15+Q22</f>
        <v>647578</v>
      </c>
      <c r="R34" s="564">
        <f>(P34-Q34)/Q34</f>
        <v>7.0397697265811993E-2</v>
      </c>
      <c r="S34" s="563">
        <f>S8+S12+S19+S15+S22</f>
        <v>990781</v>
      </c>
      <c r="T34" s="563">
        <f>T8+T12+T19+T15+T22</f>
        <v>982984</v>
      </c>
      <c r="U34" s="564">
        <f>(S34-T34)/T34</f>
        <v>7.9319704084705352E-3</v>
      </c>
      <c r="V34" s="563">
        <f>V8+V12+V19+V15+V22</f>
        <v>1370506</v>
      </c>
      <c r="W34" s="563">
        <f>W8+W12+W19+W15+W22</f>
        <v>1278193</v>
      </c>
      <c r="X34" s="564">
        <f>(V34-W34)/W34</f>
        <v>7.2221487678308369E-2</v>
      </c>
      <c r="Y34" s="568">
        <f t="shared" si="1"/>
        <v>2.45144707187064</v>
      </c>
      <c r="Z34" s="569">
        <f t="shared" si="1"/>
        <v>2.4824487465332536</v>
      </c>
    </row>
    <row r="35" spans="1:26" ht="14.4" thickBot="1">
      <c r="A35" s="1048" t="s">
        <v>56</v>
      </c>
      <c r="B35" s="1049"/>
      <c r="C35" s="570">
        <f>C9+C16</f>
        <v>1084446</v>
      </c>
      <c r="D35" s="571">
        <f>D9+D16</f>
        <v>1085758</v>
      </c>
      <c r="E35" s="572">
        <f>(C35-D35)/D35</f>
        <v>-1.2083723997428524E-3</v>
      </c>
      <c r="F35" s="573">
        <f>F9+F16</f>
        <v>869879</v>
      </c>
      <c r="G35" s="571">
        <f>G9+G16</f>
        <v>849643</v>
      </c>
      <c r="H35" s="572">
        <f>(F35-G35)/G35</f>
        <v>2.3817061989565028E-2</v>
      </c>
      <c r="I35" s="573">
        <f>I9+I16</f>
        <v>214567</v>
      </c>
      <c r="J35" s="571">
        <f>J9+J16</f>
        <v>236115</v>
      </c>
      <c r="K35" s="574">
        <f>(I35-J35)/J35</f>
        <v>-9.1260614531054787E-2</v>
      </c>
      <c r="L35" s="575"/>
      <c r="M35" s="576">
        <f t="shared" si="0"/>
        <v>0.77050276371738102</v>
      </c>
      <c r="N35" s="577">
        <f t="shared" si="0"/>
        <v>0.78913593246335179</v>
      </c>
      <c r="O35" s="578">
        <f>ROUND(+M35-N35,3)*100</f>
        <v>-1.9</v>
      </c>
      <c r="P35" s="573">
        <f>P9+P16</f>
        <v>1594970</v>
      </c>
      <c r="Q35" s="571">
        <f>Q9+Q16</f>
        <v>1624808</v>
      </c>
      <c r="R35" s="572">
        <f>(P35-Q35)/Q35</f>
        <v>-1.8364015932959464E-2</v>
      </c>
      <c r="S35" s="573">
        <f>S9+S16</f>
        <v>2070038</v>
      </c>
      <c r="T35" s="571">
        <f>T9+T16</f>
        <v>2058971</v>
      </c>
      <c r="U35" s="572">
        <f>(S35-T35)/T35</f>
        <v>5.3750149953544759E-3</v>
      </c>
      <c r="V35" s="573">
        <f>V9+V16</f>
        <v>3058163</v>
      </c>
      <c r="W35" s="571">
        <f>W9+W16</f>
        <v>3097164</v>
      </c>
      <c r="X35" s="574">
        <f>(V35-W35)/W35</f>
        <v>-1.2592487837260151E-2</v>
      </c>
      <c r="Y35" s="579">
        <f t="shared" si="1"/>
        <v>2.8200233114419713</v>
      </c>
      <c r="Z35" s="580">
        <f t="shared" si="1"/>
        <v>2.8525362005161372</v>
      </c>
    </row>
    <row r="36" spans="1:26" ht="4.5" customHeight="1" thickBot="1">
      <c r="A36" s="531"/>
      <c r="B36" s="532"/>
      <c r="C36" s="581"/>
      <c r="D36" s="581"/>
      <c r="E36" s="582"/>
      <c r="F36" s="581"/>
      <c r="G36" s="581"/>
      <c r="H36" s="582"/>
      <c r="I36" s="581"/>
      <c r="J36" s="581"/>
      <c r="K36" s="583"/>
      <c r="L36" s="584"/>
      <c r="M36" s="585"/>
      <c r="N36" s="585"/>
      <c r="O36" s="586"/>
      <c r="P36" s="581"/>
      <c r="Q36" s="581"/>
      <c r="R36" s="582"/>
      <c r="S36" s="581"/>
      <c r="T36" s="581"/>
      <c r="U36" s="582"/>
      <c r="V36" s="581"/>
      <c r="W36" s="581"/>
      <c r="X36" s="582"/>
      <c r="Y36" s="587"/>
      <c r="Z36" s="587"/>
    </row>
    <row r="37" spans="1:26" ht="16.2" thickBot="1">
      <c r="A37" s="1027" t="s">
        <v>63</v>
      </c>
      <c r="B37" s="1028"/>
      <c r="C37" s="588">
        <f>SUM(C33:C35)</f>
        <v>1963210</v>
      </c>
      <c r="D37" s="588">
        <f>SUM(D33:D35)</f>
        <v>1889509</v>
      </c>
      <c r="E37" s="540">
        <f>(C37-D37)/D37</f>
        <v>3.9005371236654603E-2</v>
      </c>
      <c r="F37" s="588">
        <f>SUM(F33:F35)</f>
        <v>1343985</v>
      </c>
      <c r="G37" s="588">
        <f>SUM(G33:G35)</f>
        <v>1279685</v>
      </c>
      <c r="H37" s="540">
        <f>(F37-G37)/G37</f>
        <v>5.0246740408772472E-2</v>
      </c>
      <c r="I37" s="588">
        <f>SUM(I33:I35)</f>
        <v>619225</v>
      </c>
      <c r="J37" s="588">
        <f>SUM(J33:J35)</f>
        <v>609824</v>
      </c>
      <c r="K37" s="540">
        <f>(I37-J37)/J37</f>
        <v>1.5415923282783229E-2</v>
      </c>
      <c r="L37" s="589"/>
      <c r="M37" s="590">
        <f>P37/S37</f>
        <v>0.70378430190463281</v>
      </c>
      <c r="N37" s="590">
        <f>Q37/T37</f>
        <v>0.69968681231898822</v>
      </c>
      <c r="O37" s="543">
        <f>ROUND(+M37-N37,3)*100</f>
        <v>0.4</v>
      </c>
      <c r="P37" s="588">
        <f>SUM(P33:P35)</f>
        <v>2602139</v>
      </c>
      <c r="Q37" s="588">
        <f>SUM(Q33:Q35)</f>
        <v>2564949</v>
      </c>
      <c r="R37" s="540">
        <f>(P37-Q37)/Q37</f>
        <v>1.449931363157708E-2</v>
      </c>
      <c r="S37" s="588">
        <f>SUM(S33:S35)</f>
        <v>3697353</v>
      </c>
      <c r="T37" s="588">
        <f>SUM(T33:T35)</f>
        <v>3665853</v>
      </c>
      <c r="U37" s="540">
        <f>(S37-T37)/T37</f>
        <v>8.59281591487711E-3</v>
      </c>
      <c r="V37" s="588">
        <f>SUM(V33:V35)</f>
        <v>5080920</v>
      </c>
      <c r="W37" s="588">
        <f>SUM(W33:W35)</f>
        <v>4976453</v>
      </c>
      <c r="X37" s="540">
        <f>(V37-W37)/W37</f>
        <v>2.0992260953735523E-2</v>
      </c>
      <c r="Y37" s="591">
        <f>V37/C37</f>
        <v>2.5880675016936547</v>
      </c>
      <c r="Z37" s="592">
        <f>W37/D37</f>
        <v>2.6337281272542232</v>
      </c>
    </row>
    <row r="38" spans="1:26" ht="11.25" customHeight="1">
      <c r="A38" s="593"/>
      <c r="B38" s="593"/>
      <c r="C38" s="593"/>
      <c r="D38" s="593"/>
      <c r="E38" s="594"/>
      <c r="F38" s="593"/>
      <c r="G38" s="593"/>
      <c r="H38" s="594"/>
      <c r="I38" s="593"/>
      <c r="J38" s="593"/>
      <c r="K38" s="594"/>
      <c r="L38" s="593"/>
      <c r="M38" s="595"/>
      <c r="N38" s="595"/>
      <c r="O38" s="594"/>
      <c r="P38" s="593"/>
      <c r="Q38" s="593"/>
      <c r="R38" s="593"/>
      <c r="S38" s="593"/>
      <c r="T38" s="593"/>
      <c r="U38" s="593"/>
      <c r="V38" s="593"/>
      <c r="W38" s="593"/>
      <c r="X38" s="593"/>
      <c r="Y38" s="593"/>
      <c r="Z38" s="593"/>
    </row>
    <row r="39" spans="1:26">
      <c r="C39" s="596"/>
      <c r="D39" s="596"/>
      <c r="E39" s="596"/>
      <c r="F39" s="596"/>
      <c r="G39" s="596"/>
      <c r="H39" s="596"/>
      <c r="I39" s="596"/>
    </row>
    <row r="40" spans="1:26" ht="23.4" thickBot="1">
      <c r="A40" s="1037" t="s">
        <v>66</v>
      </c>
      <c r="B40" s="1037"/>
      <c r="C40" s="1037"/>
      <c r="D40" s="1037"/>
      <c r="E40" s="1037"/>
      <c r="F40" s="1037"/>
      <c r="G40" s="1037"/>
      <c r="H40" s="1037"/>
      <c r="I40" s="1037"/>
      <c r="J40" s="1037"/>
      <c r="K40" s="1037"/>
      <c r="L40" s="1037"/>
      <c r="M40" s="1037"/>
      <c r="N40" s="1037"/>
      <c r="O40" s="1037"/>
      <c r="P40" s="1037"/>
      <c r="Q40" s="1037"/>
      <c r="R40" s="1037"/>
      <c r="S40" s="1037"/>
      <c r="T40" s="1037"/>
      <c r="U40" s="1037"/>
      <c r="V40" s="1037"/>
      <c r="W40" s="1037"/>
      <c r="X40" s="1037"/>
      <c r="Y40" s="1037"/>
      <c r="Z40" s="1037"/>
    </row>
    <row r="41" spans="1:26" ht="13.8">
      <c r="A41" s="493"/>
      <c r="B41" s="494"/>
      <c r="C41" s="1038" t="s">
        <v>40</v>
      </c>
      <c r="D41" s="1038"/>
      <c r="E41" s="495" t="s">
        <v>41</v>
      </c>
      <c r="F41" s="1038" t="s">
        <v>42</v>
      </c>
      <c r="G41" s="1038"/>
      <c r="H41" s="495" t="s">
        <v>41</v>
      </c>
      <c r="I41" s="1038" t="s">
        <v>43</v>
      </c>
      <c r="J41" s="1038"/>
      <c r="K41" s="496" t="s">
        <v>41</v>
      </c>
      <c r="L41" s="497"/>
      <c r="M41" s="1039" t="s">
        <v>44</v>
      </c>
      <c r="N41" s="1039"/>
      <c r="O41" s="495" t="s">
        <v>45</v>
      </c>
      <c r="P41" s="1038" t="s">
        <v>46</v>
      </c>
      <c r="Q41" s="1038"/>
      <c r="R41" s="495" t="s">
        <v>41</v>
      </c>
      <c r="S41" s="1038" t="s">
        <v>47</v>
      </c>
      <c r="T41" s="1038"/>
      <c r="U41" s="495" t="s">
        <v>41</v>
      </c>
      <c r="V41" s="1038" t="s">
        <v>48</v>
      </c>
      <c r="W41" s="1038"/>
      <c r="X41" s="495" t="s">
        <v>41</v>
      </c>
      <c r="Y41" s="1040" t="s">
        <v>49</v>
      </c>
      <c r="Z41" s="1041"/>
    </row>
    <row r="42" spans="1:26" ht="14.4" thickBot="1">
      <c r="A42" s="1029" t="s">
        <v>50</v>
      </c>
      <c r="B42" s="1030"/>
      <c r="C42" s="500">
        <v>2016</v>
      </c>
      <c r="D42" s="500">
        <v>2015</v>
      </c>
      <c r="E42" s="501" t="s">
        <v>52</v>
      </c>
      <c r="F42" s="500">
        <v>2016</v>
      </c>
      <c r="G42" s="500">
        <v>2015</v>
      </c>
      <c r="H42" s="501" t="s">
        <v>52</v>
      </c>
      <c r="I42" s="500">
        <v>2016</v>
      </c>
      <c r="J42" s="500">
        <v>2015</v>
      </c>
      <c r="K42" s="501" t="s">
        <v>52</v>
      </c>
      <c r="L42" s="502"/>
      <c r="M42" s="500">
        <v>2016</v>
      </c>
      <c r="N42" s="500">
        <v>2015</v>
      </c>
      <c r="O42" s="501" t="s">
        <v>52</v>
      </c>
      <c r="P42" s="500">
        <v>2016</v>
      </c>
      <c r="Q42" s="500">
        <v>2015</v>
      </c>
      <c r="R42" s="501" t="s">
        <v>52</v>
      </c>
      <c r="S42" s="500">
        <v>2016</v>
      </c>
      <c r="T42" s="500">
        <v>2015</v>
      </c>
      <c r="U42" s="501" t="s">
        <v>52</v>
      </c>
      <c r="V42" s="500">
        <v>2016</v>
      </c>
      <c r="W42" s="500">
        <v>2015</v>
      </c>
      <c r="X42" s="501" t="s">
        <v>52</v>
      </c>
      <c r="Y42" s="500">
        <v>2016</v>
      </c>
      <c r="Z42" s="505">
        <v>2015</v>
      </c>
    </row>
    <row r="43" spans="1:26" s="600" customFormat="1" ht="13.8">
      <c r="A43" s="1031" t="s">
        <v>53</v>
      </c>
      <c r="B43" s="1032"/>
      <c r="C43" s="581">
        <f>C10</f>
        <v>1163590</v>
      </c>
      <c r="D43" s="597">
        <f>D10</f>
        <v>1100962</v>
      </c>
      <c r="E43" s="582">
        <f>(C43-D43)/D43</f>
        <v>5.6884797113796841E-2</v>
      </c>
      <c r="F43" s="581">
        <f>F10</f>
        <v>965940</v>
      </c>
      <c r="G43" s="597">
        <f>G10</f>
        <v>906570</v>
      </c>
      <c r="H43" s="582">
        <f>(F43-G43)/G43</f>
        <v>6.5488599887488008E-2</v>
      </c>
      <c r="I43" s="581">
        <f>I10</f>
        <v>197650</v>
      </c>
      <c r="J43" s="597">
        <f>J10</f>
        <v>194392</v>
      </c>
      <c r="K43" s="582">
        <f>(I43-J43)/J43</f>
        <v>1.6759948969093379E-2</v>
      </c>
      <c r="L43" s="559"/>
      <c r="M43" s="585">
        <f t="shared" ref="M43:N47" si="2">P43/S43</f>
        <v>0.78654961225887254</v>
      </c>
      <c r="N43" s="598">
        <f t="shared" si="2"/>
        <v>0.78699571036502369</v>
      </c>
      <c r="O43" s="586">
        <f>ROUND(+M43-N43,3)*100</f>
        <v>0</v>
      </c>
      <c r="P43" s="581">
        <f>P10</f>
        <v>1640280</v>
      </c>
      <c r="Q43" s="597">
        <f>Q10</f>
        <v>1604397</v>
      </c>
      <c r="R43" s="582">
        <f>(P43-Q43)/Q43</f>
        <v>2.2365412052004586E-2</v>
      </c>
      <c r="S43" s="581">
        <f>S10</f>
        <v>2085412</v>
      </c>
      <c r="T43" s="597">
        <f>T10</f>
        <v>2038635</v>
      </c>
      <c r="U43" s="582">
        <f>(S43-T43)/T43</f>
        <v>2.2945255035845064E-2</v>
      </c>
      <c r="V43" s="581">
        <f>V10</f>
        <v>2981711</v>
      </c>
      <c r="W43" s="597">
        <f>W10</f>
        <v>2893869</v>
      </c>
      <c r="X43" s="582">
        <f>(V43-W43)/W43</f>
        <v>3.0354518466454424E-2</v>
      </c>
      <c r="Y43" s="587">
        <f t="shared" ref="Y43:Z47" si="3">V43/C43</f>
        <v>2.5625099906324391</v>
      </c>
      <c r="Z43" s="599">
        <f t="shared" si="3"/>
        <v>2.6284912649119589</v>
      </c>
    </row>
    <row r="44" spans="1:26" s="600" customFormat="1" ht="13.8">
      <c r="A44" s="1033" t="s">
        <v>58</v>
      </c>
      <c r="B44" s="1034"/>
      <c r="C44" s="601">
        <f>C13</f>
        <v>249260</v>
      </c>
      <c r="D44" s="602">
        <f>D13</f>
        <v>236930</v>
      </c>
      <c r="E44" s="603">
        <f>(C44-D44)/D44</f>
        <v>5.2040687122778879E-2</v>
      </c>
      <c r="F44" s="601">
        <f>F13</f>
        <v>64043</v>
      </c>
      <c r="G44" s="602">
        <f>G13</f>
        <v>65678</v>
      </c>
      <c r="H44" s="603">
        <f>(F44-G44)/G44</f>
        <v>-2.4894180699777703E-2</v>
      </c>
      <c r="I44" s="601">
        <f>I13</f>
        <v>185217</v>
      </c>
      <c r="J44" s="602">
        <f>J13</f>
        <v>171252</v>
      </c>
      <c r="K44" s="603">
        <f>(I44-J44)/J44</f>
        <v>8.1546492887674307E-2</v>
      </c>
      <c r="L44" s="559"/>
      <c r="M44" s="604">
        <f t="shared" si="2"/>
        <v>0.51320507359357492</v>
      </c>
      <c r="N44" s="605">
        <f t="shared" si="2"/>
        <v>0.50259928600960802</v>
      </c>
      <c r="O44" s="606">
        <f>ROUND(+M44-N44,3)*100</f>
        <v>1.0999999999999999</v>
      </c>
      <c r="P44" s="601">
        <f>P13</f>
        <v>248187</v>
      </c>
      <c r="Q44" s="602">
        <f>Q13</f>
        <v>239477</v>
      </c>
      <c r="R44" s="603">
        <f>(P44-Q44)/Q44</f>
        <v>3.6370924974005854E-2</v>
      </c>
      <c r="S44" s="601">
        <f>S13</f>
        <v>483602</v>
      </c>
      <c r="T44" s="602">
        <f>T13</f>
        <v>476477</v>
      </c>
      <c r="U44" s="603">
        <f>(S44-T44)/T44</f>
        <v>1.4953502477559253E-2</v>
      </c>
      <c r="V44" s="601">
        <f>V13</f>
        <v>550559</v>
      </c>
      <c r="W44" s="602">
        <f>W13</f>
        <v>527838</v>
      </c>
      <c r="X44" s="603">
        <f>(V44-W44)/W44</f>
        <v>4.3045404082313131E-2</v>
      </c>
      <c r="Y44" s="607">
        <f t="shared" si="3"/>
        <v>2.2087739709540237</v>
      </c>
      <c r="Z44" s="608">
        <f t="shared" si="3"/>
        <v>2.2278225636263875</v>
      </c>
    </row>
    <row r="45" spans="1:26" s="600" customFormat="1" ht="13.8">
      <c r="A45" s="1033" t="s">
        <v>59</v>
      </c>
      <c r="B45" s="1034"/>
      <c r="C45" s="601">
        <f>C17</f>
        <v>346363</v>
      </c>
      <c r="D45" s="602">
        <f>D17</f>
        <v>357153</v>
      </c>
      <c r="E45" s="603">
        <f>(C45-D45)/D45</f>
        <v>-3.0211142003567098E-2</v>
      </c>
      <c r="F45" s="601">
        <f>F17</f>
        <v>216882</v>
      </c>
      <c r="G45" s="602">
        <f>G17</f>
        <v>214124</v>
      </c>
      <c r="H45" s="603">
        <f>(F45-G45)/G45</f>
        <v>1.2880387065438717E-2</v>
      </c>
      <c r="I45" s="601">
        <f>I17</f>
        <v>129481</v>
      </c>
      <c r="J45" s="602">
        <f>J17</f>
        <v>143029</v>
      </c>
      <c r="K45" s="603">
        <f>(I45-J45)/J45</f>
        <v>-9.4722049374602352E-2</v>
      </c>
      <c r="L45" s="559"/>
      <c r="M45" s="604">
        <f t="shared" si="2"/>
        <v>0.64531391496727308</v>
      </c>
      <c r="N45" s="605">
        <f t="shared" si="2"/>
        <v>0.67113446355747974</v>
      </c>
      <c r="O45" s="606">
        <f>ROUND(+M45-N45,3)*100</f>
        <v>-2.6</v>
      </c>
      <c r="P45" s="601">
        <f>P17</f>
        <v>450362</v>
      </c>
      <c r="Q45" s="602">
        <f>Q17</f>
        <v>470176</v>
      </c>
      <c r="R45" s="603">
        <f>(P45-Q45)/Q45</f>
        <v>-4.2141666099503164E-2</v>
      </c>
      <c r="S45" s="601">
        <f>S17</f>
        <v>697896</v>
      </c>
      <c r="T45" s="602">
        <f>T17</f>
        <v>700569</v>
      </c>
      <c r="U45" s="603">
        <f>(S45-T45)/T45</f>
        <v>-3.815469996531391E-3</v>
      </c>
      <c r="V45" s="601">
        <f>V17</f>
        <v>1019108</v>
      </c>
      <c r="W45" s="602">
        <f>W17</f>
        <v>1050718</v>
      </c>
      <c r="X45" s="603">
        <f>(V45-W45)/W45</f>
        <v>-3.0084190049090243E-2</v>
      </c>
      <c r="Y45" s="607">
        <f t="shared" si="3"/>
        <v>2.9423119675023024</v>
      </c>
      <c r="Z45" s="608">
        <f t="shared" si="3"/>
        <v>2.9419268492774804</v>
      </c>
    </row>
    <row r="46" spans="1:26" s="600" customFormat="1" ht="13.8">
      <c r="A46" s="1033" t="s">
        <v>60</v>
      </c>
      <c r="B46" s="1034"/>
      <c r="C46" s="601">
        <f>C20</f>
        <v>114137</v>
      </c>
      <c r="D46" s="602">
        <f>D20</f>
        <v>109493</v>
      </c>
      <c r="E46" s="603">
        <f>(C46-D46)/D46</f>
        <v>4.2413670280291887E-2</v>
      </c>
      <c r="F46" s="601">
        <f>F20</f>
        <v>44299</v>
      </c>
      <c r="G46" s="602">
        <f>G20</f>
        <v>42900</v>
      </c>
      <c r="H46" s="603">
        <f>(F46-G46)/G46</f>
        <v>3.2610722610722613E-2</v>
      </c>
      <c r="I46" s="601">
        <f>I20</f>
        <v>69838</v>
      </c>
      <c r="J46" s="602">
        <f>J20</f>
        <v>66593</v>
      </c>
      <c r="K46" s="603">
        <f>(I46-J46)/J46</f>
        <v>4.8728845374138421E-2</v>
      </c>
      <c r="L46" s="559"/>
      <c r="M46" s="604">
        <f t="shared" si="2"/>
        <v>0.55095762585483288</v>
      </c>
      <c r="N46" s="605">
        <f t="shared" si="2"/>
        <v>0.49890502446221946</v>
      </c>
      <c r="O46" s="606">
        <f>ROUND(+M46-N46,3)*100</f>
        <v>5.2</v>
      </c>
      <c r="P46" s="601">
        <f>P20</f>
        <v>129307</v>
      </c>
      <c r="Q46" s="602">
        <f>Q20</f>
        <v>128488</v>
      </c>
      <c r="R46" s="603">
        <f>(P46-Q46)/Q46</f>
        <v>6.3741361060955107E-3</v>
      </c>
      <c r="S46" s="601">
        <f>S20</f>
        <v>234695</v>
      </c>
      <c r="T46" s="602">
        <f>T20</f>
        <v>257540</v>
      </c>
      <c r="U46" s="603">
        <f>(S46-T46)/T46</f>
        <v>-8.8704667236157483E-2</v>
      </c>
      <c r="V46" s="601">
        <f>V20</f>
        <v>245775</v>
      </c>
      <c r="W46" s="602">
        <f>W20</f>
        <v>243148</v>
      </c>
      <c r="X46" s="603">
        <f>(V46-W46)/W46</f>
        <v>1.0804119301824403E-2</v>
      </c>
      <c r="Y46" s="607">
        <f t="shared" si="3"/>
        <v>2.1533332749239951</v>
      </c>
      <c r="Z46" s="608">
        <f t="shared" si="3"/>
        <v>2.2206716411094773</v>
      </c>
    </row>
    <row r="47" spans="1:26" s="600" customFormat="1" ht="14.4" thickBot="1">
      <c r="A47" s="1035" t="s">
        <v>62</v>
      </c>
      <c r="B47" s="1036"/>
      <c r="C47" s="609">
        <f>C23</f>
        <v>89860</v>
      </c>
      <c r="D47" s="610">
        <f>D23</f>
        <v>84971</v>
      </c>
      <c r="E47" s="611">
        <f>(C47-D47)/D47</f>
        <v>5.7537277424062325E-2</v>
      </c>
      <c r="F47" s="609">
        <f>F23</f>
        <v>52821</v>
      </c>
      <c r="G47" s="610">
        <f>G23</f>
        <v>50413</v>
      </c>
      <c r="H47" s="611">
        <f>(F47-G47)/G47</f>
        <v>4.7765457322516018E-2</v>
      </c>
      <c r="I47" s="609">
        <f>I23</f>
        <v>37039</v>
      </c>
      <c r="J47" s="610">
        <f>J23</f>
        <v>34558</v>
      </c>
      <c r="K47" s="611">
        <f>(I47-J47)/J47</f>
        <v>7.1792349094276287E-2</v>
      </c>
      <c r="L47" s="575"/>
      <c r="M47" s="612">
        <f t="shared" si="2"/>
        <v>0.68456893557022291</v>
      </c>
      <c r="N47" s="613">
        <f t="shared" si="2"/>
        <v>0.6354655508949707</v>
      </c>
      <c r="O47" s="614">
        <f>ROUND(+M47-N47,3)*100</f>
        <v>4.9000000000000004</v>
      </c>
      <c r="P47" s="609">
        <f>P23</f>
        <v>134003</v>
      </c>
      <c r="Q47" s="610">
        <f>Q23</f>
        <v>122411</v>
      </c>
      <c r="R47" s="611">
        <f>(P47-Q47)/Q47</f>
        <v>9.4697371968205477E-2</v>
      </c>
      <c r="S47" s="609">
        <f>S23</f>
        <v>195748</v>
      </c>
      <c r="T47" s="610">
        <f>T23</f>
        <v>192632</v>
      </c>
      <c r="U47" s="611">
        <f>(S47-T47)/T47</f>
        <v>1.6175920926948792E-2</v>
      </c>
      <c r="V47" s="609">
        <f>V23</f>
        <v>283767</v>
      </c>
      <c r="W47" s="610">
        <f>W23</f>
        <v>260880</v>
      </c>
      <c r="X47" s="611">
        <f>(V47-W47)/W47</f>
        <v>8.7729990800367988E-2</v>
      </c>
      <c r="Y47" s="615">
        <f t="shared" si="3"/>
        <v>3.1578789227687514</v>
      </c>
      <c r="Z47" s="616">
        <f t="shared" si="3"/>
        <v>3.0702239587624014</v>
      </c>
    </row>
    <row r="48" spans="1:26" ht="4.5" customHeight="1" thickBot="1">
      <c r="A48" s="531"/>
      <c r="B48" s="532"/>
      <c r="C48" s="581"/>
      <c r="D48" s="581"/>
      <c r="E48" s="582"/>
      <c r="F48" s="581"/>
      <c r="G48" s="581"/>
      <c r="H48" s="582"/>
      <c r="I48" s="581"/>
      <c r="J48" s="581"/>
      <c r="K48" s="583"/>
      <c r="L48" s="584"/>
      <c r="M48" s="585"/>
      <c r="N48" s="585"/>
      <c r="O48" s="586"/>
      <c r="P48" s="581"/>
      <c r="Q48" s="581"/>
      <c r="R48" s="582"/>
      <c r="S48" s="581"/>
      <c r="T48" s="581"/>
      <c r="U48" s="582"/>
      <c r="V48" s="581"/>
      <c r="W48" s="581"/>
      <c r="X48" s="582"/>
      <c r="Y48" s="587"/>
      <c r="Z48" s="587"/>
    </row>
    <row r="49" spans="1:26" ht="16.2" thickBot="1">
      <c r="A49" s="1027" t="s">
        <v>63</v>
      </c>
      <c r="B49" s="1028"/>
      <c r="C49" s="588">
        <f>SUM(C43:C47)</f>
        <v>1963210</v>
      </c>
      <c r="D49" s="588">
        <f>SUM(D43:D47)</f>
        <v>1889509</v>
      </c>
      <c r="E49" s="540">
        <f>(C49-D49)/D49</f>
        <v>3.9005371236654603E-2</v>
      </c>
      <c r="F49" s="588">
        <f>SUM(F43:F47)</f>
        <v>1343985</v>
      </c>
      <c r="G49" s="588">
        <f>SUM(G43:G47)</f>
        <v>1279685</v>
      </c>
      <c r="H49" s="540">
        <f>(F49-G49)/G49</f>
        <v>5.0246740408772472E-2</v>
      </c>
      <c r="I49" s="588">
        <f>SUM(I43:I47)</f>
        <v>619225</v>
      </c>
      <c r="J49" s="588">
        <f>SUM(J43:J47)</f>
        <v>609824</v>
      </c>
      <c r="K49" s="540">
        <f>(I49-J49)/J49</f>
        <v>1.5415923282783229E-2</v>
      </c>
      <c r="L49" s="589"/>
      <c r="M49" s="590">
        <f>P49/S49</f>
        <v>0.70378430190463281</v>
      </c>
      <c r="N49" s="590">
        <f>Q49/T49</f>
        <v>0.69968681231898822</v>
      </c>
      <c r="O49" s="543">
        <f>ROUND(+M49-N49,3)*100</f>
        <v>0.4</v>
      </c>
      <c r="P49" s="588">
        <f>SUM(P43:P47)</f>
        <v>2602139</v>
      </c>
      <c r="Q49" s="588">
        <f>SUM(Q43:Q47)</f>
        <v>2564949</v>
      </c>
      <c r="R49" s="540">
        <f>(P49-Q49)/Q49</f>
        <v>1.449931363157708E-2</v>
      </c>
      <c r="S49" s="588">
        <f>SUM(S43:S47)</f>
        <v>3697353</v>
      </c>
      <c r="T49" s="588">
        <f>SUM(T43:T47)</f>
        <v>3665853</v>
      </c>
      <c r="U49" s="540">
        <f>(S49-T49)/T49</f>
        <v>8.59281591487711E-3</v>
      </c>
      <c r="V49" s="588">
        <f>SUM(V43:V47)</f>
        <v>5080920</v>
      </c>
      <c r="W49" s="588">
        <f>SUM(W43:W47)</f>
        <v>4976453</v>
      </c>
      <c r="X49" s="540">
        <f>(V49-W49)/W49</f>
        <v>2.0992260953735523E-2</v>
      </c>
      <c r="Y49" s="591">
        <f>V49/C49</f>
        <v>2.5880675016936547</v>
      </c>
      <c r="Z49" s="592">
        <f>W49/D49</f>
        <v>2.6337281272542232</v>
      </c>
    </row>
    <row r="50" spans="1:26" ht="11.25" customHeight="1">
      <c r="A50" s="593"/>
      <c r="B50" s="593"/>
      <c r="C50" s="593"/>
      <c r="D50" s="593"/>
      <c r="E50" s="594"/>
      <c r="F50" s="593"/>
      <c r="G50" s="593"/>
      <c r="H50" s="594"/>
      <c r="I50" s="593"/>
      <c r="J50" s="593"/>
      <c r="K50" s="594"/>
      <c r="L50" s="593"/>
      <c r="M50" s="595"/>
      <c r="N50" s="595"/>
      <c r="O50" s="594"/>
      <c r="P50" s="593"/>
      <c r="Q50" s="593"/>
      <c r="R50" s="593"/>
      <c r="S50" s="593"/>
      <c r="T50" s="593"/>
      <c r="U50" s="593"/>
      <c r="V50" s="593"/>
      <c r="W50" s="593"/>
      <c r="X50" s="593"/>
      <c r="Y50" s="593"/>
      <c r="Z50" s="593"/>
    </row>
    <row r="51" spans="1:26">
      <c r="A51" s="617" t="s">
        <v>67</v>
      </c>
      <c r="C51" s="596"/>
      <c r="D51" s="596"/>
    </row>
    <row r="52" spans="1:26">
      <c r="A52" s="617"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8" customWidth="1"/>
    <col min="2" max="2" width="30.5546875" style="488" bestFit="1" customWidth="1"/>
    <col min="3" max="4" width="12.6640625" style="488" customWidth="1"/>
    <col min="5" max="5" width="11.6640625" style="641" customWidth="1"/>
    <col min="6" max="7" width="12.6640625" style="488" customWidth="1"/>
    <col min="8" max="8" width="11.6640625" style="641" customWidth="1"/>
    <col min="9" max="10" width="12.6640625" style="488" customWidth="1"/>
    <col min="11" max="11" width="11.6640625" style="641" customWidth="1"/>
    <col min="12" max="12" width="1.109375" style="488" customWidth="1"/>
    <col min="13" max="14" width="11.6640625" style="488" customWidth="1"/>
    <col min="15" max="15" width="11.6640625" style="641" customWidth="1"/>
    <col min="16" max="17" width="12.6640625" style="488" customWidth="1"/>
    <col min="18" max="18" width="11.6640625" style="641" customWidth="1"/>
    <col min="19" max="20" width="12.6640625" style="488" customWidth="1"/>
    <col min="21" max="21" width="11.6640625" style="641" customWidth="1"/>
    <col min="22" max="23" width="12.6640625" style="488" customWidth="1"/>
    <col min="24" max="24" width="11.6640625" style="488" customWidth="1"/>
    <col min="25" max="26" width="12.6640625" style="641" customWidth="1"/>
    <col min="27" max="16384" width="9.109375" style="488"/>
  </cols>
  <sheetData>
    <row r="1" spans="1:26" ht="24.6">
      <c r="A1" s="1055" t="s">
        <v>38</v>
      </c>
      <c r="B1" s="1055"/>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row>
    <row r="2" spans="1:26" s="490" customFormat="1" ht="24.6">
      <c r="A2" s="1055" t="s">
        <v>36</v>
      </c>
      <c r="B2" s="1055"/>
      <c r="C2" s="1055"/>
      <c r="D2" s="1055"/>
      <c r="E2" s="1055"/>
      <c r="F2" s="1055"/>
      <c r="G2" s="1055"/>
      <c r="H2" s="1055"/>
      <c r="I2" s="1055"/>
      <c r="J2" s="1055"/>
      <c r="K2" s="1055"/>
      <c r="L2" s="1055"/>
      <c r="M2" s="1055"/>
      <c r="N2" s="1055"/>
      <c r="O2" s="1055"/>
      <c r="P2" s="1055"/>
      <c r="Q2" s="1055"/>
      <c r="R2" s="1055"/>
      <c r="S2" s="1055"/>
      <c r="T2" s="1055"/>
      <c r="U2" s="1055"/>
      <c r="V2" s="1055"/>
      <c r="W2" s="1055"/>
      <c r="X2" s="1055"/>
      <c r="Y2" s="1055"/>
      <c r="Z2" s="1055"/>
    </row>
    <row r="3" spans="1:26" s="490" customFormat="1" ht="20.399999999999999">
      <c r="E3" s="492"/>
      <c r="H3" s="492"/>
      <c r="K3" s="492"/>
      <c r="O3" s="492"/>
      <c r="R3" s="492"/>
      <c r="U3" s="492"/>
      <c r="Y3" s="492"/>
      <c r="Z3" s="492"/>
    </row>
    <row r="4" spans="1:26" ht="23.4" thickBot="1">
      <c r="A4" s="1056" t="s">
        <v>70</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row>
    <row r="5" spans="1:26" ht="13.8">
      <c r="A5" s="493"/>
      <c r="B5" s="494"/>
      <c r="C5" s="1038" t="s">
        <v>40</v>
      </c>
      <c r="D5" s="1038"/>
      <c r="E5" s="495" t="s">
        <v>41</v>
      </c>
      <c r="F5" s="1038" t="s">
        <v>42</v>
      </c>
      <c r="G5" s="1038"/>
      <c r="H5" s="495" t="s">
        <v>41</v>
      </c>
      <c r="I5" s="1038" t="s">
        <v>43</v>
      </c>
      <c r="J5" s="1038"/>
      <c r="K5" s="618" t="s">
        <v>41</v>
      </c>
      <c r="L5" s="497"/>
      <c r="M5" s="1039" t="s">
        <v>44</v>
      </c>
      <c r="N5" s="1039"/>
      <c r="O5" s="495" t="s">
        <v>45</v>
      </c>
      <c r="P5" s="1038" t="s">
        <v>46</v>
      </c>
      <c r="Q5" s="1038"/>
      <c r="R5" s="495" t="s">
        <v>41</v>
      </c>
      <c r="S5" s="1038" t="s">
        <v>47</v>
      </c>
      <c r="T5" s="1038"/>
      <c r="U5" s="495" t="s">
        <v>41</v>
      </c>
      <c r="V5" s="1038" t="s">
        <v>48</v>
      </c>
      <c r="W5" s="1038"/>
      <c r="X5" s="495" t="s">
        <v>41</v>
      </c>
      <c r="Y5" s="1038" t="s">
        <v>49</v>
      </c>
      <c r="Z5" s="1041"/>
    </row>
    <row r="6" spans="1:26" ht="28.2" thickBot="1">
      <c r="A6" s="498" t="s">
        <v>50</v>
      </c>
      <c r="B6" s="499" t="s">
        <v>51</v>
      </c>
      <c r="C6" s="500">
        <v>2016</v>
      </c>
      <c r="D6" s="500">
        <v>2015</v>
      </c>
      <c r="E6" s="501" t="s">
        <v>52</v>
      </c>
      <c r="F6" s="500">
        <v>2016</v>
      </c>
      <c r="G6" s="500">
        <v>2015</v>
      </c>
      <c r="H6" s="501" t="s">
        <v>52</v>
      </c>
      <c r="I6" s="500">
        <v>2016</v>
      </c>
      <c r="J6" s="500">
        <v>2015</v>
      </c>
      <c r="K6" s="501" t="s">
        <v>52</v>
      </c>
      <c r="L6" s="502"/>
      <c r="M6" s="619">
        <v>2016</v>
      </c>
      <c r="N6" s="619">
        <v>2015</v>
      </c>
      <c r="O6" s="501" t="s">
        <v>52</v>
      </c>
      <c r="P6" s="500">
        <v>2016</v>
      </c>
      <c r="Q6" s="500">
        <v>2015</v>
      </c>
      <c r="R6" s="501" t="s">
        <v>52</v>
      </c>
      <c r="S6" s="500">
        <v>2016</v>
      </c>
      <c r="T6" s="500">
        <v>2015</v>
      </c>
      <c r="U6" s="501" t="s">
        <v>52</v>
      </c>
      <c r="V6" s="500">
        <v>2016</v>
      </c>
      <c r="W6" s="500">
        <v>2015</v>
      </c>
      <c r="X6" s="501" t="s">
        <v>52</v>
      </c>
      <c r="Y6" s="500">
        <v>2016</v>
      </c>
      <c r="Z6" s="505">
        <v>2015</v>
      </c>
    </row>
    <row r="7" spans="1:26" ht="13.8">
      <c r="A7" s="1052" t="s">
        <v>53</v>
      </c>
      <c r="B7" s="506" t="s">
        <v>54</v>
      </c>
      <c r="C7" s="507">
        <v>48568</v>
      </c>
      <c r="D7" s="507">
        <v>43212</v>
      </c>
      <c r="E7" s="508">
        <v>0.12394705174488568</v>
      </c>
      <c r="F7" s="507">
        <v>40089</v>
      </c>
      <c r="G7" s="507">
        <v>35300</v>
      </c>
      <c r="H7" s="508">
        <v>0.13566572237960339</v>
      </c>
      <c r="I7" s="507">
        <v>8479</v>
      </c>
      <c r="J7" s="507">
        <v>7912</v>
      </c>
      <c r="K7" s="508">
        <v>7.166329625884732E-2</v>
      </c>
      <c r="L7" s="620"/>
      <c r="M7" s="510">
        <v>0.70373222085339904</v>
      </c>
      <c r="N7" s="510">
        <v>0.69951857440540344</v>
      </c>
      <c r="O7" s="511">
        <v>0.4</v>
      </c>
      <c r="P7" s="507">
        <v>50269</v>
      </c>
      <c r="Q7" s="507">
        <v>48676</v>
      </c>
      <c r="R7" s="508">
        <v>3.2726600378009695E-2</v>
      </c>
      <c r="S7" s="507">
        <v>71432</v>
      </c>
      <c r="T7" s="507">
        <v>69585</v>
      </c>
      <c r="U7" s="508">
        <v>2.6543076812531437E-2</v>
      </c>
      <c r="V7" s="507">
        <v>97256</v>
      </c>
      <c r="W7" s="507">
        <v>91837</v>
      </c>
      <c r="X7" s="508">
        <v>5.9006718425035659E-2</v>
      </c>
      <c r="Y7" s="548">
        <v>2.0024707626420688</v>
      </c>
      <c r="Z7" s="513">
        <v>2.1252661297787649</v>
      </c>
    </row>
    <row r="8" spans="1:26" ht="13.8">
      <c r="A8" s="1053"/>
      <c r="B8" s="506" t="s">
        <v>55</v>
      </c>
      <c r="C8" s="507">
        <v>75560</v>
      </c>
      <c r="D8" s="507">
        <v>65781</v>
      </c>
      <c r="E8" s="508">
        <v>0.14865994740122529</v>
      </c>
      <c r="F8" s="507">
        <v>62605</v>
      </c>
      <c r="G8" s="507">
        <v>55397</v>
      </c>
      <c r="H8" s="508">
        <v>0.13011534920663573</v>
      </c>
      <c r="I8" s="507">
        <v>12955</v>
      </c>
      <c r="J8" s="507">
        <v>10384</v>
      </c>
      <c r="K8" s="508">
        <v>0.2475924499229584</v>
      </c>
      <c r="L8" s="620"/>
      <c r="M8" s="510">
        <v>0.87043527302757473</v>
      </c>
      <c r="N8" s="510">
        <v>0.85411084315827079</v>
      </c>
      <c r="O8" s="511">
        <v>1.6</v>
      </c>
      <c r="P8" s="507">
        <v>86429</v>
      </c>
      <c r="Q8" s="507">
        <v>76501</v>
      </c>
      <c r="R8" s="508">
        <v>0.12977608135841362</v>
      </c>
      <c r="S8" s="507">
        <v>99294</v>
      </c>
      <c r="T8" s="507">
        <v>89568</v>
      </c>
      <c r="U8" s="508">
        <v>0.10858788853161844</v>
      </c>
      <c r="V8" s="507">
        <v>155035</v>
      </c>
      <c r="W8" s="507">
        <v>134404</v>
      </c>
      <c r="X8" s="508">
        <v>0.15349989583643345</v>
      </c>
      <c r="Y8" s="548">
        <v>2.0518131286394916</v>
      </c>
      <c r="Z8" s="513">
        <v>2.0432039646706497</v>
      </c>
    </row>
    <row r="9" spans="1:26" ht="14.4" thickBot="1">
      <c r="A9" s="1054"/>
      <c r="B9" s="506" t="s">
        <v>56</v>
      </c>
      <c r="C9" s="507">
        <v>293269</v>
      </c>
      <c r="D9" s="507">
        <v>288947</v>
      </c>
      <c r="E9" s="508">
        <v>1.4957760419730954E-2</v>
      </c>
      <c r="F9" s="507">
        <v>260833</v>
      </c>
      <c r="G9" s="507">
        <v>256838</v>
      </c>
      <c r="H9" s="508">
        <v>1.5554551896526214E-2</v>
      </c>
      <c r="I9" s="507">
        <v>32436</v>
      </c>
      <c r="J9" s="507">
        <v>32109</v>
      </c>
      <c r="K9" s="508">
        <v>1.0184060543772773E-2</v>
      </c>
      <c r="L9" s="620"/>
      <c r="M9" s="510">
        <v>0.83076196263622804</v>
      </c>
      <c r="N9" s="510">
        <v>0.8671809647736779</v>
      </c>
      <c r="O9" s="511">
        <v>-3.5999999999999996</v>
      </c>
      <c r="P9" s="507">
        <v>436106</v>
      </c>
      <c r="Q9" s="507">
        <v>457170</v>
      </c>
      <c r="R9" s="508">
        <v>-4.6074764310869043E-2</v>
      </c>
      <c r="S9" s="507">
        <v>524947</v>
      </c>
      <c r="T9" s="507">
        <v>527191</v>
      </c>
      <c r="U9" s="508">
        <v>-4.2565218298491435E-3</v>
      </c>
      <c r="V9" s="507">
        <v>780450</v>
      </c>
      <c r="W9" s="507">
        <v>804856</v>
      </c>
      <c r="X9" s="508">
        <v>-3.0323436738994305E-2</v>
      </c>
      <c r="Y9" s="548">
        <v>2.6612086514428732</v>
      </c>
      <c r="Z9" s="513">
        <v>2.7854796900469636</v>
      </c>
    </row>
    <row r="10" spans="1:26" ht="14.4" thickBot="1">
      <c r="A10" s="621" t="s">
        <v>57</v>
      </c>
      <c r="B10" s="622"/>
      <c r="C10" s="623">
        <v>417397</v>
      </c>
      <c r="D10" s="623">
        <v>397940</v>
      </c>
      <c r="E10" s="624">
        <v>4.8894305674222246E-2</v>
      </c>
      <c r="F10" s="623">
        <v>363527</v>
      </c>
      <c r="G10" s="623">
        <v>347535</v>
      </c>
      <c r="H10" s="624">
        <v>4.601550922928626E-2</v>
      </c>
      <c r="I10" s="623">
        <v>53870</v>
      </c>
      <c r="J10" s="623">
        <v>50405</v>
      </c>
      <c r="K10" s="624">
        <v>6.8743180240055546E-2</v>
      </c>
      <c r="L10" s="620"/>
      <c r="M10" s="625">
        <v>0.82338110002831788</v>
      </c>
      <c r="N10" s="625">
        <v>0.84847685708624243</v>
      </c>
      <c r="O10" s="626">
        <v>-2.5</v>
      </c>
      <c r="P10" s="623">
        <v>572804</v>
      </c>
      <c r="Q10" s="623">
        <v>582347</v>
      </c>
      <c r="R10" s="624">
        <v>-1.6387136878871188E-2</v>
      </c>
      <c r="S10" s="623">
        <v>695673</v>
      </c>
      <c r="T10" s="623">
        <v>686344</v>
      </c>
      <c r="U10" s="624">
        <v>1.3592309395871457E-2</v>
      </c>
      <c r="V10" s="623">
        <v>1032741</v>
      </c>
      <c r="W10" s="623">
        <v>1031097</v>
      </c>
      <c r="X10" s="624">
        <v>1.5944183718893568E-3</v>
      </c>
      <c r="Y10" s="627">
        <v>2.4742415494121901</v>
      </c>
      <c r="Z10" s="628">
        <v>2.5910865959692417</v>
      </c>
    </row>
    <row r="11" spans="1:26" ht="13.8">
      <c r="A11" s="1053" t="s">
        <v>58</v>
      </c>
      <c r="B11" s="506" t="s">
        <v>54</v>
      </c>
      <c r="C11" s="507">
        <v>38442</v>
      </c>
      <c r="D11" s="507">
        <v>35126</v>
      </c>
      <c r="E11" s="508">
        <v>9.440300632010476E-2</v>
      </c>
      <c r="F11" s="507">
        <v>9957</v>
      </c>
      <c r="G11" s="507">
        <v>10159</v>
      </c>
      <c r="H11" s="508">
        <v>-1.9883846835318436E-2</v>
      </c>
      <c r="I11" s="507">
        <v>28485</v>
      </c>
      <c r="J11" s="507">
        <v>24967</v>
      </c>
      <c r="K11" s="508">
        <v>0.14090599591460728</v>
      </c>
      <c r="L11" s="620"/>
      <c r="M11" s="510">
        <v>0.42495329533899306</v>
      </c>
      <c r="N11" s="510">
        <v>0.41386359185272231</v>
      </c>
      <c r="O11" s="511">
        <v>1.0999999999999999</v>
      </c>
      <c r="P11" s="507">
        <v>35940</v>
      </c>
      <c r="Q11" s="507">
        <v>33811</v>
      </c>
      <c r="R11" s="508">
        <v>6.2967673242435893E-2</v>
      </c>
      <c r="S11" s="507">
        <v>84574</v>
      </c>
      <c r="T11" s="507">
        <v>81696</v>
      </c>
      <c r="U11" s="508">
        <v>3.5228162945554253E-2</v>
      </c>
      <c r="V11" s="507">
        <v>79712</v>
      </c>
      <c r="W11" s="507">
        <v>70977</v>
      </c>
      <c r="X11" s="508">
        <v>0.12306803612437832</v>
      </c>
      <c r="Y11" s="548">
        <v>2.073565371208574</v>
      </c>
      <c r="Z11" s="513">
        <v>2.0206399817798784</v>
      </c>
    </row>
    <row r="12" spans="1:26" ht="14.4" thickBot="1">
      <c r="A12" s="1053"/>
      <c r="B12" s="506" t="s">
        <v>55</v>
      </c>
      <c r="C12" s="507">
        <v>40323</v>
      </c>
      <c r="D12" s="507">
        <v>38104</v>
      </c>
      <c r="E12" s="508">
        <v>5.8235355868150325E-2</v>
      </c>
      <c r="F12" s="507">
        <v>16082</v>
      </c>
      <c r="G12" s="507">
        <v>15700</v>
      </c>
      <c r="H12" s="508">
        <v>2.4331210191082801E-2</v>
      </c>
      <c r="I12" s="507">
        <v>24241</v>
      </c>
      <c r="J12" s="507">
        <v>22404</v>
      </c>
      <c r="K12" s="508">
        <v>8.1994286734511701E-2</v>
      </c>
      <c r="L12" s="620"/>
      <c r="M12" s="510">
        <v>0.63595057059186599</v>
      </c>
      <c r="N12" s="510">
        <v>0.61923556857638884</v>
      </c>
      <c r="O12" s="511">
        <v>1.7000000000000002</v>
      </c>
      <c r="P12" s="507">
        <v>48427</v>
      </c>
      <c r="Q12" s="507">
        <v>45655</v>
      </c>
      <c r="R12" s="508">
        <v>6.0716241375533893E-2</v>
      </c>
      <c r="S12" s="507">
        <v>76149</v>
      </c>
      <c r="T12" s="507">
        <v>73728</v>
      </c>
      <c r="U12" s="508">
        <v>3.28369140625E-2</v>
      </c>
      <c r="V12" s="507">
        <v>100943</v>
      </c>
      <c r="W12" s="507">
        <v>94079</v>
      </c>
      <c r="X12" s="508">
        <v>7.2959959183239623E-2</v>
      </c>
      <c r="Y12" s="548">
        <v>2.5033603650522034</v>
      </c>
      <c r="Z12" s="513">
        <v>2.469005878647911</v>
      </c>
    </row>
    <row r="13" spans="1:26" ht="14.4" thickBot="1">
      <c r="A13" s="621" t="s">
        <v>57</v>
      </c>
      <c r="B13" s="622"/>
      <c r="C13" s="623">
        <v>78765</v>
      </c>
      <c r="D13" s="623">
        <v>73230</v>
      </c>
      <c r="E13" s="624">
        <v>7.5583777140516187E-2</v>
      </c>
      <c r="F13" s="623">
        <v>26039</v>
      </c>
      <c r="G13" s="623">
        <v>25859</v>
      </c>
      <c r="H13" s="624">
        <v>6.9608260180208052E-3</v>
      </c>
      <c r="I13" s="623">
        <v>52726</v>
      </c>
      <c r="J13" s="623">
        <v>47371</v>
      </c>
      <c r="K13" s="624">
        <v>0.11304384539063984</v>
      </c>
      <c r="L13" s="620"/>
      <c r="M13" s="625">
        <v>0.52492175979791322</v>
      </c>
      <c r="N13" s="625">
        <v>0.51128525838995265</v>
      </c>
      <c r="O13" s="626">
        <v>1.4000000000000001</v>
      </c>
      <c r="P13" s="623">
        <v>84367</v>
      </c>
      <c r="Q13" s="623">
        <v>79466</v>
      </c>
      <c r="R13" s="624">
        <v>6.1674175118918782E-2</v>
      </c>
      <c r="S13" s="623">
        <v>160723</v>
      </c>
      <c r="T13" s="623">
        <v>155424</v>
      </c>
      <c r="U13" s="624">
        <v>3.4093833642165949E-2</v>
      </c>
      <c r="V13" s="623">
        <v>180655</v>
      </c>
      <c r="W13" s="623">
        <v>165056</v>
      </c>
      <c r="X13" s="624">
        <v>9.4507318728189224E-2</v>
      </c>
      <c r="Y13" s="627">
        <v>2.2935948708182567</v>
      </c>
      <c r="Z13" s="628">
        <v>2.2539396422231328</v>
      </c>
    </row>
    <row r="14" spans="1:26" ht="13.8">
      <c r="A14" s="1053" t="s">
        <v>59</v>
      </c>
      <c r="B14" s="506" t="s">
        <v>54</v>
      </c>
      <c r="C14" s="507">
        <v>5971</v>
      </c>
      <c r="D14" s="507">
        <v>4824</v>
      </c>
      <c r="E14" s="508">
        <v>0.23776948590381425</v>
      </c>
      <c r="F14" s="507">
        <v>1818</v>
      </c>
      <c r="G14" s="507">
        <v>1710</v>
      </c>
      <c r="H14" s="508">
        <v>6.3157894736842107E-2</v>
      </c>
      <c r="I14" s="507">
        <v>4153</v>
      </c>
      <c r="J14" s="507">
        <v>3114</v>
      </c>
      <c r="K14" s="508">
        <v>0.3336544637122672</v>
      </c>
      <c r="L14" s="620"/>
      <c r="M14" s="510">
        <v>0.32853893908660642</v>
      </c>
      <c r="N14" s="510">
        <v>0.32021126760563379</v>
      </c>
      <c r="O14" s="511">
        <v>0.8</v>
      </c>
      <c r="P14" s="507">
        <v>5345</v>
      </c>
      <c r="Q14" s="507">
        <v>4547</v>
      </c>
      <c r="R14" s="508">
        <v>0.17550032988783815</v>
      </c>
      <c r="S14" s="507">
        <v>16269</v>
      </c>
      <c r="T14" s="507">
        <v>14200</v>
      </c>
      <c r="U14" s="508">
        <v>0.14570422535211267</v>
      </c>
      <c r="V14" s="507">
        <v>12007</v>
      </c>
      <c r="W14" s="507">
        <v>10126</v>
      </c>
      <c r="X14" s="508">
        <v>0.18575943116729213</v>
      </c>
      <c r="Y14" s="548">
        <v>2.010885948752303</v>
      </c>
      <c r="Z14" s="513">
        <v>2.0990878938640134</v>
      </c>
    </row>
    <row r="15" spans="1:26" ht="13.8">
      <c r="A15" s="1053"/>
      <c r="B15" s="506" t="s">
        <v>55</v>
      </c>
      <c r="C15" s="507">
        <v>29667</v>
      </c>
      <c r="D15" s="507">
        <v>28496</v>
      </c>
      <c r="E15" s="508">
        <v>4.1093486805165634E-2</v>
      </c>
      <c r="F15" s="507">
        <v>21789</v>
      </c>
      <c r="G15" s="507">
        <v>20192</v>
      </c>
      <c r="H15" s="508">
        <v>7.9090729001584786E-2</v>
      </c>
      <c r="I15" s="507">
        <v>7878</v>
      </c>
      <c r="J15" s="507">
        <v>8304</v>
      </c>
      <c r="K15" s="508">
        <v>-5.1300578034682083E-2</v>
      </c>
      <c r="L15" s="620"/>
      <c r="M15" s="510">
        <v>0.71860784935999156</v>
      </c>
      <c r="N15" s="510">
        <v>0.75240624554398972</v>
      </c>
      <c r="O15" s="511">
        <v>-3.4000000000000004</v>
      </c>
      <c r="P15" s="507">
        <v>40758</v>
      </c>
      <c r="Q15" s="507">
        <v>42213</v>
      </c>
      <c r="R15" s="508">
        <v>-3.4468054864615169E-2</v>
      </c>
      <c r="S15" s="507">
        <v>56718</v>
      </c>
      <c r="T15" s="507">
        <v>56104</v>
      </c>
      <c r="U15" s="508">
        <v>1.0943961214886638E-2</v>
      </c>
      <c r="V15" s="507">
        <v>81783</v>
      </c>
      <c r="W15" s="507">
        <v>79146</v>
      </c>
      <c r="X15" s="508">
        <v>3.3318171480554923E-2</v>
      </c>
      <c r="Y15" s="548">
        <v>2.7566993629285066</v>
      </c>
      <c r="Z15" s="513">
        <v>2.7774424480628861</v>
      </c>
    </row>
    <row r="16" spans="1:26" ht="14.4" thickBot="1">
      <c r="A16" s="1053"/>
      <c r="B16" s="506" t="s">
        <v>56</v>
      </c>
      <c r="C16" s="507">
        <v>76305</v>
      </c>
      <c r="D16" s="507">
        <v>78680</v>
      </c>
      <c r="E16" s="508">
        <v>-3.0185561769191661E-2</v>
      </c>
      <c r="F16" s="507">
        <v>64173</v>
      </c>
      <c r="G16" s="507">
        <v>66790</v>
      </c>
      <c r="H16" s="508">
        <v>-3.9182512352148528E-2</v>
      </c>
      <c r="I16" s="507">
        <v>12132</v>
      </c>
      <c r="J16" s="507">
        <v>11890</v>
      </c>
      <c r="K16" s="508">
        <v>2.0353238015138771E-2</v>
      </c>
      <c r="L16" s="620"/>
      <c r="M16" s="510">
        <v>0.74218865415866453</v>
      </c>
      <c r="N16" s="510">
        <v>0.78569312064793329</v>
      </c>
      <c r="O16" s="511">
        <v>-4.3999999999999995</v>
      </c>
      <c r="P16" s="507">
        <v>120573</v>
      </c>
      <c r="Q16" s="507">
        <v>127276</v>
      </c>
      <c r="R16" s="508">
        <v>-5.266507432666017E-2</v>
      </c>
      <c r="S16" s="507">
        <v>162456</v>
      </c>
      <c r="T16" s="507">
        <v>161992</v>
      </c>
      <c r="U16" s="508">
        <v>2.8643389797027015E-3</v>
      </c>
      <c r="V16" s="507">
        <v>268823</v>
      </c>
      <c r="W16" s="507">
        <v>273702</v>
      </c>
      <c r="X16" s="508">
        <v>-1.7825956697430052E-2</v>
      </c>
      <c r="Y16" s="548">
        <v>3.5230063560710305</v>
      </c>
      <c r="Z16" s="513">
        <v>3.4786731062531775</v>
      </c>
    </row>
    <row r="17" spans="1:26" ht="14.4" thickBot="1">
      <c r="A17" s="621" t="s">
        <v>57</v>
      </c>
      <c r="B17" s="622"/>
      <c r="C17" s="623">
        <v>111943</v>
      </c>
      <c r="D17" s="623">
        <v>112000</v>
      </c>
      <c r="E17" s="624">
        <v>-5.0892857142857142E-4</v>
      </c>
      <c r="F17" s="623">
        <v>87780</v>
      </c>
      <c r="G17" s="623">
        <v>88692</v>
      </c>
      <c r="H17" s="624">
        <v>-1.0282776349614395E-2</v>
      </c>
      <c r="I17" s="623">
        <v>24163</v>
      </c>
      <c r="J17" s="623">
        <v>23308</v>
      </c>
      <c r="K17" s="624">
        <v>3.6682684056976146E-2</v>
      </c>
      <c r="L17" s="620"/>
      <c r="M17" s="625">
        <v>0.7079250604180205</v>
      </c>
      <c r="N17" s="625">
        <v>0.74919929744808345</v>
      </c>
      <c r="O17" s="626">
        <v>-4.1000000000000005</v>
      </c>
      <c r="P17" s="623">
        <v>166676</v>
      </c>
      <c r="Q17" s="623">
        <v>174036</v>
      </c>
      <c r="R17" s="624">
        <v>-4.2290100898664647E-2</v>
      </c>
      <c r="S17" s="623">
        <v>235443</v>
      </c>
      <c r="T17" s="623">
        <v>232296</v>
      </c>
      <c r="U17" s="624">
        <v>1.3547370596135965E-2</v>
      </c>
      <c r="V17" s="623">
        <v>362613</v>
      </c>
      <c r="W17" s="623">
        <v>362974</v>
      </c>
      <c r="X17" s="624">
        <v>-9.9456159394336794E-4</v>
      </c>
      <c r="Y17" s="627">
        <v>3.2392646257470319</v>
      </c>
      <c r="Z17" s="628">
        <v>3.2408392857142858</v>
      </c>
    </row>
    <row r="18" spans="1:26" ht="13.8">
      <c r="A18" s="1053" t="s">
        <v>60</v>
      </c>
      <c r="B18" s="506" t="s">
        <v>54</v>
      </c>
      <c r="C18" s="507">
        <v>12482</v>
      </c>
      <c r="D18" s="507">
        <v>11382</v>
      </c>
      <c r="E18" s="508">
        <v>9.6643823581092955E-2</v>
      </c>
      <c r="F18" s="507">
        <v>4162</v>
      </c>
      <c r="G18" s="507">
        <v>4185</v>
      </c>
      <c r="H18" s="508">
        <v>-5.4958183990442052E-3</v>
      </c>
      <c r="I18" s="507">
        <v>8320</v>
      </c>
      <c r="J18" s="507">
        <v>7197</v>
      </c>
      <c r="K18" s="508">
        <v>0.15603723773794637</v>
      </c>
      <c r="L18" s="620"/>
      <c r="M18" s="510">
        <v>0.46956187875943861</v>
      </c>
      <c r="N18" s="510">
        <v>0.43193277310924372</v>
      </c>
      <c r="O18" s="511">
        <v>3.8</v>
      </c>
      <c r="P18" s="507">
        <v>11007</v>
      </c>
      <c r="Q18" s="507">
        <v>10023</v>
      </c>
      <c r="R18" s="508">
        <v>9.8174199341514515E-2</v>
      </c>
      <c r="S18" s="507">
        <v>23441</v>
      </c>
      <c r="T18" s="507">
        <v>23205</v>
      </c>
      <c r="U18" s="508">
        <v>1.0170221934927818E-2</v>
      </c>
      <c r="V18" s="507">
        <v>22175</v>
      </c>
      <c r="W18" s="507">
        <v>20355</v>
      </c>
      <c r="X18" s="508">
        <v>8.9412920658314909E-2</v>
      </c>
      <c r="Y18" s="548">
        <v>1.7765582438711744</v>
      </c>
      <c r="Z18" s="513">
        <v>1.7883500263574064</v>
      </c>
    </row>
    <row r="19" spans="1:26" ht="14.4" thickBot="1">
      <c r="A19" s="1053"/>
      <c r="B19" s="506" t="s">
        <v>61</v>
      </c>
      <c r="C19" s="507">
        <v>26215</v>
      </c>
      <c r="D19" s="507">
        <v>23108</v>
      </c>
      <c r="E19" s="508">
        <v>0.13445559979227972</v>
      </c>
      <c r="F19" s="507">
        <v>14163</v>
      </c>
      <c r="G19" s="507">
        <v>13453</v>
      </c>
      <c r="H19" s="508">
        <v>5.2776332416561364E-2</v>
      </c>
      <c r="I19" s="507">
        <v>12052</v>
      </c>
      <c r="J19" s="507">
        <v>9655</v>
      </c>
      <c r="K19" s="508">
        <v>0.24826514759192128</v>
      </c>
      <c r="L19" s="620"/>
      <c r="M19" s="510">
        <v>0.63319697979925393</v>
      </c>
      <c r="N19" s="510">
        <v>0.64968683311067543</v>
      </c>
      <c r="O19" s="511">
        <v>-1.6</v>
      </c>
      <c r="P19" s="507">
        <v>35138</v>
      </c>
      <c r="Q19" s="507">
        <v>37446</v>
      </c>
      <c r="R19" s="508">
        <v>-6.1635421673877047E-2</v>
      </c>
      <c r="S19" s="507">
        <v>55493</v>
      </c>
      <c r="T19" s="507">
        <v>57637</v>
      </c>
      <c r="U19" s="508">
        <v>-3.7198327463261446E-2</v>
      </c>
      <c r="V19" s="507">
        <v>63267</v>
      </c>
      <c r="W19" s="507">
        <v>62481</v>
      </c>
      <c r="X19" s="508">
        <v>1.257982426657704E-2</v>
      </c>
      <c r="Y19" s="548">
        <v>2.4133892809460233</v>
      </c>
      <c r="Z19" s="513">
        <v>2.7038687900294271</v>
      </c>
    </row>
    <row r="20" spans="1:26" ht="14.4" thickBot="1">
      <c r="A20" s="621" t="s">
        <v>57</v>
      </c>
      <c r="B20" s="622"/>
      <c r="C20" s="623">
        <v>38697</v>
      </c>
      <c r="D20" s="623">
        <v>34490</v>
      </c>
      <c r="E20" s="624">
        <v>0.12197738474920267</v>
      </c>
      <c r="F20" s="623">
        <v>18325</v>
      </c>
      <c r="G20" s="623">
        <v>17638</v>
      </c>
      <c r="H20" s="624">
        <v>3.8949994330422948E-2</v>
      </c>
      <c r="I20" s="623">
        <v>20372</v>
      </c>
      <c r="J20" s="623">
        <v>16852</v>
      </c>
      <c r="K20" s="624">
        <v>0.20887728459530025</v>
      </c>
      <c r="L20" s="620"/>
      <c r="M20" s="625">
        <v>0.5846023259938683</v>
      </c>
      <c r="N20" s="625">
        <v>0.58718240518542342</v>
      </c>
      <c r="O20" s="626">
        <v>-0.3</v>
      </c>
      <c r="P20" s="623">
        <v>46145</v>
      </c>
      <c r="Q20" s="623">
        <v>47469</v>
      </c>
      <c r="R20" s="624">
        <v>-2.7891887336998884E-2</v>
      </c>
      <c r="S20" s="623">
        <v>78934</v>
      </c>
      <c r="T20" s="623">
        <v>80842</v>
      </c>
      <c r="U20" s="624">
        <v>-2.3601593231241186E-2</v>
      </c>
      <c r="V20" s="623">
        <v>85442</v>
      </c>
      <c r="W20" s="623">
        <v>82836</v>
      </c>
      <c r="X20" s="624">
        <v>3.145975179873485E-2</v>
      </c>
      <c r="Y20" s="627">
        <v>2.2079747784065948</v>
      </c>
      <c r="Z20" s="628">
        <v>2.4017396346767179</v>
      </c>
    </row>
    <row r="21" spans="1:26" ht="13.8">
      <c r="A21" s="1052" t="s">
        <v>62</v>
      </c>
      <c r="B21" s="506" t="s">
        <v>54</v>
      </c>
      <c r="C21" s="507">
        <v>7008</v>
      </c>
      <c r="D21" s="507">
        <v>6914</v>
      </c>
      <c r="E21" s="508">
        <v>1.3595603124096037E-2</v>
      </c>
      <c r="F21" s="507">
        <v>3917</v>
      </c>
      <c r="G21" s="507">
        <v>4261</v>
      </c>
      <c r="H21" s="508">
        <v>-8.0732222482985214E-2</v>
      </c>
      <c r="I21" s="507">
        <v>3091</v>
      </c>
      <c r="J21" s="507">
        <v>2653</v>
      </c>
      <c r="K21" s="508">
        <v>0.16509611760271392</v>
      </c>
      <c r="L21" s="620"/>
      <c r="M21" s="510">
        <v>0.62122234214786831</v>
      </c>
      <c r="N21" s="510">
        <v>0.57936560492682598</v>
      </c>
      <c r="O21" s="511">
        <v>4.2</v>
      </c>
      <c r="P21" s="507">
        <v>9209</v>
      </c>
      <c r="Q21" s="507">
        <v>8749</v>
      </c>
      <c r="R21" s="508">
        <v>5.2577437421419591E-2</v>
      </c>
      <c r="S21" s="507">
        <v>14824</v>
      </c>
      <c r="T21" s="507">
        <v>15101</v>
      </c>
      <c r="U21" s="508">
        <v>-1.8343156082378652E-2</v>
      </c>
      <c r="V21" s="507">
        <v>16307</v>
      </c>
      <c r="W21" s="507">
        <v>15131</v>
      </c>
      <c r="X21" s="508">
        <v>7.7721234551582849E-2</v>
      </c>
      <c r="Y21" s="548">
        <v>2.3269121004566209</v>
      </c>
      <c r="Z21" s="513">
        <v>2.1884582007520974</v>
      </c>
    </row>
    <row r="22" spans="1:26" ht="14.4" thickBot="1">
      <c r="A22" s="1054"/>
      <c r="B22" s="506" t="s">
        <v>55</v>
      </c>
      <c r="C22" s="507">
        <v>22000</v>
      </c>
      <c r="D22" s="507">
        <v>21056</v>
      </c>
      <c r="E22" s="508">
        <v>4.4832826747720364E-2</v>
      </c>
      <c r="F22" s="507">
        <v>15717</v>
      </c>
      <c r="G22" s="507">
        <v>14920</v>
      </c>
      <c r="H22" s="508">
        <v>5.3418230563002683E-2</v>
      </c>
      <c r="I22" s="507">
        <v>6283</v>
      </c>
      <c r="J22" s="507">
        <v>6136</v>
      </c>
      <c r="K22" s="508">
        <v>2.3956975228161669E-2</v>
      </c>
      <c r="L22" s="620"/>
      <c r="M22" s="510">
        <v>0.77817143981891546</v>
      </c>
      <c r="N22" s="510">
        <v>0.73904808959156787</v>
      </c>
      <c r="O22" s="511">
        <v>3.9</v>
      </c>
      <c r="P22" s="507">
        <v>39535</v>
      </c>
      <c r="Q22" s="507">
        <v>35900</v>
      </c>
      <c r="R22" s="508">
        <v>0.10125348189415041</v>
      </c>
      <c r="S22" s="507">
        <v>50805</v>
      </c>
      <c r="T22" s="507">
        <v>48576</v>
      </c>
      <c r="U22" s="508">
        <v>4.588685770750988E-2</v>
      </c>
      <c r="V22" s="507">
        <v>80811</v>
      </c>
      <c r="W22" s="507">
        <v>74409</v>
      </c>
      <c r="X22" s="508">
        <v>8.6037979276700399E-2</v>
      </c>
      <c r="Y22" s="548">
        <v>3.6732272727272726</v>
      </c>
      <c r="Z22" s="513">
        <v>3.5338620820668694</v>
      </c>
    </row>
    <row r="23" spans="1:26" ht="14.4" thickBot="1">
      <c r="A23" s="621" t="s">
        <v>57</v>
      </c>
      <c r="B23" s="622"/>
      <c r="C23" s="623">
        <v>29008</v>
      </c>
      <c r="D23" s="623">
        <v>27970</v>
      </c>
      <c r="E23" s="624">
        <v>3.7111190561315698E-2</v>
      </c>
      <c r="F23" s="623">
        <v>19634</v>
      </c>
      <c r="G23" s="623">
        <v>19181</v>
      </c>
      <c r="H23" s="624">
        <v>2.3617121109431208E-2</v>
      </c>
      <c r="I23" s="623">
        <v>9374</v>
      </c>
      <c r="J23" s="623">
        <v>8789</v>
      </c>
      <c r="K23" s="624">
        <v>6.6560473318921384E-2</v>
      </c>
      <c r="L23" s="629"/>
      <c r="M23" s="625">
        <v>0.74272044370628842</v>
      </c>
      <c r="N23" s="625">
        <v>0.70117938973255645</v>
      </c>
      <c r="O23" s="626">
        <v>4.2</v>
      </c>
      <c r="P23" s="623">
        <v>48744</v>
      </c>
      <c r="Q23" s="623">
        <v>44649</v>
      </c>
      <c r="R23" s="624">
        <v>9.1715379963716995E-2</v>
      </c>
      <c r="S23" s="623">
        <v>65629</v>
      </c>
      <c r="T23" s="623">
        <v>63677</v>
      </c>
      <c r="U23" s="624">
        <v>3.0654710492014386E-2</v>
      </c>
      <c r="V23" s="623">
        <v>97118</v>
      </c>
      <c r="W23" s="623">
        <v>89540</v>
      </c>
      <c r="X23" s="624">
        <v>8.4632566450748264E-2</v>
      </c>
      <c r="Y23" s="627">
        <v>3.3479729729729728</v>
      </c>
      <c r="Z23" s="628">
        <v>3.2012870933142654</v>
      </c>
    </row>
    <row r="24" spans="1:26" s="549" customFormat="1" ht="4.5" customHeight="1" thickBot="1">
      <c r="A24" s="546"/>
      <c r="B24" s="546"/>
      <c r="C24" s="558"/>
      <c r="D24" s="558"/>
      <c r="E24" s="510" t="e">
        <v>#DIV/0!</v>
      </c>
      <c r="F24" s="558"/>
      <c r="G24" s="558"/>
      <c r="H24" s="510" t="e">
        <v>#DIV/0!</v>
      </c>
      <c r="I24" s="558"/>
      <c r="J24" s="558"/>
      <c r="K24" s="510" t="e">
        <v>#DIV/0!</v>
      </c>
      <c r="L24" s="630"/>
      <c r="M24" s="560"/>
      <c r="N24" s="560"/>
      <c r="O24" s="548">
        <v>0</v>
      </c>
      <c r="P24" s="558"/>
      <c r="Q24" s="558"/>
      <c r="R24" s="510" t="e">
        <v>#DIV/0!</v>
      </c>
      <c r="S24" s="558"/>
      <c r="T24" s="558"/>
      <c r="U24" s="510" t="e">
        <v>#DIV/0!</v>
      </c>
      <c r="V24" s="558"/>
      <c r="W24" s="558"/>
      <c r="X24" s="510" t="e">
        <v>#DIV/0!</v>
      </c>
      <c r="Y24" s="548" t="e">
        <v>#DIV/0!</v>
      </c>
      <c r="Z24" s="548" t="e">
        <v>#DIV/0!</v>
      </c>
    </row>
    <row r="25" spans="1:26" ht="16.2" thickBot="1">
      <c r="A25" s="1057" t="s">
        <v>63</v>
      </c>
      <c r="B25" s="1058"/>
      <c r="C25" s="631">
        <v>675810</v>
      </c>
      <c r="D25" s="631">
        <v>645630</v>
      </c>
      <c r="E25" s="632">
        <v>4.6745039728637146E-2</v>
      </c>
      <c r="F25" s="631">
        <v>515305</v>
      </c>
      <c r="G25" s="631">
        <v>498905</v>
      </c>
      <c r="H25" s="632">
        <v>3.2871989657349596E-2</v>
      </c>
      <c r="I25" s="631">
        <v>160505</v>
      </c>
      <c r="J25" s="631">
        <v>146725</v>
      </c>
      <c r="K25" s="632">
        <v>9.3917192025898794E-2</v>
      </c>
      <c r="L25" s="552"/>
      <c r="M25" s="633">
        <v>0.74307223702323355</v>
      </c>
      <c r="N25" s="633">
        <v>0.76151316734272512</v>
      </c>
      <c r="O25" s="634">
        <v>-1.7999999999999998</v>
      </c>
      <c r="P25" s="631">
        <v>918736</v>
      </c>
      <c r="Q25" s="631">
        <v>927967</v>
      </c>
      <c r="R25" s="632">
        <v>-9.9475520142418856E-3</v>
      </c>
      <c r="S25" s="631">
        <v>1236402</v>
      </c>
      <c r="T25" s="631">
        <v>1218583</v>
      </c>
      <c r="U25" s="632">
        <v>1.4622721636523733E-2</v>
      </c>
      <c r="V25" s="631">
        <v>1758569</v>
      </c>
      <c r="W25" s="631">
        <v>1731503</v>
      </c>
      <c r="X25" s="632">
        <v>1.5631506269408717E-2</v>
      </c>
      <c r="Y25" s="635">
        <v>2.6021648096358443</v>
      </c>
      <c r="Z25" s="636">
        <v>2.6818812632622402</v>
      </c>
    </row>
    <row r="26" spans="1:26" ht="11.25" customHeight="1" thickBot="1">
      <c r="A26" s="593"/>
      <c r="B26" s="593"/>
      <c r="C26" s="637"/>
      <c r="D26" s="637"/>
      <c r="E26" s="638"/>
      <c r="F26" s="637"/>
      <c r="G26" s="637"/>
      <c r="H26" s="638"/>
      <c r="I26" s="637"/>
      <c r="J26" s="637"/>
      <c r="K26" s="638"/>
      <c r="L26" s="594"/>
      <c r="M26" s="638"/>
      <c r="N26" s="638"/>
      <c r="O26" s="639"/>
      <c r="P26" s="637"/>
      <c r="Q26" s="637"/>
      <c r="R26" s="638"/>
      <c r="S26" s="637"/>
      <c r="T26" s="637"/>
      <c r="U26" s="638"/>
      <c r="V26" s="637"/>
      <c r="W26" s="637"/>
      <c r="X26" s="638"/>
      <c r="Y26" s="639"/>
      <c r="Z26" s="639"/>
    </row>
    <row r="27" spans="1:26" ht="16.2" thickBot="1">
      <c r="A27" s="1050" t="s">
        <v>64</v>
      </c>
      <c r="B27" s="1051"/>
      <c r="C27" s="550">
        <v>28338</v>
      </c>
      <c r="D27" s="550">
        <v>25156</v>
      </c>
      <c r="E27" s="551">
        <v>0.12649069804420415</v>
      </c>
      <c r="F27" s="550">
        <v>8058</v>
      </c>
      <c r="G27" s="550">
        <v>8000</v>
      </c>
      <c r="H27" s="551">
        <v>7.2500000000000004E-3</v>
      </c>
      <c r="I27" s="550">
        <v>20280</v>
      </c>
      <c r="J27" s="550">
        <v>17156</v>
      </c>
      <c r="K27" s="551">
        <v>0.18209372814175798</v>
      </c>
      <c r="L27" s="552"/>
      <c r="M27" s="553">
        <v>0.44987923754582892</v>
      </c>
      <c r="N27" s="553">
        <v>0.42636198713602463</v>
      </c>
      <c r="O27" s="554">
        <v>2.4</v>
      </c>
      <c r="P27" s="550">
        <v>25891</v>
      </c>
      <c r="Q27" s="550">
        <v>23267</v>
      </c>
      <c r="R27" s="551">
        <v>0.11277775390037392</v>
      </c>
      <c r="S27" s="550">
        <v>57551</v>
      </c>
      <c r="T27" s="550">
        <v>54571</v>
      </c>
      <c r="U27" s="551">
        <v>5.460775869967565E-2</v>
      </c>
      <c r="V27" s="550">
        <v>60575</v>
      </c>
      <c r="W27" s="550">
        <v>51635</v>
      </c>
      <c r="X27" s="551">
        <v>0.17313837513314612</v>
      </c>
      <c r="Y27" s="640">
        <v>2.1375891029712752</v>
      </c>
      <c r="Z27" s="556">
        <v>2.0525918269995231</v>
      </c>
    </row>
    <row r="28" spans="1:26">
      <c r="O28" s="557"/>
    </row>
    <row r="30" spans="1:26" ht="23.4" thickBot="1">
      <c r="A30" s="1056" t="s">
        <v>65</v>
      </c>
      <c r="B30" s="1056"/>
      <c r="C30" s="1056"/>
      <c r="D30" s="1056"/>
      <c r="E30" s="1056"/>
      <c r="F30" s="1056"/>
      <c r="G30" s="1056"/>
      <c r="H30" s="1056"/>
      <c r="I30" s="1056"/>
      <c r="J30" s="1056"/>
      <c r="K30" s="1056"/>
      <c r="L30" s="1056"/>
      <c r="M30" s="1056"/>
      <c r="N30" s="1056"/>
      <c r="O30" s="1056"/>
      <c r="P30" s="1056"/>
      <c r="Q30" s="1056"/>
      <c r="R30" s="1056"/>
      <c r="S30" s="1056"/>
      <c r="T30" s="1056"/>
      <c r="U30" s="1056"/>
      <c r="V30" s="1056"/>
      <c r="W30" s="1056"/>
      <c r="X30" s="1056"/>
      <c r="Y30" s="1056"/>
      <c r="Z30" s="1056"/>
    </row>
    <row r="31" spans="1:26" ht="13.8">
      <c r="A31" s="493"/>
      <c r="B31" s="494"/>
      <c r="C31" s="1038" t="s">
        <v>40</v>
      </c>
      <c r="D31" s="1038"/>
      <c r="E31" s="495" t="s">
        <v>41</v>
      </c>
      <c r="F31" s="1038" t="s">
        <v>42</v>
      </c>
      <c r="G31" s="1038"/>
      <c r="H31" s="495" t="s">
        <v>41</v>
      </c>
      <c r="I31" s="1038" t="s">
        <v>43</v>
      </c>
      <c r="J31" s="1038"/>
      <c r="K31" s="496" t="s">
        <v>41</v>
      </c>
      <c r="L31" s="497"/>
      <c r="M31" s="1039" t="s">
        <v>44</v>
      </c>
      <c r="N31" s="1039"/>
      <c r="O31" s="495" t="s">
        <v>45</v>
      </c>
      <c r="P31" s="1038" t="s">
        <v>46</v>
      </c>
      <c r="Q31" s="1038"/>
      <c r="R31" s="495" t="s">
        <v>41</v>
      </c>
      <c r="S31" s="1038" t="s">
        <v>47</v>
      </c>
      <c r="T31" s="1038"/>
      <c r="U31" s="495" t="s">
        <v>41</v>
      </c>
      <c r="V31" s="1038" t="s">
        <v>48</v>
      </c>
      <c r="W31" s="1038"/>
      <c r="X31" s="495" t="s">
        <v>41</v>
      </c>
      <c r="Y31" s="1038" t="s">
        <v>49</v>
      </c>
      <c r="Z31" s="1041"/>
    </row>
    <row r="32" spans="1:26" ht="28.5" customHeight="1" thickBot="1">
      <c r="A32" s="1042" t="s">
        <v>51</v>
      </c>
      <c r="B32" s="1043"/>
      <c r="C32" s="500">
        <v>2016</v>
      </c>
      <c r="D32" s="500">
        <v>2015</v>
      </c>
      <c r="E32" s="501" t="s">
        <v>52</v>
      </c>
      <c r="F32" s="500">
        <v>2016</v>
      </c>
      <c r="G32" s="500">
        <v>2015</v>
      </c>
      <c r="H32" s="501" t="s">
        <v>52</v>
      </c>
      <c r="I32" s="500">
        <v>2016</v>
      </c>
      <c r="J32" s="500">
        <v>2015</v>
      </c>
      <c r="K32" s="501" t="s">
        <v>52</v>
      </c>
      <c r="L32" s="502"/>
      <c r="M32" s="503">
        <v>2016</v>
      </c>
      <c r="N32" s="619">
        <v>2015</v>
      </c>
      <c r="O32" s="501" t="s">
        <v>52</v>
      </c>
      <c r="P32" s="500">
        <v>2016</v>
      </c>
      <c r="Q32" s="500">
        <v>2015</v>
      </c>
      <c r="R32" s="501" t="s">
        <v>52</v>
      </c>
      <c r="S32" s="500">
        <v>2016</v>
      </c>
      <c r="T32" s="500">
        <v>2015</v>
      </c>
      <c r="U32" s="501" t="s">
        <v>52</v>
      </c>
      <c r="V32" s="500">
        <v>2016</v>
      </c>
      <c r="W32" s="500">
        <v>2015</v>
      </c>
      <c r="X32" s="501" t="s">
        <v>52</v>
      </c>
      <c r="Y32" s="500">
        <v>2016</v>
      </c>
      <c r="Z32" s="505">
        <v>2015</v>
      </c>
    </row>
    <row r="33" spans="1:26" ht="13.8">
      <c r="A33" s="1044" t="s">
        <v>54</v>
      </c>
      <c r="B33" s="1045"/>
      <c r="C33" s="507">
        <f>C7+C11+C14+C18+C21</f>
        <v>112471</v>
      </c>
      <c r="D33" s="507">
        <f>D7+D11+D14+D18+D21</f>
        <v>101458</v>
      </c>
      <c r="E33" s="508">
        <f>(C33-D33)/D33</f>
        <v>0.10854737921110214</v>
      </c>
      <c r="F33" s="507">
        <f>F7+F11+F14+F18+F21</f>
        <v>59943</v>
      </c>
      <c r="G33" s="507">
        <f>G7+G11+G14+G18+G21</f>
        <v>55615</v>
      </c>
      <c r="H33" s="508">
        <f>(F33-G33)/G33</f>
        <v>7.7820731816955854E-2</v>
      </c>
      <c r="I33" s="507">
        <f>I7+I11+I14+I18+I21</f>
        <v>52528</v>
      </c>
      <c r="J33" s="507">
        <f>J7+J11+J14+J18+J21</f>
        <v>45843</v>
      </c>
      <c r="K33" s="508">
        <f>(I33-J33)/J33</f>
        <v>0.14582378989158651</v>
      </c>
      <c r="L33" s="642"/>
      <c r="M33" s="510">
        <f t="shared" ref="M33:N35" si="0">P33/S33</f>
        <v>0.53087299325543835</v>
      </c>
      <c r="N33" s="510">
        <f t="shared" si="0"/>
        <v>0.51919896754945116</v>
      </c>
      <c r="O33" s="511">
        <f>ROUND(+M33-N33,3)*100</f>
        <v>1.2</v>
      </c>
      <c r="P33" s="507">
        <f>P7+P11+P14+P18+P21</f>
        <v>111770</v>
      </c>
      <c r="Q33" s="507">
        <f>Q7+Q11+Q14+Q18+Q21</f>
        <v>105806</v>
      </c>
      <c r="R33" s="508">
        <f>(P33-Q33)/Q33</f>
        <v>5.6367313762924601E-2</v>
      </c>
      <c r="S33" s="507">
        <f>S7+S11+S14+S18+S21</f>
        <v>210540</v>
      </c>
      <c r="T33" s="507">
        <f>T7+T11+T14+T18+T21</f>
        <v>203787</v>
      </c>
      <c r="U33" s="508">
        <f>(S33-T33)/T33</f>
        <v>3.3137540667461614E-2</v>
      </c>
      <c r="V33" s="507">
        <f>V7+V11+V14+V18+V21</f>
        <v>227457</v>
      </c>
      <c r="W33" s="507">
        <f>W7+W11+W14+W18+W21</f>
        <v>208426</v>
      </c>
      <c r="X33" s="508">
        <f>(V33-W33)/W33</f>
        <v>9.1308186118814347E-2</v>
      </c>
      <c r="Y33" s="643">
        <f t="shared" ref="Y33:Z35" si="1">V33/C33</f>
        <v>2.0223613198068837</v>
      </c>
      <c r="Z33" s="644">
        <f t="shared" si="1"/>
        <v>2.054308186638806</v>
      </c>
    </row>
    <row r="34" spans="1:26" ht="13.8">
      <c r="A34" s="1046" t="s">
        <v>55</v>
      </c>
      <c r="B34" s="1047"/>
      <c r="C34" s="645">
        <f>C8+C12+C19+C15+C22</f>
        <v>193765</v>
      </c>
      <c r="D34" s="645">
        <f>D8+D12+D19+D15+D22</f>
        <v>176545</v>
      </c>
      <c r="E34" s="564">
        <f>(C34-D34)/D34</f>
        <v>9.753887110934889E-2</v>
      </c>
      <c r="F34" s="645">
        <f>F8+F12+F19+F15+F22</f>
        <v>130356</v>
      </c>
      <c r="G34" s="645">
        <f>G8+G12+G19+G15+G22</f>
        <v>119662</v>
      </c>
      <c r="H34" s="564">
        <f>(F34-G34)/G34</f>
        <v>8.9368387625144152E-2</v>
      </c>
      <c r="I34" s="645">
        <f>I8+I12+I19+I15+I22</f>
        <v>63409</v>
      </c>
      <c r="J34" s="645">
        <f>J8+J12+J19+J15+J22</f>
        <v>56883</v>
      </c>
      <c r="K34" s="564">
        <f>(I34-J34)/J34</f>
        <v>0.11472671975809996</v>
      </c>
      <c r="L34" s="642"/>
      <c r="M34" s="646">
        <f t="shared" si="0"/>
        <v>0.73948986435580089</v>
      </c>
      <c r="N34" s="647">
        <f t="shared" si="0"/>
        <v>0.73005377549422168</v>
      </c>
      <c r="O34" s="567">
        <f>ROUND(+M34-N34,3)*100</f>
        <v>0.89999999999999991</v>
      </c>
      <c r="P34" s="645">
        <f>P8+P12+P19+P15+P22</f>
        <v>250287</v>
      </c>
      <c r="Q34" s="645">
        <f>Q8+Q12+Q19+Q15+Q22</f>
        <v>237715</v>
      </c>
      <c r="R34" s="564">
        <f>(P34-Q34)/Q34</f>
        <v>5.288686031592453E-2</v>
      </c>
      <c r="S34" s="645">
        <f>S8+S12+S19+S15+S22</f>
        <v>338459</v>
      </c>
      <c r="T34" s="645">
        <f>T8+T12+T19+T15+T22</f>
        <v>325613</v>
      </c>
      <c r="U34" s="564">
        <f>(S34-T34)/T34</f>
        <v>3.9451741791636082E-2</v>
      </c>
      <c r="V34" s="645">
        <f>V8+V12+V19+V15+V22</f>
        <v>481839</v>
      </c>
      <c r="W34" s="645">
        <f>W8+W12+W19+W15+W22</f>
        <v>444519</v>
      </c>
      <c r="X34" s="564">
        <f>(V34-W34)/W34</f>
        <v>8.3955916395024741E-2</v>
      </c>
      <c r="Y34" s="648">
        <f t="shared" si="1"/>
        <v>2.4867184476040562</v>
      </c>
      <c r="Z34" s="649">
        <f t="shared" si="1"/>
        <v>2.5178792942309327</v>
      </c>
    </row>
    <row r="35" spans="1:26" ht="14.4" thickBot="1">
      <c r="A35" s="1048" t="s">
        <v>56</v>
      </c>
      <c r="B35" s="1049"/>
      <c r="C35" s="650">
        <f>C9+C16</f>
        <v>369574</v>
      </c>
      <c r="D35" s="651">
        <f>D9+D16</f>
        <v>367627</v>
      </c>
      <c r="E35" s="652">
        <f>(C35-D35)/D35</f>
        <v>5.2961289567958827E-3</v>
      </c>
      <c r="F35" s="653">
        <f>F9+F16</f>
        <v>325006</v>
      </c>
      <c r="G35" s="651">
        <f>G9+G16</f>
        <v>323628</v>
      </c>
      <c r="H35" s="652">
        <f>(F35-G35)/G35</f>
        <v>4.2579752061008315E-3</v>
      </c>
      <c r="I35" s="653">
        <f>I9+I16</f>
        <v>44568</v>
      </c>
      <c r="J35" s="651">
        <f>J9+J16</f>
        <v>43999</v>
      </c>
      <c r="K35" s="574">
        <f>(I35-J35)/J35</f>
        <v>1.293211209345667E-2</v>
      </c>
      <c r="L35" s="654"/>
      <c r="M35" s="655">
        <f t="shared" si="0"/>
        <v>0.8098291686245187</v>
      </c>
      <c r="N35" s="656">
        <f t="shared" si="0"/>
        <v>0.84802730189224051</v>
      </c>
      <c r="O35" s="657">
        <f>ROUND(+M35-N35,3)*100</f>
        <v>-3.8</v>
      </c>
      <c r="P35" s="653">
        <f>P9+P16</f>
        <v>556679</v>
      </c>
      <c r="Q35" s="651">
        <f>Q9+Q16</f>
        <v>584446</v>
      </c>
      <c r="R35" s="652">
        <f>(P35-Q35)/Q35</f>
        <v>-4.7509949593290059E-2</v>
      </c>
      <c r="S35" s="653">
        <f>S9+S16</f>
        <v>687403</v>
      </c>
      <c r="T35" s="651">
        <f>T9+T16</f>
        <v>689183</v>
      </c>
      <c r="U35" s="652">
        <f>(S35-T35)/T35</f>
        <v>-2.582768292311331E-3</v>
      </c>
      <c r="V35" s="653">
        <f>V9+V16</f>
        <v>1049273</v>
      </c>
      <c r="W35" s="651">
        <f>W9+W16</f>
        <v>1078558</v>
      </c>
      <c r="X35" s="574">
        <f>(V35-W35)/W35</f>
        <v>-2.7151993680451122E-2</v>
      </c>
      <c r="Y35" s="658">
        <f t="shared" si="1"/>
        <v>2.8391418227472713</v>
      </c>
      <c r="Z35" s="659">
        <f t="shared" si="1"/>
        <v>2.9338378301920152</v>
      </c>
    </row>
    <row r="36" spans="1:26" s="549" customFormat="1" ht="4.5" customHeight="1" thickBot="1">
      <c r="A36" s="660"/>
      <c r="B36" s="660"/>
      <c r="C36" s="581"/>
      <c r="D36" s="581"/>
      <c r="E36" s="535"/>
      <c r="F36" s="581"/>
      <c r="G36" s="581"/>
      <c r="H36" s="535"/>
      <c r="I36" s="581"/>
      <c r="J36" s="581"/>
      <c r="K36" s="535"/>
      <c r="L36" s="584"/>
      <c r="M36" s="585"/>
      <c r="N36" s="585"/>
      <c r="O36" s="537"/>
      <c r="P36" s="581"/>
      <c r="Q36" s="581"/>
      <c r="R36" s="535"/>
      <c r="S36" s="581"/>
      <c r="T36" s="581"/>
      <c r="U36" s="535"/>
      <c r="V36" s="581"/>
      <c r="W36" s="581"/>
      <c r="X36" s="535"/>
      <c r="Y36" s="661"/>
      <c r="Z36" s="661"/>
    </row>
    <row r="37" spans="1:26" ht="16.2" thickBot="1">
      <c r="A37" s="1057" t="s">
        <v>63</v>
      </c>
      <c r="B37" s="1058"/>
      <c r="C37" s="631">
        <f>SUM(C33:C35)</f>
        <v>675810</v>
      </c>
      <c r="D37" s="631">
        <f>SUM(D33:D35)</f>
        <v>645630</v>
      </c>
      <c r="E37" s="632">
        <f>(C37-D37)/D37</f>
        <v>4.6745039728637146E-2</v>
      </c>
      <c r="F37" s="631">
        <f>SUM(F33:F35)</f>
        <v>515305</v>
      </c>
      <c r="G37" s="631">
        <f>SUM(G33:G35)</f>
        <v>498905</v>
      </c>
      <c r="H37" s="632">
        <f>(F37-G37)/G37</f>
        <v>3.2871989657349596E-2</v>
      </c>
      <c r="I37" s="631">
        <f>SUM(I33:I35)</f>
        <v>160505</v>
      </c>
      <c r="J37" s="631">
        <f>SUM(J33:J35)</f>
        <v>146725</v>
      </c>
      <c r="K37" s="632">
        <f>(I37-J37)/J37</f>
        <v>9.3917192025898794E-2</v>
      </c>
      <c r="L37" s="541"/>
      <c r="M37" s="633">
        <f>P37/S37</f>
        <v>0.74307223702323355</v>
      </c>
      <c r="N37" s="633">
        <f>Q37/T37</f>
        <v>0.76151316734272512</v>
      </c>
      <c r="O37" s="634">
        <f>ROUND(+M37-N37,3)*100</f>
        <v>-1.7999999999999998</v>
      </c>
      <c r="P37" s="631">
        <f>SUM(P33:P35)</f>
        <v>918736</v>
      </c>
      <c r="Q37" s="631">
        <f>SUM(Q33:Q35)</f>
        <v>927967</v>
      </c>
      <c r="R37" s="632">
        <f>(P37-Q37)/Q37</f>
        <v>-9.9475520142418856E-3</v>
      </c>
      <c r="S37" s="631">
        <f>SUM(S33:S35)</f>
        <v>1236402</v>
      </c>
      <c r="T37" s="631">
        <f>SUM(T33:T35)</f>
        <v>1218583</v>
      </c>
      <c r="U37" s="632">
        <f>(S37-T37)/T37</f>
        <v>1.4622721636523733E-2</v>
      </c>
      <c r="V37" s="631">
        <f>SUM(V33:V35)</f>
        <v>1758569</v>
      </c>
      <c r="W37" s="631">
        <f>SUM(W33:W35)</f>
        <v>1731503</v>
      </c>
      <c r="X37" s="632">
        <f>(V37-W37)/W37</f>
        <v>1.5631506269408717E-2</v>
      </c>
      <c r="Y37" s="662">
        <f>V37/C37</f>
        <v>2.6021648096358443</v>
      </c>
      <c r="Z37" s="663">
        <f>W37/D37</f>
        <v>2.6818812632622402</v>
      </c>
    </row>
    <row r="38" spans="1:26" ht="11.25" customHeight="1">
      <c r="A38" s="593"/>
      <c r="B38" s="593"/>
      <c r="C38" s="593"/>
      <c r="D38" s="593"/>
      <c r="E38" s="594"/>
      <c r="F38" s="593"/>
      <c r="G38" s="593"/>
      <c r="H38" s="594"/>
      <c r="I38" s="593"/>
      <c r="J38" s="593"/>
      <c r="K38" s="594"/>
      <c r="L38" s="593"/>
      <c r="M38" s="595"/>
      <c r="N38" s="595"/>
      <c r="O38" s="594"/>
      <c r="P38" s="593"/>
      <c r="Q38" s="593"/>
      <c r="R38" s="594"/>
      <c r="S38" s="593"/>
      <c r="T38" s="593"/>
      <c r="U38" s="594"/>
    </row>
    <row r="39" spans="1:26">
      <c r="C39" s="596"/>
      <c r="D39" s="596"/>
      <c r="E39" s="664"/>
      <c r="F39" s="596"/>
      <c r="G39" s="596"/>
      <c r="H39" s="664"/>
      <c r="I39" s="596"/>
    </row>
    <row r="40" spans="1:26" ht="23.4" thickBot="1">
      <c r="A40" s="1056" t="s">
        <v>66</v>
      </c>
      <c r="B40" s="1056"/>
      <c r="C40" s="1056"/>
      <c r="D40" s="1056"/>
      <c r="E40" s="1056"/>
      <c r="F40" s="1056"/>
      <c r="G40" s="1056"/>
      <c r="H40" s="1056"/>
      <c r="I40" s="1056"/>
      <c r="J40" s="1056"/>
      <c r="K40" s="1056"/>
      <c r="L40" s="1056"/>
      <c r="M40" s="1056"/>
      <c r="N40" s="1056"/>
      <c r="O40" s="1056"/>
      <c r="P40" s="1056"/>
      <c r="Q40" s="1056"/>
      <c r="R40" s="1056"/>
      <c r="S40" s="1056"/>
      <c r="T40" s="1056"/>
      <c r="U40" s="1056"/>
      <c r="V40" s="1056"/>
      <c r="W40" s="1056"/>
      <c r="X40" s="1056"/>
      <c r="Y40" s="1056"/>
      <c r="Z40" s="1056"/>
    </row>
    <row r="41" spans="1:26" ht="13.8">
      <c r="A41" s="493"/>
      <c r="B41" s="494"/>
      <c r="C41" s="1038" t="s">
        <v>40</v>
      </c>
      <c r="D41" s="1038"/>
      <c r="E41" s="495" t="s">
        <v>41</v>
      </c>
      <c r="F41" s="1038" t="s">
        <v>42</v>
      </c>
      <c r="G41" s="1038"/>
      <c r="H41" s="495" t="s">
        <v>41</v>
      </c>
      <c r="I41" s="1038" t="s">
        <v>43</v>
      </c>
      <c r="J41" s="1038"/>
      <c r="K41" s="496" t="s">
        <v>41</v>
      </c>
      <c r="L41" s="497"/>
      <c r="M41" s="1039" t="s">
        <v>44</v>
      </c>
      <c r="N41" s="1039"/>
      <c r="O41" s="495" t="s">
        <v>45</v>
      </c>
      <c r="P41" s="1038" t="s">
        <v>46</v>
      </c>
      <c r="Q41" s="1038"/>
      <c r="R41" s="495" t="s">
        <v>41</v>
      </c>
      <c r="S41" s="1038" t="s">
        <v>47</v>
      </c>
      <c r="T41" s="1038"/>
      <c r="U41" s="495" t="s">
        <v>41</v>
      </c>
      <c r="V41" s="1038" t="s">
        <v>48</v>
      </c>
      <c r="W41" s="1038"/>
      <c r="X41" s="495" t="s">
        <v>41</v>
      </c>
      <c r="Y41" s="1038" t="s">
        <v>49</v>
      </c>
      <c r="Z41" s="1041"/>
    </row>
    <row r="42" spans="1:26" ht="14.4" thickBot="1">
      <c r="A42" s="1029" t="s">
        <v>50</v>
      </c>
      <c r="B42" s="1030"/>
      <c r="C42" s="500">
        <v>2016</v>
      </c>
      <c r="D42" s="500">
        <v>2015</v>
      </c>
      <c r="E42" s="501" t="s">
        <v>52</v>
      </c>
      <c r="F42" s="500">
        <v>2016</v>
      </c>
      <c r="G42" s="500">
        <v>2015</v>
      </c>
      <c r="H42" s="501" t="s">
        <v>52</v>
      </c>
      <c r="I42" s="500">
        <v>2016</v>
      </c>
      <c r="J42" s="500">
        <v>2015</v>
      </c>
      <c r="K42" s="501" t="s">
        <v>52</v>
      </c>
      <c r="L42" s="502"/>
      <c r="M42" s="503">
        <v>2016</v>
      </c>
      <c r="N42" s="619">
        <v>2015</v>
      </c>
      <c r="O42" s="501" t="s">
        <v>52</v>
      </c>
      <c r="P42" s="500">
        <v>2016</v>
      </c>
      <c r="Q42" s="500">
        <v>2015</v>
      </c>
      <c r="R42" s="501" t="s">
        <v>52</v>
      </c>
      <c r="S42" s="500">
        <v>2016</v>
      </c>
      <c r="T42" s="500">
        <v>2015</v>
      </c>
      <c r="U42" s="501" t="s">
        <v>52</v>
      </c>
      <c r="V42" s="500">
        <v>2016</v>
      </c>
      <c r="W42" s="500">
        <v>2015</v>
      </c>
      <c r="X42" s="501" t="s">
        <v>52</v>
      </c>
      <c r="Y42" s="500">
        <v>2016</v>
      </c>
      <c r="Z42" s="505">
        <v>2015</v>
      </c>
    </row>
    <row r="43" spans="1:26" s="600" customFormat="1" ht="13.8">
      <c r="A43" s="1031" t="s">
        <v>53</v>
      </c>
      <c r="B43" s="1032"/>
      <c r="C43" s="533">
        <f>C10</f>
        <v>417397</v>
      </c>
      <c r="D43" s="665">
        <f>D10</f>
        <v>397940</v>
      </c>
      <c r="E43" s="582">
        <f>(C43-D43)/D43</f>
        <v>4.8894305674222246E-2</v>
      </c>
      <c r="F43" s="533">
        <f>F10</f>
        <v>363527</v>
      </c>
      <c r="G43" s="665">
        <f>G10</f>
        <v>347535</v>
      </c>
      <c r="H43" s="582">
        <f>(F43-G43)/G43</f>
        <v>4.601550922928626E-2</v>
      </c>
      <c r="I43" s="533">
        <f>I10</f>
        <v>53870</v>
      </c>
      <c r="J43" s="665">
        <f>J10</f>
        <v>50405</v>
      </c>
      <c r="K43" s="582">
        <f>(I43-J43)/J43</f>
        <v>6.8743180240055546E-2</v>
      </c>
      <c r="L43" s="642"/>
      <c r="M43" s="535">
        <f t="shared" ref="M43:N47" si="2">P43/S43</f>
        <v>0.82338110002831788</v>
      </c>
      <c r="N43" s="666">
        <f t="shared" si="2"/>
        <v>0.84847685708624243</v>
      </c>
      <c r="O43" s="586">
        <f>ROUND(+M43-N43,3)*100</f>
        <v>-2.5</v>
      </c>
      <c r="P43" s="533">
        <f>P10</f>
        <v>572804</v>
      </c>
      <c r="Q43" s="665">
        <f>Q10</f>
        <v>582347</v>
      </c>
      <c r="R43" s="582">
        <f>(P43-Q43)/Q43</f>
        <v>-1.6387136878871188E-2</v>
      </c>
      <c r="S43" s="533">
        <f>S10</f>
        <v>695673</v>
      </c>
      <c r="T43" s="665">
        <f>T10</f>
        <v>686344</v>
      </c>
      <c r="U43" s="582">
        <f>(S43-T43)/T43</f>
        <v>1.3592309395871457E-2</v>
      </c>
      <c r="V43" s="533">
        <f>V10</f>
        <v>1032741</v>
      </c>
      <c r="W43" s="665">
        <f>W10</f>
        <v>1031097</v>
      </c>
      <c r="X43" s="582">
        <f>(V43-W43)/W43</f>
        <v>1.5944183718893568E-3</v>
      </c>
      <c r="Y43" s="661">
        <f t="shared" ref="Y43:Z47" si="3">V43/C43</f>
        <v>2.4742415494121901</v>
      </c>
      <c r="Z43" s="667">
        <f t="shared" si="3"/>
        <v>2.5910865959692417</v>
      </c>
    </row>
    <row r="44" spans="1:26" s="600" customFormat="1" ht="13.8">
      <c r="A44" s="1033" t="s">
        <v>58</v>
      </c>
      <c r="B44" s="1034"/>
      <c r="C44" s="668">
        <f>C13</f>
        <v>78765</v>
      </c>
      <c r="D44" s="669">
        <f>D13</f>
        <v>73230</v>
      </c>
      <c r="E44" s="603">
        <f>(C44-D44)/D44</f>
        <v>7.5583777140516187E-2</v>
      </c>
      <c r="F44" s="668">
        <f>F13</f>
        <v>26039</v>
      </c>
      <c r="G44" s="669">
        <f>G13</f>
        <v>25859</v>
      </c>
      <c r="H44" s="603">
        <f>(F44-G44)/G44</f>
        <v>6.9608260180208052E-3</v>
      </c>
      <c r="I44" s="668">
        <f>I13</f>
        <v>52726</v>
      </c>
      <c r="J44" s="669">
        <f>J13</f>
        <v>47371</v>
      </c>
      <c r="K44" s="603">
        <f>(I44-J44)/J44</f>
        <v>0.11304384539063984</v>
      </c>
      <c r="L44" s="642"/>
      <c r="M44" s="670">
        <f t="shared" si="2"/>
        <v>0.52492175979791322</v>
      </c>
      <c r="N44" s="671">
        <f t="shared" si="2"/>
        <v>0.51128525838995265</v>
      </c>
      <c r="O44" s="606">
        <f>ROUND(+M44-N44,3)*100</f>
        <v>1.4000000000000001</v>
      </c>
      <c r="P44" s="668">
        <f>P13</f>
        <v>84367</v>
      </c>
      <c r="Q44" s="669">
        <f>Q13</f>
        <v>79466</v>
      </c>
      <c r="R44" s="603">
        <f>(P44-Q44)/Q44</f>
        <v>6.1674175118918782E-2</v>
      </c>
      <c r="S44" s="668">
        <f>S13</f>
        <v>160723</v>
      </c>
      <c r="T44" s="669">
        <f>T13</f>
        <v>155424</v>
      </c>
      <c r="U44" s="603">
        <f>(S44-T44)/T44</f>
        <v>3.4093833642165949E-2</v>
      </c>
      <c r="V44" s="668">
        <f>V13</f>
        <v>180655</v>
      </c>
      <c r="W44" s="669">
        <f>W13</f>
        <v>165056</v>
      </c>
      <c r="X44" s="603">
        <f>(V44-W44)/W44</f>
        <v>9.4507318728189224E-2</v>
      </c>
      <c r="Y44" s="672">
        <f t="shared" si="3"/>
        <v>2.2935948708182567</v>
      </c>
      <c r="Z44" s="673">
        <f t="shared" si="3"/>
        <v>2.2539396422231328</v>
      </c>
    </row>
    <row r="45" spans="1:26" s="600" customFormat="1" ht="13.8">
      <c r="A45" s="1033" t="s">
        <v>59</v>
      </c>
      <c r="B45" s="1034"/>
      <c r="C45" s="668">
        <f>C17</f>
        <v>111943</v>
      </c>
      <c r="D45" s="669">
        <f>D17</f>
        <v>112000</v>
      </c>
      <c r="E45" s="603">
        <f>(C45-D45)/D45</f>
        <v>-5.0892857142857142E-4</v>
      </c>
      <c r="F45" s="668">
        <f>F17</f>
        <v>87780</v>
      </c>
      <c r="G45" s="669">
        <f>G17</f>
        <v>88692</v>
      </c>
      <c r="H45" s="603">
        <f>(F45-G45)/G45</f>
        <v>-1.0282776349614395E-2</v>
      </c>
      <c r="I45" s="668">
        <f>I17</f>
        <v>24163</v>
      </c>
      <c r="J45" s="669">
        <f>J17</f>
        <v>23308</v>
      </c>
      <c r="K45" s="603">
        <f>(I45-J45)/J45</f>
        <v>3.6682684056976146E-2</v>
      </c>
      <c r="L45" s="642"/>
      <c r="M45" s="670">
        <f t="shared" si="2"/>
        <v>0.7079250604180205</v>
      </c>
      <c r="N45" s="671">
        <f t="shared" si="2"/>
        <v>0.74919929744808345</v>
      </c>
      <c r="O45" s="606">
        <f>ROUND(+M45-N45,3)*100</f>
        <v>-4.1000000000000005</v>
      </c>
      <c r="P45" s="668">
        <f>P17</f>
        <v>166676</v>
      </c>
      <c r="Q45" s="669">
        <f>Q17</f>
        <v>174036</v>
      </c>
      <c r="R45" s="603">
        <f>(P45-Q45)/Q45</f>
        <v>-4.2290100898664647E-2</v>
      </c>
      <c r="S45" s="668">
        <f>S17</f>
        <v>235443</v>
      </c>
      <c r="T45" s="669">
        <f>T17</f>
        <v>232296</v>
      </c>
      <c r="U45" s="603">
        <f>(S45-T45)/T45</f>
        <v>1.3547370596135965E-2</v>
      </c>
      <c r="V45" s="668">
        <f>V17</f>
        <v>362613</v>
      </c>
      <c r="W45" s="669">
        <f>W17</f>
        <v>362974</v>
      </c>
      <c r="X45" s="603">
        <f>(V45-W45)/W45</f>
        <v>-9.9456159394336794E-4</v>
      </c>
      <c r="Y45" s="672">
        <f t="shared" si="3"/>
        <v>3.2392646257470319</v>
      </c>
      <c r="Z45" s="673">
        <f t="shared" si="3"/>
        <v>3.2408392857142858</v>
      </c>
    </row>
    <row r="46" spans="1:26" s="600" customFormat="1" ht="13.8">
      <c r="A46" s="1033" t="s">
        <v>60</v>
      </c>
      <c r="B46" s="1034"/>
      <c r="C46" s="668">
        <f>C20</f>
        <v>38697</v>
      </c>
      <c r="D46" s="669">
        <f>D20</f>
        <v>34490</v>
      </c>
      <c r="E46" s="603">
        <f>(C46-D46)/D46</f>
        <v>0.12197738474920267</v>
      </c>
      <c r="F46" s="668">
        <f>F20</f>
        <v>18325</v>
      </c>
      <c r="G46" s="669">
        <f>G20</f>
        <v>17638</v>
      </c>
      <c r="H46" s="603">
        <f>(F46-G46)/G46</f>
        <v>3.8949994330422948E-2</v>
      </c>
      <c r="I46" s="668">
        <f>I20</f>
        <v>20372</v>
      </c>
      <c r="J46" s="669">
        <f>J20</f>
        <v>16852</v>
      </c>
      <c r="K46" s="603">
        <f>(I46-J46)/J46</f>
        <v>0.20887728459530025</v>
      </c>
      <c r="L46" s="642"/>
      <c r="M46" s="670">
        <f t="shared" si="2"/>
        <v>0.5846023259938683</v>
      </c>
      <c r="N46" s="671">
        <f t="shared" si="2"/>
        <v>0.58718240518542342</v>
      </c>
      <c r="O46" s="606">
        <f>ROUND(+M46-N46,3)*100</f>
        <v>-0.3</v>
      </c>
      <c r="P46" s="668">
        <f>P20</f>
        <v>46145</v>
      </c>
      <c r="Q46" s="669">
        <f>Q20</f>
        <v>47469</v>
      </c>
      <c r="R46" s="603">
        <f>(P46-Q46)/Q46</f>
        <v>-2.7891887336998884E-2</v>
      </c>
      <c r="S46" s="668">
        <f>S20</f>
        <v>78934</v>
      </c>
      <c r="T46" s="669">
        <f>T20</f>
        <v>80842</v>
      </c>
      <c r="U46" s="603">
        <f>(S46-T46)/T46</f>
        <v>-2.3601593231241186E-2</v>
      </c>
      <c r="V46" s="668">
        <f>V20</f>
        <v>85442</v>
      </c>
      <c r="W46" s="669">
        <f>W20</f>
        <v>82836</v>
      </c>
      <c r="X46" s="603">
        <f>(V46-W46)/W46</f>
        <v>3.145975179873485E-2</v>
      </c>
      <c r="Y46" s="672">
        <f t="shared" si="3"/>
        <v>2.2079747784065948</v>
      </c>
      <c r="Z46" s="673">
        <f t="shared" si="3"/>
        <v>2.4017396346767179</v>
      </c>
    </row>
    <row r="47" spans="1:26" s="600" customFormat="1" ht="14.4" thickBot="1">
      <c r="A47" s="1035" t="s">
        <v>62</v>
      </c>
      <c r="B47" s="1036"/>
      <c r="C47" s="674">
        <f>C23</f>
        <v>29008</v>
      </c>
      <c r="D47" s="675">
        <f>D23</f>
        <v>27970</v>
      </c>
      <c r="E47" s="611">
        <f>(C47-D47)/D47</f>
        <v>3.7111190561315698E-2</v>
      </c>
      <c r="F47" s="674">
        <f>F23</f>
        <v>19634</v>
      </c>
      <c r="G47" s="675">
        <f>G23</f>
        <v>19181</v>
      </c>
      <c r="H47" s="611">
        <f>(F47-G47)/G47</f>
        <v>2.3617121109431208E-2</v>
      </c>
      <c r="I47" s="674">
        <f>I23</f>
        <v>9374</v>
      </c>
      <c r="J47" s="675">
        <f>J23</f>
        <v>8789</v>
      </c>
      <c r="K47" s="611">
        <f>(I47-J47)/J47</f>
        <v>6.6560473318921384E-2</v>
      </c>
      <c r="L47" s="654"/>
      <c r="M47" s="676">
        <f t="shared" si="2"/>
        <v>0.74272044370628842</v>
      </c>
      <c r="N47" s="677">
        <f t="shared" si="2"/>
        <v>0.70117938973255645</v>
      </c>
      <c r="O47" s="614">
        <f>ROUND(+M47-N47,3)*100</f>
        <v>4.2</v>
      </c>
      <c r="P47" s="674">
        <f>P23</f>
        <v>48744</v>
      </c>
      <c r="Q47" s="675">
        <f>Q23</f>
        <v>44649</v>
      </c>
      <c r="R47" s="611">
        <f>(P47-Q47)/Q47</f>
        <v>9.1715379963716995E-2</v>
      </c>
      <c r="S47" s="674">
        <f>S23</f>
        <v>65629</v>
      </c>
      <c r="T47" s="675">
        <f>T23</f>
        <v>63677</v>
      </c>
      <c r="U47" s="611">
        <f>(S47-T47)/T47</f>
        <v>3.0654710492014386E-2</v>
      </c>
      <c r="V47" s="674">
        <f>V23</f>
        <v>97118</v>
      </c>
      <c r="W47" s="675">
        <f>W23</f>
        <v>89540</v>
      </c>
      <c r="X47" s="611">
        <f>(V47-W47)/W47</f>
        <v>8.4632566450748264E-2</v>
      </c>
      <c r="Y47" s="678">
        <f t="shared" si="3"/>
        <v>3.3479729729729728</v>
      </c>
      <c r="Z47" s="679">
        <f t="shared" si="3"/>
        <v>3.2012870933142654</v>
      </c>
    </row>
    <row r="48" spans="1:26" s="549" customFormat="1" ht="4.5" customHeight="1" thickBot="1">
      <c r="A48" s="660"/>
      <c r="B48" s="660"/>
      <c r="C48" s="581"/>
      <c r="D48" s="581"/>
      <c r="E48" s="535"/>
      <c r="F48" s="581"/>
      <c r="G48" s="581"/>
      <c r="H48" s="535"/>
      <c r="I48" s="581"/>
      <c r="J48" s="581"/>
      <c r="K48" s="535"/>
      <c r="L48" s="612"/>
      <c r="M48" s="585"/>
      <c r="N48" s="585"/>
      <c r="O48" s="537"/>
      <c r="P48" s="581"/>
      <c r="Q48" s="581"/>
      <c r="R48" s="535"/>
      <c r="S48" s="581"/>
      <c r="T48" s="581"/>
      <c r="U48" s="535"/>
      <c r="V48" s="581"/>
      <c r="W48" s="581"/>
      <c r="X48" s="535"/>
      <c r="Y48" s="661"/>
      <c r="Z48" s="661"/>
    </row>
    <row r="49" spans="1:26" ht="16.2" thickBot="1">
      <c r="A49" s="1057" t="s">
        <v>63</v>
      </c>
      <c r="B49" s="1058"/>
      <c r="C49" s="631">
        <f>SUM(C43:C47)</f>
        <v>675810</v>
      </c>
      <c r="D49" s="631">
        <f>SUM(D43:D47)</f>
        <v>645630</v>
      </c>
      <c r="E49" s="632">
        <f>(C49-D49)/D49</f>
        <v>4.6745039728637146E-2</v>
      </c>
      <c r="F49" s="631">
        <f>SUM(F43:F47)</f>
        <v>515305</v>
      </c>
      <c r="G49" s="631">
        <f>SUM(G43:G47)</f>
        <v>498905</v>
      </c>
      <c r="H49" s="632">
        <f>(F49-G49)/G49</f>
        <v>3.2871989657349596E-2</v>
      </c>
      <c r="I49" s="631">
        <f>SUM(I43:I47)</f>
        <v>160505</v>
      </c>
      <c r="J49" s="631">
        <f>SUM(J43:J47)</f>
        <v>146725</v>
      </c>
      <c r="K49" s="632">
        <f>(I49-J49)/J49</f>
        <v>9.3917192025898794E-2</v>
      </c>
      <c r="L49" s="552"/>
      <c r="M49" s="633">
        <f>P49/S49</f>
        <v>0.74307223702323355</v>
      </c>
      <c r="N49" s="633">
        <f>Q49/T49</f>
        <v>0.76151316734272512</v>
      </c>
      <c r="O49" s="634">
        <f>ROUND(+M49-N49,3)*100</f>
        <v>-1.7999999999999998</v>
      </c>
      <c r="P49" s="631">
        <f>SUM(P43:P47)</f>
        <v>918736</v>
      </c>
      <c r="Q49" s="631">
        <f>SUM(Q43:Q47)</f>
        <v>927967</v>
      </c>
      <c r="R49" s="632">
        <f>(P49-Q49)/Q49</f>
        <v>-9.9475520142418856E-3</v>
      </c>
      <c r="S49" s="631">
        <f>SUM(S43:S47)</f>
        <v>1236402</v>
      </c>
      <c r="T49" s="631">
        <f>SUM(T43:T47)</f>
        <v>1218583</v>
      </c>
      <c r="U49" s="632">
        <f>(S49-T49)/T49</f>
        <v>1.4622721636523733E-2</v>
      </c>
      <c r="V49" s="631">
        <f>SUM(V43:V47)</f>
        <v>1758569</v>
      </c>
      <c r="W49" s="631">
        <f>SUM(W43:W47)</f>
        <v>1731503</v>
      </c>
      <c r="X49" s="632">
        <f>(V49-W49)/W49</f>
        <v>1.5631506269408717E-2</v>
      </c>
      <c r="Y49" s="662">
        <f>V49/C49</f>
        <v>2.6021648096358443</v>
      </c>
      <c r="Z49" s="663">
        <f>W49/D49</f>
        <v>2.6818812632622402</v>
      </c>
    </row>
    <row r="50" spans="1:26" ht="11.25" customHeight="1">
      <c r="A50" s="593"/>
      <c r="B50" s="593"/>
      <c r="C50" s="593"/>
      <c r="D50" s="593"/>
      <c r="E50" s="594"/>
      <c r="F50" s="593"/>
      <c r="G50" s="593"/>
      <c r="H50" s="594"/>
      <c r="I50" s="593"/>
      <c r="J50" s="593"/>
      <c r="K50" s="594"/>
      <c r="L50" s="593"/>
      <c r="M50" s="595"/>
      <c r="N50" s="595"/>
      <c r="O50" s="594"/>
      <c r="P50" s="593"/>
      <c r="Q50" s="593"/>
      <c r="R50" s="594"/>
      <c r="S50" s="593"/>
      <c r="T50" s="593"/>
      <c r="U50" s="594"/>
    </row>
    <row r="51" spans="1:26">
      <c r="A51" s="617" t="s">
        <v>67</v>
      </c>
      <c r="C51" s="596"/>
      <c r="D51" s="596"/>
    </row>
    <row r="52" spans="1:26">
      <c r="A52" s="617"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7" customWidth="1"/>
    <col min="2" max="2" width="30.33203125" style="487" bestFit="1" customWidth="1"/>
    <col min="3" max="4" width="22.5546875" style="487" bestFit="1" customWidth="1"/>
    <col min="5" max="5" width="15.5546875" style="725" bestFit="1" customWidth="1"/>
    <col min="6" max="16384" width="9.109375" style="487"/>
  </cols>
  <sheetData>
    <row r="1" spans="1:5" ht="20.399999999999999" thickBot="1">
      <c r="A1" s="1081" t="s">
        <v>71</v>
      </c>
      <c r="B1" s="1081"/>
      <c r="C1" s="1081"/>
      <c r="D1" s="1081"/>
      <c r="E1" s="1081"/>
    </row>
    <row r="2" spans="1:5" s="111" customFormat="1" ht="16.2" customHeight="1">
      <c r="A2" s="1082" t="s">
        <v>50</v>
      </c>
      <c r="B2" s="680" t="s">
        <v>72</v>
      </c>
      <c r="C2" s="1078" t="s">
        <v>73</v>
      </c>
      <c r="D2" s="1078"/>
      <c r="E2" s="1084" t="s">
        <v>74</v>
      </c>
    </row>
    <row r="3" spans="1:5" s="684" customFormat="1" ht="16.8" thickBot="1">
      <c r="A3" s="1083"/>
      <c r="B3" s="681" t="s">
        <v>75</v>
      </c>
      <c r="C3" s="682" t="s">
        <v>76</v>
      </c>
      <c r="D3" s="683" t="s">
        <v>77</v>
      </c>
      <c r="E3" s="1085"/>
    </row>
    <row r="4" spans="1:5" ht="13.2" customHeight="1">
      <c r="A4" s="1070" t="s">
        <v>78</v>
      </c>
      <c r="B4" s="685" t="s">
        <v>54</v>
      </c>
      <c r="C4" s="686">
        <v>135.79619047619045</v>
      </c>
      <c r="D4" s="687">
        <v>133.88149999999999</v>
      </c>
      <c r="E4" s="688">
        <v>1.4301382014620827E-2</v>
      </c>
    </row>
    <row r="5" spans="1:5" ht="13.2" customHeight="1">
      <c r="A5" s="1060"/>
      <c r="B5" s="689" t="s">
        <v>55</v>
      </c>
      <c r="C5" s="690">
        <v>158.76999999999998</v>
      </c>
      <c r="D5" s="691">
        <v>156.27500000000001</v>
      </c>
      <c r="E5" s="692">
        <v>1.5965445528715254E-2</v>
      </c>
    </row>
    <row r="6" spans="1:5" ht="13.2" customHeight="1">
      <c r="A6" s="1060"/>
      <c r="B6" s="689" t="s">
        <v>56</v>
      </c>
      <c r="C6" s="690">
        <v>250.96466666666672</v>
      </c>
      <c r="D6" s="691">
        <v>245.75133333333329</v>
      </c>
      <c r="E6" s="692">
        <v>2.1213855740355798E-2</v>
      </c>
    </row>
    <row r="7" spans="1:5" s="463" customFormat="1" ht="14.4" thickBot="1">
      <c r="A7" s="1071"/>
      <c r="B7" s="693" t="s">
        <v>57</v>
      </c>
      <c r="C7" s="694">
        <v>179.23522727272729</v>
      </c>
      <c r="D7" s="695">
        <v>177.07209302325583</v>
      </c>
      <c r="E7" s="696">
        <v>1.2216121764525358E-2</v>
      </c>
    </row>
    <row r="8" spans="1:5" ht="13.2" customHeight="1">
      <c r="A8" s="1059" t="s">
        <v>58</v>
      </c>
      <c r="B8" s="697" t="s">
        <v>54</v>
      </c>
      <c r="C8" s="698">
        <v>128.60545454545453</v>
      </c>
      <c r="D8" s="687">
        <v>122.85636363636367</v>
      </c>
      <c r="E8" s="699">
        <v>4.6795222802681273E-2</v>
      </c>
    </row>
    <row r="9" spans="1:5" ht="13.2" customHeight="1">
      <c r="A9" s="1060"/>
      <c r="B9" s="689" t="s">
        <v>61</v>
      </c>
      <c r="C9" s="690">
        <v>144.11000000000004</v>
      </c>
      <c r="D9" s="691">
        <v>140.80714285714285</v>
      </c>
      <c r="E9" s="692">
        <v>2.3456602242175568E-2</v>
      </c>
    </row>
    <row r="10" spans="1:5" s="463" customFormat="1" ht="14.4" thickBot="1">
      <c r="A10" s="1061"/>
      <c r="B10" s="700" t="s">
        <v>57</v>
      </c>
      <c r="C10" s="701">
        <v>132.34793103448274</v>
      </c>
      <c r="D10" s="702">
        <v>127.18931034482758</v>
      </c>
      <c r="E10" s="703">
        <v>4.0558602571784071E-2</v>
      </c>
    </row>
    <row r="11" spans="1:5" ht="13.2" customHeight="1">
      <c r="A11" s="1059" t="s">
        <v>59</v>
      </c>
      <c r="B11" s="697" t="s">
        <v>54</v>
      </c>
      <c r="C11" s="698">
        <v>94.258333333333326</v>
      </c>
      <c r="D11" s="687">
        <v>88.326666666666654</v>
      </c>
      <c r="E11" s="699">
        <v>6.7156011774473612E-2</v>
      </c>
    </row>
    <row r="12" spans="1:5" ht="13.2" customHeight="1">
      <c r="A12" s="1060"/>
      <c r="B12" s="689" t="s">
        <v>55</v>
      </c>
      <c r="C12" s="690">
        <v>350.04200000000003</v>
      </c>
      <c r="D12" s="691">
        <v>341.85800000000006</v>
      </c>
      <c r="E12" s="692">
        <v>2.3939764463607602E-2</v>
      </c>
    </row>
    <row r="13" spans="1:5" ht="13.2" customHeight="1">
      <c r="A13" s="1060"/>
      <c r="B13" s="689" t="s">
        <v>56</v>
      </c>
      <c r="C13" s="690">
        <v>249.63000000000002</v>
      </c>
      <c r="D13" s="691">
        <v>239.74</v>
      </c>
      <c r="E13" s="692">
        <v>4.1253024109451968E-2</v>
      </c>
    </row>
    <row r="14" spans="1:5" s="463" customFormat="1" ht="14.4" thickBot="1">
      <c r="A14" s="1061"/>
      <c r="B14" s="700" t="s">
        <v>57</v>
      </c>
      <c r="C14" s="701">
        <v>218.90357142857147</v>
      </c>
      <c r="D14" s="702">
        <v>211.31928571428574</v>
      </c>
      <c r="E14" s="703">
        <v>3.5890172961023828E-2</v>
      </c>
    </row>
    <row r="15" spans="1:5" ht="13.2" customHeight="1">
      <c r="A15" s="1070" t="s">
        <v>60</v>
      </c>
      <c r="B15" s="685" t="s">
        <v>54</v>
      </c>
      <c r="C15" s="686">
        <v>94.448571428571427</v>
      </c>
      <c r="D15" s="704">
        <v>104.04857142857142</v>
      </c>
      <c r="E15" s="688">
        <v>-9.2264601697009591E-2</v>
      </c>
    </row>
    <row r="16" spans="1:5" ht="13.2" customHeight="1">
      <c r="A16" s="1060"/>
      <c r="B16" s="689" t="s">
        <v>61</v>
      </c>
      <c r="C16" s="690">
        <v>123.34</v>
      </c>
      <c r="D16" s="691">
        <v>121.7825</v>
      </c>
      <c r="E16" s="692">
        <v>1.2789193849691086E-2</v>
      </c>
    </row>
    <row r="17" spans="1:5" s="463" customFormat="1" ht="14.4" thickBot="1">
      <c r="A17" s="1071"/>
      <c r="B17" s="693" t="s">
        <v>57</v>
      </c>
      <c r="C17" s="694">
        <v>104.95454545454548</v>
      </c>
      <c r="D17" s="695">
        <v>110.49727272727273</v>
      </c>
      <c r="E17" s="696">
        <v>-5.0161665857651548E-2</v>
      </c>
    </row>
    <row r="18" spans="1:5" ht="13.2" customHeight="1">
      <c r="A18" s="1059" t="s">
        <v>62</v>
      </c>
      <c r="B18" s="697" t="s">
        <v>54</v>
      </c>
      <c r="C18" s="698">
        <v>279.66800000000001</v>
      </c>
      <c r="D18" s="687">
        <v>234.05</v>
      </c>
      <c r="E18" s="699">
        <v>0.19490707113864555</v>
      </c>
    </row>
    <row r="19" spans="1:5" ht="13.2" customHeight="1">
      <c r="A19" s="1072"/>
      <c r="B19" s="689" t="s">
        <v>55</v>
      </c>
      <c r="C19" s="705">
        <v>550.39499999999998</v>
      </c>
      <c r="D19" s="706">
        <v>692.73</v>
      </c>
      <c r="E19" s="707">
        <v>-0.20546966350526183</v>
      </c>
    </row>
    <row r="20" spans="1:5" s="463" customFormat="1" ht="14.4" thickBot="1">
      <c r="A20" s="1061"/>
      <c r="B20" s="700" t="s">
        <v>57</v>
      </c>
      <c r="C20" s="701">
        <v>399.99111111111114</v>
      </c>
      <c r="D20" s="702">
        <v>437.90777777777777</v>
      </c>
      <c r="E20" s="703">
        <v>-8.6585963051581047E-2</v>
      </c>
    </row>
    <row r="21" spans="1:5" s="111" customFormat="1" ht="16.8" thickBot="1">
      <c r="A21" s="1073" t="s">
        <v>79</v>
      </c>
      <c r="B21" s="1074"/>
      <c r="C21" s="708">
        <v>182.64962616822433</v>
      </c>
      <c r="D21" s="709">
        <v>183.18584905660381</v>
      </c>
      <c r="E21" s="710">
        <v>-2.9272069384234647E-3</v>
      </c>
    </row>
    <row r="23" spans="1:5" ht="20.399999999999999" thickBot="1">
      <c r="A23" s="1075" t="s">
        <v>80</v>
      </c>
      <c r="B23" s="1075"/>
      <c r="C23" s="1075"/>
      <c r="D23" s="1075"/>
      <c r="E23" s="1075"/>
    </row>
    <row r="24" spans="1:5" s="111" customFormat="1" ht="15.75" customHeight="1">
      <c r="A24" s="1076" t="s">
        <v>81</v>
      </c>
      <c r="B24" s="711" t="s">
        <v>72</v>
      </c>
      <c r="C24" s="1078" t="s">
        <v>73</v>
      </c>
      <c r="D24" s="1078"/>
      <c r="E24" s="1079" t="s">
        <v>74</v>
      </c>
    </row>
    <row r="25" spans="1:5" s="111" customFormat="1" ht="16.8" thickBot="1">
      <c r="A25" s="1077"/>
      <c r="B25" s="712" t="s">
        <v>75</v>
      </c>
      <c r="C25" s="682" t="s">
        <v>76</v>
      </c>
      <c r="D25" s="683" t="s">
        <v>77</v>
      </c>
      <c r="E25" s="1080"/>
    </row>
    <row r="26" spans="1:5" ht="13.2" customHeight="1">
      <c r="A26" s="1059" t="s">
        <v>82</v>
      </c>
      <c r="B26" s="697" t="s">
        <v>54</v>
      </c>
      <c r="C26" s="698">
        <v>135.79619047619045</v>
      </c>
      <c r="D26" s="687">
        <v>133.88149999999999</v>
      </c>
      <c r="E26" s="713">
        <v>1.4301382014620827E-2</v>
      </c>
    </row>
    <row r="27" spans="1:5" ht="13.2" customHeight="1">
      <c r="A27" s="1060"/>
      <c r="B27" s="689" t="s">
        <v>55</v>
      </c>
      <c r="C27" s="690">
        <v>155.13444444444443</v>
      </c>
      <c r="D27" s="691">
        <v>155.64999999999998</v>
      </c>
      <c r="E27" s="714">
        <v>-3.3122746903665335E-3</v>
      </c>
    </row>
    <row r="28" spans="1:5" ht="13.2" customHeight="1">
      <c r="A28" s="1060"/>
      <c r="B28" s="689" t="s">
        <v>56</v>
      </c>
      <c r="C28" s="690">
        <v>250.96466666666672</v>
      </c>
      <c r="D28" s="691">
        <v>245.75133333333329</v>
      </c>
      <c r="E28" s="714">
        <v>2.1213855740355798E-2</v>
      </c>
    </row>
    <row r="29" spans="1:5" s="463" customFormat="1" ht="14.4" thickBot="1">
      <c r="A29" s="1061"/>
      <c r="B29" s="700" t="s">
        <v>57</v>
      </c>
      <c r="C29" s="701">
        <v>178.05333333333334</v>
      </c>
      <c r="D29" s="702">
        <v>176.47159090909093</v>
      </c>
      <c r="E29" s="715">
        <v>8.9631561436834262E-3</v>
      </c>
    </row>
    <row r="30" spans="1:5" ht="13.2" customHeight="1">
      <c r="A30" s="1059" t="s">
        <v>83</v>
      </c>
      <c r="B30" s="697" t="s">
        <v>54</v>
      </c>
      <c r="C30" s="698">
        <v>136.35874999999996</v>
      </c>
      <c r="D30" s="687">
        <v>128.28474999999995</v>
      </c>
      <c r="E30" s="713">
        <v>6.2938112285365291E-2</v>
      </c>
    </row>
    <row r="31" spans="1:5" ht="13.2" customHeight="1">
      <c r="A31" s="1060"/>
      <c r="B31" s="689" t="s">
        <v>55</v>
      </c>
      <c r="C31" s="690">
        <v>295.12294117647059</v>
      </c>
      <c r="D31" s="691">
        <v>324.12823529411759</v>
      </c>
      <c r="E31" s="714">
        <v>-8.9487094795451153E-2</v>
      </c>
    </row>
    <row r="32" spans="1:5" ht="13.2" customHeight="1">
      <c r="A32" s="1060"/>
      <c r="B32" s="689" t="s">
        <v>56</v>
      </c>
      <c r="C32" s="690">
        <v>211.93400000000003</v>
      </c>
      <c r="D32" s="691">
        <v>202.27599999999998</v>
      </c>
      <c r="E32" s="714">
        <v>4.7746643200379899E-2</v>
      </c>
    </row>
    <row r="33" spans="1:5" s="463" customFormat="1" ht="14.4" thickBot="1">
      <c r="A33" s="1061"/>
      <c r="B33" s="700" t="s">
        <v>57</v>
      </c>
      <c r="C33" s="701">
        <v>185.98564516129031</v>
      </c>
      <c r="D33" s="702">
        <v>187.95080645161292</v>
      </c>
      <c r="E33" s="715">
        <v>-1.0455721512578528E-2</v>
      </c>
    </row>
    <row r="34" spans="1:5" s="111" customFormat="1" ht="16.8" thickBot="1">
      <c r="A34" s="1062" t="s">
        <v>79</v>
      </c>
      <c r="B34" s="1063"/>
      <c r="C34" s="716">
        <v>182.64962616822433</v>
      </c>
      <c r="D34" s="709">
        <v>183.18584905660381</v>
      </c>
      <c r="E34" s="717">
        <v>-2.9272069384234647E-3</v>
      </c>
    </row>
    <row r="36" spans="1:5" ht="20.399999999999999" thickBot="1">
      <c r="A36" s="1064" t="s">
        <v>84</v>
      </c>
      <c r="B36" s="1064"/>
      <c r="C36" s="1064"/>
      <c r="D36" s="1064"/>
      <c r="E36" s="1064"/>
    </row>
    <row r="37" spans="1:5" ht="16.2">
      <c r="A37" s="1065"/>
      <c r="B37" s="718"/>
      <c r="C37" s="1067" t="s">
        <v>73</v>
      </c>
      <c r="D37" s="1067"/>
      <c r="E37" s="1068" t="s">
        <v>74</v>
      </c>
    </row>
    <row r="38" spans="1:5" ht="16.8" thickBot="1">
      <c r="A38" s="1066"/>
      <c r="B38" s="719"/>
      <c r="C38" s="682" t="s">
        <v>76</v>
      </c>
      <c r="D38" s="683" t="s">
        <v>77</v>
      </c>
      <c r="E38" s="1069"/>
    </row>
    <row r="39" spans="1:5" ht="14.4" thickBot="1">
      <c r="A39" s="720" t="s">
        <v>83</v>
      </c>
      <c r="B39" s="721" t="s">
        <v>57</v>
      </c>
      <c r="C39" s="722">
        <v>101.29933333333334</v>
      </c>
      <c r="D39" s="723">
        <v>94.458000000000013</v>
      </c>
      <c r="E39" s="724">
        <v>7.2427251618002952E-2</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6" bestFit="1" customWidth="1"/>
    <col min="2" max="2" width="30.33203125" style="726" bestFit="1" customWidth="1"/>
    <col min="3" max="14" width="12.88671875" style="726" bestFit="1" customWidth="1"/>
    <col min="15" max="15" width="16.5546875" style="744" customWidth="1"/>
    <col min="16" max="16384" width="13" style="726"/>
  </cols>
  <sheetData>
    <row r="1" spans="1:15" ht="24.9" customHeight="1" thickBot="1">
      <c r="A1" s="1092" t="s">
        <v>85</v>
      </c>
      <c r="B1" s="1093"/>
      <c r="C1" s="1093"/>
      <c r="D1" s="1093"/>
      <c r="E1" s="1093"/>
      <c r="F1" s="1093"/>
      <c r="G1" s="1093"/>
      <c r="H1" s="1093"/>
      <c r="I1" s="1093"/>
      <c r="J1" s="1093"/>
      <c r="K1" s="1093"/>
      <c r="L1" s="1093"/>
      <c r="M1" s="1093"/>
      <c r="N1" s="1093"/>
      <c r="O1" s="1094"/>
    </row>
    <row r="2" spans="1:15">
      <c r="A2" s="1101" t="s">
        <v>50</v>
      </c>
      <c r="B2" s="1103" t="s">
        <v>86</v>
      </c>
      <c r="C2" s="727" t="s">
        <v>87</v>
      </c>
      <c r="D2" s="727" t="s">
        <v>88</v>
      </c>
      <c r="E2" s="727" t="s">
        <v>89</v>
      </c>
      <c r="F2" s="727" t="s">
        <v>90</v>
      </c>
      <c r="G2" s="727" t="s">
        <v>91</v>
      </c>
      <c r="H2" s="727" t="s">
        <v>92</v>
      </c>
      <c r="I2" s="727" t="s">
        <v>93</v>
      </c>
      <c r="J2" s="727" t="s">
        <v>94</v>
      </c>
      <c r="K2" s="727" t="s">
        <v>95</v>
      </c>
      <c r="L2" s="727" t="s">
        <v>96</v>
      </c>
      <c r="M2" s="727" t="s">
        <v>97</v>
      </c>
      <c r="N2" s="727" t="s">
        <v>98</v>
      </c>
      <c r="O2" s="728" t="s">
        <v>16</v>
      </c>
    </row>
    <row r="3" spans="1:15" ht="13.8" thickBot="1">
      <c r="A3" s="1102"/>
      <c r="B3" s="1104"/>
      <c r="C3" s="729" t="s">
        <v>99</v>
      </c>
      <c r="D3" s="729" t="s">
        <v>99</v>
      </c>
      <c r="E3" s="729" t="s">
        <v>99</v>
      </c>
      <c r="F3" s="729" t="s">
        <v>99</v>
      </c>
      <c r="G3" s="729" t="s">
        <v>99</v>
      </c>
      <c r="H3" s="729" t="s">
        <v>99</v>
      </c>
      <c r="I3" s="729" t="s">
        <v>99</v>
      </c>
      <c r="J3" s="729" t="s">
        <v>99</v>
      </c>
      <c r="K3" s="729" t="s">
        <v>99</v>
      </c>
      <c r="L3" s="729" t="s">
        <v>99</v>
      </c>
      <c r="M3" s="729" t="s">
        <v>99</v>
      </c>
      <c r="N3" s="729" t="s">
        <v>99</v>
      </c>
      <c r="O3" s="730" t="s">
        <v>99</v>
      </c>
    </row>
    <row r="4" spans="1:15" ht="13.8" thickBot="1">
      <c r="A4" s="1097" t="s">
        <v>78</v>
      </c>
      <c r="B4" s="731" t="s">
        <v>54</v>
      </c>
      <c r="C4" s="732">
        <v>106.6909090909091</v>
      </c>
      <c r="D4" s="732">
        <v>100.12727272727274</v>
      </c>
      <c r="E4" s="732">
        <v>96.280476190476193</v>
      </c>
      <c r="F4" s="732">
        <v>101.23571428571428</v>
      </c>
      <c r="G4" s="732">
        <v>115.25666666666663</v>
      </c>
      <c r="H4" s="732">
        <v>129.20380952380953</v>
      </c>
      <c r="I4" s="732">
        <v>145.40904761904758</v>
      </c>
      <c r="J4" s="732">
        <v>140.46380952380954</v>
      </c>
      <c r="K4" s="732">
        <v>135.79619047619045</v>
      </c>
      <c r="L4" s="732"/>
      <c r="M4" s="732"/>
      <c r="N4" s="732"/>
      <c r="O4" s="733">
        <v>117.59</v>
      </c>
    </row>
    <row r="5" spans="1:15" ht="13.8" thickBot="1">
      <c r="A5" s="1098"/>
      <c r="B5" s="734" t="s">
        <v>55</v>
      </c>
      <c r="C5" s="735">
        <v>133.85285714285715</v>
      </c>
      <c r="D5" s="735">
        <v>128.1142857142857</v>
      </c>
      <c r="E5" s="735">
        <v>118.98142857142859</v>
      </c>
      <c r="F5" s="735">
        <v>118.62428571428572</v>
      </c>
      <c r="G5" s="735">
        <v>126.66000000000001</v>
      </c>
      <c r="H5" s="735">
        <v>151.22</v>
      </c>
      <c r="I5" s="735">
        <v>166.86250000000001</v>
      </c>
      <c r="J5" s="735">
        <v>167.785</v>
      </c>
      <c r="K5" s="735">
        <v>158.76999999999998</v>
      </c>
      <c r="L5" s="735"/>
      <c r="M5" s="735"/>
      <c r="N5" s="735"/>
      <c r="O5" s="736">
        <v>143.44</v>
      </c>
    </row>
    <row r="6" spans="1:15" ht="13.8" thickBot="1">
      <c r="A6" s="1098"/>
      <c r="B6" s="734" t="s">
        <v>56</v>
      </c>
      <c r="C6" s="735">
        <v>189.36733333333333</v>
      </c>
      <c r="D6" s="735">
        <v>173.86733333333331</v>
      </c>
      <c r="E6" s="735">
        <v>163.06399999999996</v>
      </c>
      <c r="F6" s="735">
        <v>174.30799999999999</v>
      </c>
      <c r="G6" s="735">
        <v>189.15533333333335</v>
      </c>
      <c r="H6" s="735">
        <v>249.38466666666665</v>
      </c>
      <c r="I6" s="735">
        <v>254.51066666666659</v>
      </c>
      <c r="J6" s="735">
        <v>273.04266666666666</v>
      </c>
      <c r="K6" s="735">
        <v>250.96466666666672</v>
      </c>
      <c r="L6" s="735"/>
      <c r="M6" s="735"/>
      <c r="N6" s="735"/>
      <c r="O6" s="736">
        <v>213.07</v>
      </c>
    </row>
    <row r="7" spans="1:15" s="740" customFormat="1" ht="14.4" thickBot="1">
      <c r="A7" s="1098"/>
      <c r="B7" s="737" t="s">
        <v>57</v>
      </c>
      <c r="C7" s="738">
        <v>139.19727272727269</v>
      </c>
      <c r="D7" s="738">
        <v>129.71840909090909</v>
      </c>
      <c r="E7" s="738">
        <v>123.27255813953489</v>
      </c>
      <c r="F7" s="738">
        <v>129.55674418604647</v>
      </c>
      <c r="G7" s="738">
        <v>142.89162790697671</v>
      </c>
      <c r="H7" s="738">
        <v>174.71139534883721</v>
      </c>
      <c r="I7" s="738">
        <v>186.50340909090912</v>
      </c>
      <c r="J7" s="738">
        <v>190.62863636363633</v>
      </c>
      <c r="K7" s="738">
        <v>179.23522727272729</v>
      </c>
      <c r="L7" s="738"/>
      <c r="M7" s="738"/>
      <c r="N7" s="738"/>
      <c r="O7" s="739">
        <v>154.01</v>
      </c>
    </row>
    <row r="8" spans="1:15" ht="13.8" thickBot="1">
      <c r="A8" s="1098" t="s">
        <v>58</v>
      </c>
      <c r="B8" s="734" t="s">
        <v>54</v>
      </c>
      <c r="C8" s="735">
        <v>128.29090909090914</v>
      </c>
      <c r="D8" s="735">
        <v>114.09363636363636</v>
      </c>
      <c r="E8" s="735">
        <v>116.45227272727271</v>
      </c>
      <c r="F8" s="735">
        <v>109.3319047619048</v>
      </c>
      <c r="G8" s="735">
        <v>110.60954545454547</v>
      </c>
      <c r="H8" s="735">
        <v>128.64772727272728</v>
      </c>
      <c r="I8" s="735">
        <v>124.45727272727272</v>
      </c>
      <c r="J8" s="735">
        <v>126.98681818181821</v>
      </c>
      <c r="K8" s="735">
        <v>128.60545454545453</v>
      </c>
      <c r="L8" s="735"/>
      <c r="M8" s="735"/>
      <c r="N8" s="735"/>
      <c r="O8" s="736">
        <v>120.86</v>
      </c>
    </row>
    <row r="9" spans="1:15" ht="13.8" thickBot="1">
      <c r="A9" s="1098"/>
      <c r="B9" s="734" t="s">
        <v>61</v>
      </c>
      <c r="C9" s="735">
        <v>151.13857142857145</v>
      </c>
      <c r="D9" s="735">
        <v>129.87571428571428</v>
      </c>
      <c r="E9" s="735">
        <v>127.28</v>
      </c>
      <c r="F9" s="735">
        <v>121.70142857142856</v>
      </c>
      <c r="G9" s="735">
        <v>126.48428571428573</v>
      </c>
      <c r="H9" s="735">
        <v>142.69857142857143</v>
      </c>
      <c r="I9" s="735">
        <v>137.88857142857142</v>
      </c>
      <c r="J9" s="735">
        <v>143.10285714285715</v>
      </c>
      <c r="K9" s="735">
        <v>144.11000000000004</v>
      </c>
      <c r="L9" s="735"/>
      <c r="M9" s="735"/>
      <c r="N9" s="735"/>
      <c r="O9" s="736">
        <v>136.03</v>
      </c>
    </row>
    <row r="10" spans="1:15" s="740" customFormat="1" ht="14.4" thickBot="1">
      <c r="A10" s="1098"/>
      <c r="B10" s="737" t="s">
        <v>57</v>
      </c>
      <c r="C10" s="738">
        <v>133.80586206896552</v>
      </c>
      <c r="D10" s="738">
        <v>117.90310344827583</v>
      </c>
      <c r="E10" s="738">
        <v>119.06586206896553</v>
      </c>
      <c r="F10" s="738">
        <v>112.42428571428573</v>
      </c>
      <c r="G10" s="738">
        <v>114.44137931034483</v>
      </c>
      <c r="H10" s="738">
        <v>132.03931034482758</v>
      </c>
      <c r="I10" s="738">
        <v>127.69931034482757</v>
      </c>
      <c r="J10" s="738">
        <v>130.87689655172414</v>
      </c>
      <c r="K10" s="738">
        <v>132.34793103448274</v>
      </c>
      <c r="L10" s="738"/>
      <c r="M10" s="738"/>
      <c r="N10" s="738"/>
      <c r="O10" s="739">
        <v>124.52</v>
      </c>
    </row>
    <row r="11" spans="1:15" ht="13.8" thickBot="1">
      <c r="A11" s="1098" t="s">
        <v>59</v>
      </c>
      <c r="B11" s="734" t="s">
        <v>54</v>
      </c>
      <c r="C11" s="735">
        <v>90.820000000000007</v>
      </c>
      <c r="D11" s="735">
        <v>87.506666666666661</v>
      </c>
      <c r="E11" s="735">
        <v>83.743333333333339</v>
      </c>
      <c r="F11" s="735">
        <v>87.343333333333348</v>
      </c>
      <c r="G11" s="735">
        <v>89.223333333333343</v>
      </c>
      <c r="H11" s="735">
        <v>94.15333333333335</v>
      </c>
      <c r="I11" s="735">
        <v>98.773333333333326</v>
      </c>
      <c r="J11" s="735">
        <v>92.248333333333335</v>
      </c>
      <c r="K11" s="735">
        <v>94.258333333333326</v>
      </c>
      <c r="L11" s="735"/>
      <c r="M11" s="735"/>
      <c r="N11" s="735"/>
      <c r="O11" s="736">
        <v>90.9</v>
      </c>
    </row>
    <row r="12" spans="1:15" ht="13.8" thickBot="1">
      <c r="A12" s="1098"/>
      <c r="B12" s="734" t="s">
        <v>55</v>
      </c>
      <c r="C12" s="735">
        <v>230.77999999999997</v>
      </c>
      <c r="D12" s="735">
        <v>238.54999999999995</v>
      </c>
      <c r="E12" s="735">
        <v>225.19800000000001</v>
      </c>
      <c r="F12" s="735">
        <v>222.33200000000002</v>
      </c>
      <c r="G12" s="735">
        <v>268.03599999999994</v>
      </c>
      <c r="H12" s="735">
        <v>469.44199999999989</v>
      </c>
      <c r="I12" s="735">
        <v>310.76599999999996</v>
      </c>
      <c r="J12" s="735">
        <v>302.98199999999997</v>
      </c>
      <c r="K12" s="735">
        <v>350.04200000000003</v>
      </c>
      <c r="L12" s="735"/>
      <c r="M12" s="735"/>
      <c r="N12" s="735"/>
      <c r="O12" s="736">
        <v>290.89999999999998</v>
      </c>
    </row>
    <row r="13" spans="1:15" ht="13.8" thickBot="1">
      <c r="A13" s="1098"/>
      <c r="B13" s="734" t="s">
        <v>56</v>
      </c>
      <c r="C13" s="735">
        <v>176.04</v>
      </c>
      <c r="D13" s="735">
        <v>165.53333333333333</v>
      </c>
      <c r="E13" s="735">
        <v>159.97</v>
      </c>
      <c r="F13" s="735">
        <v>156.90666666666667</v>
      </c>
      <c r="G13" s="735">
        <v>160.35</v>
      </c>
      <c r="H13" s="735">
        <v>276.42</v>
      </c>
      <c r="I13" s="735">
        <v>230.92999999999998</v>
      </c>
      <c r="J13" s="735">
        <v>254.36333333333334</v>
      </c>
      <c r="K13" s="735">
        <v>249.63000000000002</v>
      </c>
      <c r="L13" s="735"/>
      <c r="M13" s="735"/>
      <c r="N13" s="735"/>
      <c r="O13" s="736">
        <v>203.35</v>
      </c>
    </row>
    <row r="14" spans="1:15" s="740" customFormat="1" ht="14.4" thickBot="1">
      <c r="A14" s="1098"/>
      <c r="B14" s="737" t="s">
        <v>57</v>
      </c>
      <c r="C14" s="738">
        <v>159.06714285714287</v>
      </c>
      <c r="D14" s="738">
        <v>158.17071428571427</v>
      </c>
      <c r="E14" s="738">
        <v>150.59714285714287</v>
      </c>
      <c r="F14" s="738">
        <v>150.46</v>
      </c>
      <c r="G14" s="738">
        <v>168.32642857142855</v>
      </c>
      <c r="H14" s="738">
        <v>267.24214285714282</v>
      </c>
      <c r="I14" s="738">
        <v>202.80428571428575</v>
      </c>
      <c r="J14" s="738">
        <v>202.24928571428566</v>
      </c>
      <c r="K14" s="738">
        <v>218.90357142857147</v>
      </c>
      <c r="L14" s="738"/>
      <c r="M14" s="738"/>
      <c r="N14" s="738"/>
      <c r="O14" s="739">
        <v>186.42</v>
      </c>
    </row>
    <row r="15" spans="1:15" ht="13.8" thickBot="1">
      <c r="A15" s="1098" t="s">
        <v>60</v>
      </c>
      <c r="B15" s="734" t="s">
        <v>54</v>
      </c>
      <c r="C15" s="735">
        <v>100.39428571428572</v>
      </c>
      <c r="D15" s="735">
        <v>99.607142857142861</v>
      </c>
      <c r="E15" s="735">
        <v>96.045714285714283</v>
      </c>
      <c r="F15" s="735">
        <v>92.795714285714283</v>
      </c>
      <c r="G15" s="735">
        <v>86.625714285714281</v>
      </c>
      <c r="H15" s="735">
        <v>92.067142857142855</v>
      </c>
      <c r="I15" s="735">
        <v>95.655714285714268</v>
      </c>
      <c r="J15" s="735">
        <v>95.195714285714303</v>
      </c>
      <c r="K15" s="735">
        <v>94.448571428571427</v>
      </c>
      <c r="L15" s="735"/>
      <c r="M15" s="735"/>
      <c r="N15" s="735"/>
      <c r="O15" s="736">
        <v>94.76</v>
      </c>
    </row>
    <row r="16" spans="1:15" ht="13.8" thickBot="1">
      <c r="A16" s="1098"/>
      <c r="B16" s="734" t="s">
        <v>61</v>
      </c>
      <c r="C16" s="735">
        <v>115.27999999999999</v>
      </c>
      <c r="D16" s="735">
        <v>121.035</v>
      </c>
      <c r="E16" s="735">
        <v>123.99000000000001</v>
      </c>
      <c r="F16" s="735">
        <v>122.575</v>
      </c>
      <c r="G16" s="735">
        <v>118.185</v>
      </c>
      <c r="H16" s="735">
        <v>122.5475</v>
      </c>
      <c r="I16" s="735">
        <v>126.54499999999999</v>
      </c>
      <c r="J16" s="735">
        <v>124.39750000000001</v>
      </c>
      <c r="K16" s="735">
        <v>123.34</v>
      </c>
      <c r="L16" s="735"/>
      <c r="M16" s="735"/>
      <c r="N16" s="735"/>
      <c r="O16" s="736">
        <v>121.99</v>
      </c>
    </row>
    <row r="17" spans="1:16" s="740" customFormat="1" ht="14.4" thickBot="1">
      <c r="A17" s="1098"/>
      <c r="B17" s="737" t="s">
        <v>57</v>
      </c>
      <c r="C17" s="738">
        <v>105.80727272727272</v>
      </c>
      <c r="D17" s="738">
        <v>107.39909090909092</v>
      </c>
      <c r="E17" s="738">
        <v>106.20727272727275</v>
      </c>
      <c r="F17" s="738">
        <v>103.62454545454544</v>
      </c>
      <c r="G17" s="738">
        <v>98.101818181818189</v>
      </c>
      <c r="H17" s="738">
        <v>103.15090909090912</v>
      </c>
      <c r="I17" s="738">
        <v>106.88818181818182</v>
      </c>
      <c r="J17" s="738">
        <v>105.81454545454545</v>
      </c>
      <c r="K17" s="738">
        <v>104.95454545454548</v>
      </c>
      <c r="L17" s="738"/>
      <c r="M17" s="738"/>
      <c r="N17" s="738"/>
      <c r="O17" s="739">
        <v>104.66</v>
      </c>
    </row>
    <row r="18" spans="1:16" ht="13.8" thickBot="1">
      <c r="A18" s="1098" t="s">
        <v>62</v>
      </c>
      <c r="B18" s="734" t="s">
        <v>54</v>
      </c>
      <c r="C18" s="735">
        <v>204.13400000000001</v>
      </c>
      <c r="D18" s="735">
        <v>184.578</v>
      </c>
      <c r="E18" s="735">
        <v>245.92200000000003</v>
      </c>
      <c r="F18" s="735">
        <v>208.98199999999997</v>
      </c>
      <c r="G18" s="735">
        <v>221.29599999999999</v>
      </c>
      <c r="H18" s="735">
        <v>365.50799999999998</v>
      </c>
      <c r="I18" s="735">
        <v>240.13199999999998</v>
      </c>
      <c r="J18" s="735">
        <v>230.488</v>
      </c>
      <c r="K18" s="735">
        <v>279.66800000000001</v>
      </c>
      <c r="L18" s="735"/>
      <c r="M18" s="735"/>
      <c r="N18" s="735"/>
      <c r="O18" s="736">
        <v>242.3</v>
      </c>
    </row>
    <row r="19" spans="1:16" ht="13.8" thickBot="1">
      <c r="A19" s="1098"/>
      <c r="B19" s="734" t="s">
        <v>55</v>
      </c>
      <c r="C19" s="735">
        <v>361.0575</v>
      </c>
      <c r="D19" s="735">
        <v>368.92250000000001</v>
      </c>
      <c r="E19" s="735">
        <v>269.5</v>
      </c>
      <c r="F19" s="735">
        <v>280.72750000000002</v>
      </c>
      <c r="G19" s="735">
        <v>440.12500000000006</v>
      </c>
      <c r="H19" s="735">
        <v>754.38749999999993</v>
      </c>
      <c r="I19" s="735">
        <v>540.08249999999998</v>
      </c>
      <c r="J19" s="735">
        <v>548.07249999999999</v>
      </c>
      <c r="K19" s="735">
        <v>550.39499999999998</v>
      </c>
      <c r="L19" s="735"/>
      <c r="M19" s="735"/>
      <c r="N19" s="735"/>
      <c r="O19" s="736">
        <v>457.03</v>
      </c>
    </row>
    <row r="20" spans="1:16" s="740" customFormat="1" ht="14.4" thickBot="1">
      <c r="A20" s="1098"/>
      <c r="B20" s="737" t="s">
        <v>57</v>
      </c>
      <c r="C20" s="738">
        <v>273.87777777777774</v>
      </c>
      <c r="D20" s="738">
        <v>266.50888888888881</v>
      </c>
      <c r="E20" s="738">
        <v>256.40111111111105</v>
      </c>
      <c r="F20" s="738">
        <v>240.86888888888885</v>
      </c>
      <c r="G20" s="738">
        <v>318.55333333333334</v>
      </c>
      <c r="H20" s="738">
        <v>538.34333333333336</v>
      </c>
      <c r="I20" s="738">
        <v>373.44333333333338</v>
      </c>
      <c r="J20" s="738">
        <v>371.63666666666666</v>
      </c>
      <c r="K20" s="738">
        <v>399.99111111111114</v>
      </c>
      <c r="L20" s="738"/>
      <c r="M20" s="738"/>
      <c r="N20" s="738"/>
      <c r="O20" s="739">
        <v>337.74</v>
      </c>
    </row>
    <row r="21" spans="1:16" s="743" customFormat="1" ht="16.8" thickBot="1">
      <c r="A21" s="1099" t="s">
        <v>79</v>
      </c>
      <c r="B21" s="1100"/>
      <c r="C21" s="741">
        <v>148.23149532710278</v>
      </c>
      <c r="D21" s="741">
        <v>139.45009345794395</v>
      </c>
      <c r="E21" s="741">
        <v>135.26301886792444</v>
      </c>
      <c r="F21" s="741">
        <v>134.59952380952376</v>
      </c>
      <c r="G21" s="741">
        <v>148.73405660377358</v>
      </c>
      <c r="H21" s="741">
        <v>198.70632075471704</v>
      </c>
      <c r="I21" s="741">
        <v>180.23785046728975</v>
      </c>
      <c r="J21" s="741">
        <v>182.46046728971959</v>
      </c>
      <c r="K21" s="741">
        <v>182.64962616822433</v>
      </c>
      <c r="L21" s="741"/>
      <c r="M21" s="741"/>
      <c r="N21" s="741"/>
      <c r="O21" s="742">
        <v>160.58000000000001</v>
      </c>
      <c r="P21" s="966"/>
    </row>
    <row r="22" spans="1:16" ht="15" customHeight="1" thickBot="1"/>
    <row r="23" spans="1:16" ht="15.75" customHeight="1" thickBot="1">
      <c r="A23" s="745" t="s">
        <v>64</v>
      </c>
      <c r="B23" s="746" t="s">
        <v>57</v>
      </c>
      <c r="C23" s="747">
        <v>109.27</v>
      </c>
      <c r="D23" s="747">
        <v>99.78</v>
      </c>
      <c r="E23" s="747">
        <v>93.85</v>
      </c>
      <c r="F23" s="747">
        <v>91.87</v>
      </c>
      <c r="G23" s="747">
        <v>93.06</v>
      </c>
      <c r="H23" s="747">
        <v>99.98</v>
      </c>
      <c r="I23" s="747">
        <v>103.11</v>
      </c>
      <c r="J23" s="747">
        <v>100.12</v>
      </c>
      <c r="K23" s="747">
        <v>101.3</v>
      </c>
      <c r="L23" s="747"/>
      <c r="M23" s="747"/>
      <c r="N23" s="747"/>
      <c r="O23" s="748">
        <v>99.15</v>
      </c>
    </row>
    <row r="24" spans="1:16" ht="22.5" customHeight="1" thickBot="1"/>
    <row r="25" spans="1:16" ht="24.9" customHeight="1" thickBot="1">
      <c r="A25" s="1092" t="s">
        <v>100</v>
      </c>
      <c r="B25" s="1093"/>
      <c r="C25" s="1093"/>
      <c r="D25" s="1093"/>
      <c r="E25" s="1093"/>
      <c r="F25" s="1093"/>
      <c r="G25" s="1093"/>
      <c r="H25" s="1093"/>
      <c r="I25" s="1093"/>
      <c r="J25" s="1093"/>
      <c r="K25" s="1093"/>
      <c r="L25" s="1093"/>
      <c r="M25" s="1093"/>
      <c r="N25" s="1093"/>
      <c r="O25" s="1094"/>
    </row>
    <row r="26" spans="1:16" ht="12.75" customHeight="1">
      <c r="A26" s="1101" t="s">
        <v>50</v>
      </c>
      <c r="B26" s="1103" t="s">
        <v>86</v>
      </c>
      <c r="C26" s="727" t="s">
        <v>101</v>
      </c>
      <c r="D26" s="727" t="s">
        <v>102</v>
      </c>
      <c r="E26" s="727" t="s">
        <v>103</v>
      </c>
      <c r="F26" s="727" t="s">
        <v>104</v>
      </c>
      <c r="G26" s="727" t="s">
        <v>105</v>
      </c>
      <c r="H26" s="727" t="s">
        <v>106</v>
      </c>
      <c r="I26" s="727" t="s">
        <v>107</v>
      </c>
      <c r="J26" s="727" t="s">
        <v>108</v>
      </c>
      <c r="K26" s="727" t="s">
        <v>109</v>
      </c>
      <c r="L26" s="727" t="s">
        <v>110</v>
      </c>
      <c r="M26" s="727" t="s">
        <v>111</v>
      </c>
      <c r="N26" s="727" t="s">
        <v>112</v>
      </c>
      <c r="O26" s="728" t="s">
        <v>16</v>
      </c>
    </row>
    <row r="27" spans="1:16" ht="13.8" thickBot="1">
      <c r="A27" s="1102"/>
      <c r="B27" s="1104"/>
      <c r="C27" s="729" t="s">
        <v>99</v>
      </c>
      <c r="D27" s="729" t="s">
        <v>99</v>
      </c>
      <c r="E27" s="729" t="s">
        <v>99</v>
      </c>
      <c r="F27" s="729" t="s">
        <v>99</v>
      </c>
      <c r="G27" s="729" t="s">
        <v>99</v>
      </c>
      <c r="H27" s="729" t="s">
        <v>99</v>
      </c>
      <c r="I27" s="729" t="s">
        <v>99</v>
      </c>
      <c r="J27" s="729" t="s">
        <v>99</v>
      </c>
      <c r="K27" s="729" t="s">
        <v>99</v>
      </c>
      <c r="L27" s="729" t="s">
        <v>99</v>
      </c>
      <c r="M27" s="729" t="s">
        <v>99</v>
      </c>
      <c r="N27" s="729" t="s">
        <v>99</v>
      </c>
      <c r="O27" s="730" t="s">
        <v>99</v>
      </c>
    </row>
    <row r="28" spans="1:16" ht="12.75" customHeight="1" thickBot="1">
      <c r="A28" s="1097" t="s">
        <v>78</v>
      </c>
      <c r="B28" s="731" t="s">
        <v>54</v>
      </c>
      <c r="C28" s="732">
        <v>105.92900000000002</v>
      </c>
      <c r="D28" s="732">
        <v>99.71850000000002</v>
      </c>
      <c r="E28" s="732">
        <v>92.532499999999999</v>
      </c>
      <c r="F28" s="732">
        <v>96.747999999999976</v>
      </c>
      <c r="G28" s="732">
        <v>104.9325</v>
      </c>
      <c r="H28" s="732">
        <v>125.48549999999997</v>
      </c>
      <c r="I28" s="732">
        <v>137.94599999999997</v>
      </c>
      <c r="J28" s="732">
        <v>138.02900000000002</v>
      </c>
      <c r="K28" s="732">
        <v>133.88149999999999</v>
      </c>
      <c r="L28" s="732"/>
      <c r="M28" s="732"/>
      <c r="N28" s="732"/>
      <c r="O28" s="733">
        <v>115.02</v>
      </c>
    </row>
    <row r="29" spans="1:16" ht="13.8" thickBot="1">
      <c r="A29" s="1098"/>
      <c r="B29" s="734" t="s">
        <v>55</v>
      </c>
      <c r="C29" s="735">
        <v>118.5</v>
      </c>
      <c r="D29" s="735">
        <v>113.33285714285716</v>
      </c>
      <c r="E29" s="735">
        <v>107.14428571428572</v>
      </c>
      <c r="F29" s="735">
        <v>109.19428571428571</v>
      </c>
      <c r="G29" s="735">
        <v>117.61428571428573</v>
      </c>
      <c r="H29" s="735">
        <v>136.67999999999998</v>
      </c>
      <c r="I29" s="735">
        <v>149.76428571428571</v>
      </c>
      <c r="J29" s="735">
        <v>157.90142857142857</v>
      </c>
      <c r="K29" s="735">
        <v>156.27500000000001</v>
      </c>
      <c r="L29" s="735"/>
      <c r="M29" s="735"/>
      <c r="N29" s="735"/>
      <c r="O29" s="736">
        <v>133.25</v>
      </c>
    </row>
    <row r="30" spans="1:16" ht="13.8" thickBot="1">
      <c r="A30" s="1098"/>
      <c r="B30" s="734" t="s">
        <v>56</v>
      </c>
      <c r="C30" s="735">
        <v>167.03800000000001</v>
      </c>
      <c r="D30" s="735">
        <v>161.36333333333334</v>
      </c>
      <c r="E30" s="735">
        <v>150.20600000000002</v>
      </c>
      <c r="F30" s="735">
        <v>158.10000000000002</v>
      </c>
      <c r="G30" s="735">
        <v>173.23000000000005</v>
      </c>
      <c r="H30" s="735">
        <v>221.38533333333328</v>
      </c>
      <c r="I30" s="735">
        <v>232.82333333333332</v>
      </c>
      <c r="J30" s="735">
        <v>251.46266666666668</v>
      </c>
      <c r="K30" s="735">
        <v>245.75133333333329</v>
      </c>
      <c r="L30" s="735"/>
      <c r="M30" s="735"/>
      <c r="N30" s="735"/>
      <c r="O30" s="736">
        <v>195.71</v>
      </c>
    </row>
    <row r="31" spans="1:16" ht="14.4" thickBot="1">
      <c r="A31" s="1098"/>
      <c r="B31" s="737" t="s">
        <v>57</v>
      </c>
      <c r="C31" s="738">
        <v>129.84880952380951</v>
      </c>
      <c r="D31" s="738">
        <v>124.00357142857141</v>
      </c>
      <c r="E31" s="738">
        <v>115.56547619047622</v>
      </c>
      <c r="F31" s="738">
        <v>120.73380952380954</v>
      </c>
      <c r="G31" s="738">
        <v>131.4380952380952</v>
      </c>
      <c r="H31" s="738">
        <v>161.60119047619051</v>
      </c>
      <c r="I31" s="738">
        <v>173.80047619047613</v>
      </c>
      <c r="J31" s="738">
        <v>181.85309523809514</v>
      </c>
      <c r="K31" s="738">
        <v>177.07209302325583</v>
      </c>
      <c r="L31" s="738"/>
      <c r="M31" s="738"/>
      <c r="N31" s="738"/>
      <c r="O31" s="739">
        <v>146.56</v>
      </c>
    </row>
    <row r="32" spans="1:16" ht="13.8" thickBot="1">
      <c r="A32" s="1098" t="s">
        <v>58</v>
      </c>
      <c r="B32" s="734" t="s">
        <v>54</v>
      </c>
      <c r="C32" s="735">
        <v>127.60409090909089</v>
      </c>
      <c r="D32" s="735">
        <v>116.06695652173913</v>
      </c>
      <c r="E32" s="735">
        <v>107.33304347826086</v>
      </c>
      <c r="F32" s="735">
        <v>109.94363636363636</v>
      </c>
      <c r="G32" s="735">
        <v>115.58590909090908</v>
      </c>
      <c r="H32" s="735">
        <v>122.01136363636364</v>
      </c>
      <c r="I32" s="735">
        <v>121.49136363636363</v>
      </c>
      <c r="J32" s="735">
        <v>118.86181818181818</v>
      </c>
      <c r="K32" s="735">
        <v>122.85636363636367</v>
      </c>
      <c r="L32" s="735"/>
      <c r="M32" s="735"/>
      <c r="N32" s="735"/>
      <c r="O32" s="736">
        <v>116.42</v>
      </c>
    </row>
    <row r="33" spans="1:15" ht="13.8" thickBot="1">
      <c r="A33" s="1098"/>
      <c r="B33" s="734" t="s">
        <v>61</v>
      </c>
      <c r="C33" s="735">
        <v>150.58571428571432</v>
      </c>
      <c r="D33" s="735">
        <v>134.47285714285715</v>
      </c>
      <c r="E33" s="735">
        <v>121.81285714285714</v>
      </c>
      <c r="F33" s="735">
        <v>118.84428571428573</v>
      </c>
      <c r="G33" s="735">
        <v>121.77</v>
      </c>
      <c r="H33" s="735">
        <v>137.63</v>
      </c>
      <c r="I33" s="735">
        <v>142.53285714285715</v>
      </c>
      <c r="J33" s="735">
        <v>142.49714285714285</v>
      </c>
      <c r="K33" s="735">
        <v>140.80714285714285</v>
      </c>
      <c r="L33" s="735"/>
      <c r="M33" s="735"/>
      <c r="N33" s="735"/>
      <c r="O33" s="736">
        <v>134.55000000000001</v>
      </c>
    </row>
    <row r="34" spans="1:15" ht="14.4" thickBot="1">
      <c r="A34" s="1098"/>
      <c r="B34" s="737" t="s">
        <v>57</v>
      </c>
      <c r="C34" s="738">
        <v>133.15137931034479</v>
      </c>
      <c r="D34" s="738">
        <v>120.36166666666668</v>
      </c>
      <c r="E34" s="738">
        <v>110.71166666666664</v>
      </c>
      <c r="F34" s="738">
        <v>112.09206896551723</v>
      </c>
      <c r="G34" s="738">
        <v>117.07862068965517</v>
      </c>
      <c r="H34" s="738">
        <v>125.78137931034486</v>
      </c>
      <c r="I34" s="738">
        <v>126.57034482758621</v>
      </c>
      <c r="J34" s="738">
        <v>124.56689655172416</v>
      </c>
      <c r="K34" s="738">
        <v>127.18931034482758</v>
      </c>
      <c r="L34" s="738"/>
      <c r="M34" s="738"/>
      <c r="N34" s="738"/>
      <c r="O34" s="739">
        <v>120.65</v>
      </c>
    </row>
    <row r="35" spans="1:15" ht="13.8" thickBot="1">
      <c r="A35" s="1098" t="s">
        <v>59</v>
      </c>
      <c r="B35" s="734" t="s">
        <v>54</v>
      </c>
      <c r="C35" s="735">
        <v>90.658000000000001</v>
      </c>
      <c r="D35" s="735">
        <v>98.957999999999998</v>
      </c>
      <c r="E35" s="735">
        <v>94.075999999999993</v>
      </c>
      <c r="F35" s="735">
        <v>101.256</v>
      </c>
      <c r="G35" s="735">
        <v>95.820000000000007</v>
      </c>
      <c r="H35" s="735">
        <v>89.658000000000001</v>
      </c>
      <c r="I35" s="735">
        <v>82.323999999999998</v>
      </c>
      <c r="J35" s="735">
        <v>82.765999999999991</v>
      </c>
      <c r="K35" s="735">
        <v>88.326666666666654</v>
      </c>
      <c r="L35" s="735"/>
      <c r="M35" s="735"/>
      <c r="N35" s="735"/>
      <c r="O35" s="736">
        <v>92.29</v>
      </c>
    </row>
    <row r="36" spans="1:15" ht="13.8" thickBot="1">
      <c r="A36" s="1098"/>
      <c r="B36" s="734" t="s">
        <v>55</v>
      </c>
      <c r="C36" s="735">
        <v>228.01000000000005</v>
      </c>
      <c r="D36" s="735">
        <v>228.244</v>
      </c>
      <c r="E36" s="735">
        <v>225.89000000000001</v>
      </c>
      <c r="F36" s="735">
        <v>222.95400000000001</v>
      </c>
      <c r="G36" s="735">
        <v>248.75399999999999</v>
      </c>
      <c r="H36" s="735">
        <v>418.3</v>
      </c>
      <c r="I36" s="735">
        <v>296.8</v>
      </c>
      <c r="J36" s="735">
        <v>322.90600000000006</v>
      </c>
      <c r="K36" s="735">
        <v>341.85800000000006</v>
      </c>
      <c r="L36" s="735"/>
      <c r="M36" s="735"/>
      <c r="N36" s="735"/>
      <c r="O36" s="736">
        <v>281.52</v>
      </c>
    </row>
    <row r="37" spans="1:15" ht="13.8" thickBot="1">
      <c r="A37" s="1098"/>
      <c r="B37" s="734" t="s">
        <v>56</v>
      </c>
      <c r="C37" s="735">
        <v>166.34333333333333</v>
      </c>
      <c r="D37" s="735">
        <v>159.87333333333333</v>
      </c>
      <c r="E37" s="735">
        <v>144.91</v>
      </c>
      <c r="F37" s="735">
        <v>162.80000000000001</v>
      </c>
      <c r="G37" s="735">
        <v>164.70000000000002</v>
      </c>
      <c r="H37" s="735">
        <v>261.94</v>
      </c>
      <c r="I37" s="735">
        <v>228.94999999999996</v>
      </c>
      <c r="J37" s="735">
        <v>255.38333333333333</v>
      </c>
      <c r="K37" s="735">
        <v>239.74</v>
      </c>
      <c r="L37" s="735"/>
      <c r="M37" s="735"/>
      <c r="N37" s="735"/>
      <c r="O37" s="736">
        <v>198.29</v>
      </c>
    </row>
    <row r="38" spans="1:15" ht="14.4" thickBot="1">
      <c r="A38" s="1098"/>
      <c r="B38" s="737" t="s">
        <v>57</v>
      </c>
      <c r="C38" s="738">
        <v>160.95153846153849</v>
      </c>
      <c r="D38" s="738">
        <v>162.74076923076925</v>
      </c>
      <c r="E38" s="738">
        <v>156.50461538461539</v>
      </c>
      <c r="F38" s="738">
        <v>162.26538461538465</v>
      </c>
      <c r="G38" s="738">
        <v>170.53615384615387</v>
      </c>
      <c r="H38" s="738">
        <v>255.81615384615378</v>
      </c>
      <c r="I38" s="738">
        <v>198.65153846153845</v>
      </c>
      <c r="J38" s="738">
        <v>214.96230769230775</v>
      </c>
      <c r="K38" s="738">
        <v>211.31928571428574</v>
      </c>
      <c r="L38" s="738"/>
      <c r="M38" s="738"/>
      <c r="N38" s="738"/>
      <c r="O38" s="739">
        <v>182.59</v>
      </c>
    </row>
    <row r="39" spans="1:15" ht="13.8" thickBot="1">
      <c r="A39" s="1098" t="s">
        <v>60</v>
      </c>
      <c r="B39" s="734" t="s">
        <v>54</v>
      </c>
      <c r="C39" s="735">
        <v>103.41888888888889</v>
      </c>
      <c r="D39" s="735">
        <v>109.38</v>
      </c>
      <c r="E39" s="735">
        <v>96.836666666666659</v>
      </c>
      <c r="F39" s="735">
        <v>105.37777777777779</v>
      </c>
      <c r="G39" s="735">
        <v>98.538750000000007</v>
      </c>
      <c r="H39" s="735">
        <v>102.52374999999999</v>
      </c>
      <c r="I39" s="735">
        <v>99.71</v>
      </c>
      <c r="J39" s="735">
        <v>102.49142857142856</v>
      </c>
      <c r="K39" s="735">
        <v>104.04857142857142</v>
      </c>
      <c r="L39" s="735"/>
      <c r="M39" s="735"/>
      <c r="N39" s="735"/>
      <c r="O39" s="736">
        <v>101.07</v>
      </c>
    </row>
    <row r="40" spans="1:15" ht="13.8" thickBot="1">
      <c r="A40" s="1098"/>
      <c r="B40" s="734" t="s">
        <v>61</v>
      </c>
      <c r="C40" s="735">
        <v>120.41</v>
      </c>
      <c r="D40" s="735">
        <v>119.5575</v>
      </c>
      <c r="E40" s="735">
        <v>115.98750000000001</v>
      </c>
      <c r="F40" s="735">
        <v>114.92</v>
      </c>
      <c r="G40" s="735">
        <v>115.30500000000001</v>
      </c>
      <c r="H40" s="735">
        <v>117.73750000000001</v>
      </c>
      <c r="I40" s="735">
        <v>121.29249999999999</v>
      </c>
      <c r="J40" s="735">
        <v>125.125</v>
      </c>
      <c r="K40" s="735">
        <v>121.7825</v>
      </c>
      <c r="L40" s="735"/>
      <c r="M40" s="735"/>
      <c r="N40" s="735"/>
      <c r="O40" s="736">
        <v>119.12416666666665</v>
      </c>
    </row>
    <row r="41" spans="1:15" ht="14.4" thickBot="1">
      <c r="A41" s="1098"/>
      <c r="B41" s="737" t="s">
        <v>57</v>
      </c>
      <c r="C41" s="738">
        <v>108.64692307692306</v>
      </c>
      <c r="D41" s="738">
        <v>112.51153846153846</v>
      </c>
      <c r="E41" s="738">
        <v>102.72923076923078</v>
      </c>
      <c r="F41" s="738">
        <v>108.31384615384614</v>
      </c>
      <c r="G41" s="738">
        <v>104.12749999999998</v>
      </c>
      <c r="H41" s="738">
        <v>107.59500000000001</v>
      </c>
      <c r="I41" s="738">
        <v>106.90416666666665</v>
      </c>
      <c r="J41" s="738">
        <v>110.72181818181819</v>
      </c>
      <c r="K41" s="738">
        <v>110.49727272727273</v>
      </c>
      <c r="L41" s="738"/>
      <c r="M41" s="738"/>
      <c r="N41" s="738"/>
      <c r="O41" s="739">
        <v>106.62</v>
      </c>
    </row>
    <row r="42" spans="1:15" ht="13.8" thickBot="1">
      <c r="A42" s="1098" t="s">
        <v>62</v>
      </c>
      <c r="B42" s="734" t="s">
        <v>54</v>
      </c>
      <c r="C42" s="735">
        <v>139.42333333333335</v>
      </c>
      <c r="D42" s="735">
        <v>145.73399999999998</v>
      </c>
      <c r="E42" s="735">
        <v>179.018</v>
      </c>
      <c r="F42" s="735">
        <v>166.958</v>
      </c>
      <c r="G42" s="735">
        <v>185.762</v>
      </c>
      <c r="H42" s="735">
        <v>328.59</v>
      </c>
      <c r="I42" s="735">
        <v>259.02199999999999</v>
      </c>
      <c r="J42" s="735">
        <v>274.59399999999994</v>
      </c>
      <c r="K42" s="735">
        <v>234.05</v>
      </c>
      <c r="L42" s="735"/>
      <c r="M42" s="735"/>
      <c r="N42" s="735"/>
      <c r="O42" s="736">
        <v>197.76</v>
      </c>
    </row>
    <row r="43" spans="1:15" ht="13.8" thickBot="1">
      <c r="A43" s="1098"/>
      <c r="B43" s="734" t="s">
        <v>55</v>
      </c>
      <c r="C43" s="735">
        <v>354.51249999999993</v>
      </c>
      <c r="D43" s="735">
        <v>315.29000000000002</v>
      </c>
      <c r="E43" s="735">
        <v>265.39499999999998</v>
      </c>
      <c r="F43" s="735">
        <v>273.14749999999998</v>
      </c>
      <c r="G43" s="735">
        <v>384.26500000000004</v>
      </c>
      <c r="H43" s="735">
        <v>709.47500000000002</v>
      </c>
      <c r="I43" s="735">
        <v>527.79250000000002</v>
      </c>
      <c r="J43" s="735">
        <v>634.85750000000007</v>
      </c>
      <c r="K43" s="735">
        <v>692.73</v>
      </c>
      <c r="L43" s="735"/>
      <c r="M43" s="735"/>
      <c r="N43" s="735"/>
      <c r="O43" s="736">
        <v>461.94</v>
      </c>
    </row>
    <row r="44" spans="1:15" ht="14.4" thickBot="1">
      <c r="A44" s="1098"/>
      <c r="B44" s="737" t="s">
        <v>57</v>
      </c>
      <c r="C44" s="738">
        <v>225.45899999999997</v>
      </c>
      <c r="D44" s="738">
        <v>221.0922222222222</v>
      </c>
      <c r="E44" s="738">
        <v>217.40777777777777</v>
      </c>
      <c r="F44" s="738">
        <v>214.15333333333331</v>
      </c>
      <c r="G44" s="738">
        <v>273.98555555555555</v>
      </c>
      <c r="H44" s="738">
        <v>497.87222222222226</v>
      </c>
      <c r="I44" s="738">
        <v>378.4755555555555</v>
      </c>
      <c r="J44" s="738">
        <v>434.71111111111111</v>
      </c>
      <c r="K44" s="738">
        <v>437.90777777777777</v>
      </c>
      <c r="L44" s="738"/>
      <c r="M44" s="738"/>
      <c r="N44" s="738"/>
      <c r="O44" s="739">
        <v>303.43</v>
      </c>
    </row>
    <row r="45" spans="1:15" ht="16.8" thickBot="1">
      <c r="A45" s="1099" t="s">
        <v>79</v>
      </c>
      <c r="B45" s="1100"/>
      <c r="C45" s="741">
        <v>140.88233644859815</v>
      </c>
      <c r="D45" s="741">
        <v>134.45897196261686</v>
      </c>
      <c r="E45" s="741">
        <v>126.18514018691592</v>
      </c>
      <c r="F45" s="741">
        <v>129.87169811320751</v>
      </c>
      <c r="G45" s="741">
        <v>141.40999999999994</v>
      </c>
      <c r="H45" s="741">
        <v>186.02390476190476</v>
      </c>
      <c r="I45" s="741">
        <v>173.7310476190477</v>
      </c>
      <c r="J45" s="741">
        <v>184.37615384615384</v>
      </c>
      <c r="K45" s="741">
        <v>183.18584905660381</v>
      </c>
      <c r="L45" s="741"/>
      <c r="M45" s="741"/>
      <c r="N45" s="741"/>
      <c r="O45" s="742">
        <v>153.62</v>
      </c>
    </row>
    <row r="46" spans="1:15" ht="15" customHeight="1" thickBot="1"/>
    <row r="47" spans="1:15" ht="15.75" customHeight="1" thickBot="1">
      <c r="A47" s="745" t="s">
        <v>64</v>
      </c>
      <c r="B47" s="746" t="s">
        <v>57</v>
      </c>
      <c r="C47" s="747">
        <v>109.62</v>
      </c>
      <c r="D47" s="747">
        <v>109.77</v>
      </c>
      <c r="E47" s="747">
        <v>100.42</v>
      </c>
      <c r="F47" s="747">
        <v>100.98</v>
      </c>
      <c r="G47" s="747">
        <v>101.05</v>
      </c>
      <c r="H47" s="747">
        <v>97.85</v>
      </c>
      <c r="I47" s="747">
        <v>97</v>
      </c>
      <c r="J47" s="747">
        <v>94.78</v>
      </c>
      <c r="K47" s="747">
        <v>94.46</v>
      </c>
      <c r="L47" s="747"/>
      <c r="M47" s="747"/>
      <c r="N47" s="747"/>
      <c r="O47" s="748">
        <v>100.66</v>
      </c>
    </row>
    <row r="48" spans="1:15" ht="22.5" customHeight="1" thickBot="1"/>
    <row r="49" spans="1:15" ht="24.9" customHeight="1" thickBot="1">
      <c r="A49" s="1092" t="s">
        <v>113</v>
      </c>
      <c r="B49" s="1093"/>
      <c r="C49" s="1093"/>
      <c r="D49" s="1093"/>
      <c r="E49" s="1093"/>
      <c r="F49" s="1093"/>
      <c r="G49" s="1093"/>
      <c r="H49" s="1093"/>
      <c r="I49" s="1093"/>
      <c r="J49" s="1093"/>
      <c r="K49" s="1093"/>
      <c r="L49" s="1093"/>
      <c r="M49" s="1093"/>
      <c r="N49" s="1093"/>
      <c r="O49" s="1094"/>
    </row>
    <row r="50" spans="1:15" ht="12.75" customHeight="1">
      <c r="A50" s="1095" t="s">
        <v>50</v>
      </c>
      <c r="B50" s="1089" t="s">
        <v>86</v>
      </c>
      <c r="C50" s="1089" t="s">
        <v>114</v>
      </c>
      <c r="D50" s="1089" t="s">
        <v>115</v>
      </c>
      <c r="E50" s="1089" t="s">
        <v>116</v>
      </c>
      <c r="F50" s="1089" t="s">
        <v>117</v>
      </c>
      <c r="G50" s="1089" t="s">
        <v>118</v>
      </c>
      <c r="H50" s="1089" t="s">
        <v>119</v>
      </c>
      <c r="I50" s="1089" t="s">
        <v>120</v>
      </c>
      <c r="J50" s="1089" t="s">
        <v>121</v>
      </c>
      <c r="K50" s="1089" t="s">
        <v>122</v>
      </c>
      <c r="L50" s="1089" t="s">
        <v>123</v>
      </c>
      <c r="M50" s="1089" t="s">
        <v>124</v>
      </c>
      <c r="N50" s="1089" t="s">
        <v>125</v>
      </c>
      <c r="O50" s="749" t="s">
        <v>16</v>
      </c>
    </row>
    <row r="51" spans="1:15" ht="13.8" thickBot="1">
      <c r="A51" s="1096"/>
      <c r="B51" s="1090"/>
      <c r="C51" s="1090"/>
      <c r="D51" s="1090"/>
      <c r="E51" s="1090"/>
      <c r="F51" s="1090"/>
      <c r="G51" s="1090"/>
      <c r="H51" s="1090"/>
      <c r="I51" s="1090"/>
      <c r="J51" s="1090"/>
      <c r="K51" s="1090"/>
      <c r="L51" s="1090"/>
      <c r="M51" s="1090"/>
      <c r="N51" s="1090"/>
      <c r="O51" s="750" t="s">
        <v>99</v>
      </c>
    </row>
    <row r="52" spans="1:15" ht="13.8" thickBot="1">
      <c r="A52" s="1091" t="s">
        <v>78</v>
      </c>
      <c r="B52" s="751" t="s">
        <v>54</v>
      </c>
      <c r="C52" s="752">
        <v>7.1926393235949137E-3</v>
      </c>
      <c r="D52" s="752">
        <v>4.0992667085116528E-3</v>
      </c>
      <c r="E52" s="752">
        <v>4.0504430232363706E-2</v>
      </c>
      <c r="F52" s="752">
        <v>4.6385602655499909E-2</v>
      </c>
      <c r="G52" s="752">
        <v>9.838864666968411E-2</v>
      </c>
      <c r="H52" s="752">
        <v>2.9631387879950691E-2</v>
      </c>
      <c r="I52" s="752">
        <v>5.4101225255155032E-2</v>
      </c>
      <c r="J52" s="752">
        <v>1.7639840351009711E-2</v>
      </c>
      <c r="K52" s="752">
        <v>1.4301382014620827E-2</v>
      </c>
      <c r="L52" s="752"/>
      <c r="M52" s="752"/>
      <c r="N52" s="752"/>
      <c r="O52" s="753">
        <v>2.2343940184315837E-2</v>
      </c>
    </row>
    <row r="53" spans="1:15" ht="13.8" thickBot="1">
      <c r="A53" s="1086"/>
      <c r="B53" s="754" t="s">
        <v>55</v>
      </c>
      <c r="C53" s="755">
        <v>0.12955997588908985</v>
      </c>
      <c r="D53" s="755">
        <v>0.13042491775175491</v>
      </c>
      <c r="E53" s="755">
        <v>0.11047852695297417</v>
      </c>
      <c r="F53" s="755">
        <v>8.6359830446386579E-2</v>
      </c>
      <c r="G53" s="755">
        <v>7.6909996356127747E-2</v>
      </c>
      <c r="H53" s="755">
        <v>0.10637986537898758</v>
      </c>
      <c r="I53" s="755">
        <v>0.11416750131158501</v>
      </c>
      <c r="J53" s="755">
        <v>6.2593299617301937E-2</v>
      </c>
      <c r="K53" s="755">
        <v>1.5965445528715254E-2</v>
      </c>
      <c r="L53" s="755"/>
      <c r="M53" s="755"/>
      <c r="N53" s="755"/>
      <c r="O53" s="756">
        <v>7.6472795497185719E-2</v>
      </c>
    </row>
    <row r="54" spans="1:15" ht="13.8" thickBot="1">
      <c r="A54" s="1086"/>
      <c r="B54" s="754" t="s">
        <v>56</v>
      </c>
      <c r="C54" s="757">
        <v>0.13367816504827237</v>
      </c>
      <c r="D54" s="755">
        <v>7.748972298539504E-2</v>
      </c>
      <c r="E54" s="755">
        <v>8.5602439316671414E-2</v>
      </c>
      <c r="F54" s="755">
        <v>0.10251739405439575</v>
      </c>
      <c r="G54" s="755">
        <v>9.1931728530469867E-2</v>
      </c>
      <c r="H54" s="755">
        <v>0.1264732984419325</v>
      </c>
      <c r="I54" s="755">
        <v>9.3149312067805079E-2</v>
      </c>
      <c r="J54" s="755">
        <v>8.5817908026108516E-2</v>
      </c>
      <c r="K54" s="755">
        <v>2.1213855740355798E-2</v>
      </c>
      <c r="L54" s="755"/>
      <c r="M54" s="755"/>
      <c r="N54" s="755"/>
      <c r="O54" s="756">
        <v>8.8702672321291628E-2</v>
      </c>
    </row>
    <row r="55" spans="1:15" ht="14.4" thickBot="1">
      <c r="A55" s="1086"/>
      <c r="B55" s="758" t="s">
        <v>57</v>
      </c>
      <c r="C55" s="759">
        <v>7.1994985843509163E-2</v>
      </c>
      <c r="D55" s="759">
        <v>4.6086073138865598E-2</v>
      </c>
      <c r="E55" s="759">
        <v>6.669017602069828E-2</v>
      </c>
      <c r="F55" s="759">
        <v>7.3077580315205642E-2</v>
      </c>
      <c r="G55" s="759">
        <v>8.7140129717597173E-2</v>
      </c>
      <c r="H55" s="759">
        <v>8.1126907753679547E-2</v>
      </c>
      <c r="I55" s="759">
        <v>7.308917201418505E-2</v>
      </c>
      <c r="J55" s="759">
        <v>4.8256209849228175E-2</v>
      </c>
      <c r="K55" s="759">
        <v>1.2216121764525358E-2</v>
      </c>
      <c r="L55" s="759"/>
      <c r="M55" s="759"/>
      <c r="N55" s="759"/>
      <c r="O55" s="760">
        <v>5.0832423580785949E-2</v>
      </c>
    </row>
    <row r="56" spans="1:15" ht="13.8" thickBot="1">
      <c r="A56" s="1086" t="s">
        <v>58</v>
      </c>
      <c r="B56" s="754" t="s">
        <v>54</v>
      </c>
      <c r="C56" s="755">
        <v>5.3824150693378954E-3</v>
      </c>
      <c r="D56" s="755">
        <v>-1.7001567175005287E-2</v>
      </c>
      <c r="E56" s="755">
        <v>8.4961992630525313E-2</v>
      </c>
      <c r="F56" s="755">
        <v>-5.5640473788612296E-3</v>
      </c>
      <c r="G56" s="755">
        <v>-4.3053376276598491E-2</v>
      </c>
      <c r="H56" s="755">
        <v>5.4391356989848219E-2</v>
      </c>
      <c r="I56" s="755">
        <v>2.4412509680822828E-2</v>
      </c>
      <c r="J56" s="755">
        <v>6.8356686144338971E-2</v>
      </c>
      <c r="K56" s="755">
        <v>4.6795222802681273E-2</v>
      </c>
      <c r="L56" s="755"/>
      <c r="M56" s="755"/>
      <c r="N56" s="755"/>
      <c r="O56" s="756">
        <v>3.8137777014258696E-2</v>
      </c>
    </row>
    <row r="57" spans="1:15" ht="13.8" thickBot="1">
      <c r="A57" s="1086"/>
      <c r="B57" s="754" t="s">
        <v>61</v>
      </c>
      <c r="C57" s="755">
        <v>3.6713784270941533E-3</v>
      </c>
      <c r="D57" s="755">
        <v>-3.4186399804527826E-2</v>
      </c>
      <c r="E57" s="755">
        <v>4.4881492687846726E-2</v>
      </c>
      <c r="F57" s="755">
        <v>2.4041062134124876E-2</v>
      </c>
      <c r="G57" s="755">
        <v>3.8714672861014508E-2</v>
      </c>
      <c r="H57" s="755">
        <v>3.6827518917179621E-2</v>
      </c>
      <c r="I57" s="755">
        <v>-3.2583965601916454E-2</v>
      </c>
      <c r="J57" s="755">
        <v>4.25071179372027E-3</v>
      </c>
      <c r="K57" s="755">
        <v>2.3456602242175568E-2</v>
      </c>
      <c r="L57" s="755"/>
      <c r="M57" s="755"/>
      <c r="N57" s="755"/>
      <c r="O57" s="756">
        <v>1.0999628390932662E-2</v>
      </c>
    </row>
    <row r="58" spans="1:15" ht="14.4" thickBot="1">
      <c r="A58" s="1086"/>
      <c r="B58" s="758" t="s">
        <v>57</v>
      </c>
      <c r="C58" s="759">
        <v>4.9153284180052234E-3</v>
      </c>
      <c r="D58" s="759">
        <v>-2.0426463727855074E-2</v>
      </c>
      <c r="E58" s="759">
        <v>7.5459033847371279E-2</v>
      </c>
      <c r="F58" s="759">
        <v>2.9637846087995903E-3</v>
      </c>
      <c r="G58" s="759">
        <v>-2.2525388185952216E-2</v>
      </c>
      <c r="H58" s="759">
        <v>4.9752444032612399E-2</v>
      </c>
      <c r="I58" s="759">
        <v>8.9196684956434971E-3</v>
      </c>
      <c r="J58" s="759">
        <v>5.0655512617510501E-2</v>
      </c>
      <c r="K58" s="759">
        <v>4.0558602571784071E-2</v>
      </c>
      <c r="L58" s="759"/>
      <c r="M58" s="759"/>
      <c r="N58" s="759"/>
      <c r="O58" s="760">
        <v>3.2076253626191382E-2</v>
      </c>
    </row>
    <row r="59" spans="1:15" ht="13.8" thickBot="1">
      <c r="A59" s="1086" t="s">
        <v>59</v>
      </c>
      <c r="B59" s="754" t="s">
        <v>54</v>
      </c>
      <c r="C59" s="755">
        <v>1.7869355158949695E-3</v>
      </c>
      <c r="D59" s="755">
        <v>-0.11571912663284765</v>
      </c>
      <c r="E59" s="755">
        <v>-0.1098331845174822</v>
      </c>
      <c r="F59" s="755">
        <v>-0.13740091122172171</v>
      </c>
      <c r="G59" s="755">
        <v>-6.8844360954567557E-2</v>
      </c>
      <c r="H59" s="755">
        <v>5.0138675113579924E-2</v>
      </c>
      <c r="I59" s="755">
        <v>0.19981212445135474</v>
      </c>
      <c r="J59" s="755">
        <v>0.11456797879966828</v>
      </c>
      <c r="K59" s="755">
        <v>6.7156011774473612E-2</v>
      </c>
      <c r="L59" s="755"/>
      <c r="M59" s="755"/>
      <c r="N59" s="755"/>
      <c r="O59" s="756">
        <v>-1.5061220067179549E-2</v>
      </c>
    </row>
    <row r="60" spans="1:15" ht="13.8" thickBot="1">
      <c r="A60" s="1086"/>
      <c r="B60" s="754" t="s">
        <v>55</v>
      </c>
      <c r="C60" s="755">
        <v>1.2148589974123609E-2</v>
      </c>
      <c r="D60" s="755">
        <v>4.5153432291757743E-2</v>
      </c>
      <c r="E60" s="755">
        <v>-3.0634379565275456E-3</v>
      </c>
      <c r="F60" s="755">
        <v>-2.7898131453124217E-3</v>
      </c>
      <c r="G60" s="755">
        <v>7.7514331427836147E-2</v>
      </c>
      <c r="H60" s="755">
        <v>0.12226153478364782</v>
      </c>
      <c r="I60" s="755">
        <v>4.7055256064689861E-2</v>
      </c>
      <c r="J60" s="755">
        <v>-6.1702167194168232E-2</v>
      </c>
      <c r="K60" s="755">
        <v>2.3939764463607602E-2</v>
      </c>
      <c r="L60" s="755"/>
      <c r="M60" s="755"/>
      <c r="N60" s="755"/>
      <c r="O60" s="756">
        <v>3.33191247513498E-2</v>
      </c>
    </row>
    <row r="61" spans="1:15" ht="13.8" thickBot="1">
      <c r="A61" s="1086"/>
      <c r="B61" s="754" t="s">
        <v>56</v>
      </c>
      <c r="C61" s="755">
        <v>5.8293088591868172E-2</v>
      </c>
      <c r="D61" s="755">
        <v>3.5403027396689025E-2</v>
      </c>
      <c r="E61" s="755">
        <v>0.103926575115589</v>
      </c>
      <c r="F61" s="755">
        <v>-3.6199836199836272E-2</v>
      </c>
      <c r="G61" s="755">
        <v>-2.6411657559198679E-2</v>
      </c>
      <c r="H61" s="755">
        <v>5.5279835076735201E-2</v>
      </c>
      <c r="I61" s="755">
        <v>8.6481764577419455E-3</v>
      </c>
      <c r="J61" s="755">
        <v>-3.9939959537948775E-3</v>
      </c>
      <c r="K61" s="755">
        <v>4.1253024109451968E-2</v>
      </c>
      <c r="L61" s="755"/>
      <c r="M61" s="755"/>
      <c r="N61" s="755"/>
      <c r="O61" s="756">
        <v>2.551818044278583E-2</v>
      </c>
    </row>
    <row r="62" spans="1:15" ht="14.4" thickBot="1">
      <c r="A62" s="1086"/>
      <c r="B62" s="758" t="s">
        <v>57</v>
      </c>
      <c r="C62" s="759">
        <v>-1.1707844624585073E-2</v>
      </c>
      <c r="D62" s="759">
        <v>-2.8081807445401463E-2</v>
      </c>
      <c r="E62" s="759">
        <v>-3.77463151035815E-2</v>
      </c>
      <c r="F62" s="759">
        <v>-7.2753561354855667E-2</v>
      </c>
      <c r="G62" s="759">
        <v>-1.2957517950819855E-2</v>
      </c>
      <c r="H62" s="759">
        <v>4.4664845590089514E-2</v>
      </c>
      <c r="I62" s="759">
        <v>2.090468206241116E-2</v>
      </c>
      <c r="J62" s="759">
        <v>-5.9140702919040208E-2</v>
      </c>
      <c r="K62" s="759">
        <v>3.5890172961023828E-2</v>
      </c>
      <c r="L62" s="759"/>
      <c r="M62" s="759"/>
      <c r="N62" s="759"/>
      <c r="O62" s="760">
        <v>2.0975957062270574E-2</v>
      </c>
    </row>
    <row r="63" spans="1:15" ht="13.8" thickBot="1">
      <c r="A63" s="1086" t="s">
        <v>60</v>
      </c>
      <c r="B63" s="754" t="s">
        <v>54</v>
      </c>
      <c r="C63" s="755">
        <v>-2.9246138757618473E-2</v>
      </c>
      <c r="D63" s="755">
        <v>-8.9347752266018779E-2</v>
      </c>
      <c r="E63" s="755">
        <v>-8.1679017688104667E-3</v>
      </c>
      <c r="F63" s="755">
        <v>-0.11939959028740151</v>
      </c>
      <c r="G63" s="755">
        <v>-0.12089696402974186</v>
      </c>
      <c r="H63" s="755">
        <v>-0.10199204713890331</v>
      </c>
      <c r="I63" s="755">
        <v>-4.0660773385675718E-2</v>
      </c>
      <c r="J63" s="755">
        <v>-7.1183652988402915E-2</v>
      </c>
      <c r="K63" s="755">
        <v>-9.2264601697009591E-2</v>
      </c>
      <c r="L63" s="755"/>
      <c r="M63" s="755"/>
      <c r="N63" s="755"/>
      <c r="O63" s="756">
        <v>-6.2431977837142459E-2</v>
      </c>
    </row>
    <row r="64" spans="1:15" ht="13.8" thickBot="1">
      <c r="A64" s="1086"/>
      <c r="B64" s="754" t="s">
        <v>61</v>
      </c>
      <c r="C64" s="755">
        <v>-4.2604434847604102E-2</v>
      </c>
      <c r="D64" s="755">
        <v>1.2358070384542934E-2</v>
      </c>
      <c r="E64" s="755">
        <v>6.8994503718073044E-2</v>
      </c>
      <c r="F64" s="755">
        <v>6.6611555864949545E-2</v>
      </c>
      <c r="G64" s="755">
        <v>2.4977234291661207E-2</v>
      </c>
      <c r="H64" s="755">
        <v>4.0853593799766323E-2</v>
      </c>
      <c r="I64" s="755">
        <v>4.3304408763938401E-2</v>
      </c>
      <c r="J64" s="755">
        <v>-5.8141858141857504E-3</v>
      </c>
      <c r="K64" s="755">
        <v>1.2789193849691086E-2</v>
      </c>
      <c r="L64" s="755"/>
      <c r="M64" s="755"/>
      <c r="N64" s="755"/>
      <c r="O64" s="756">
        <v>2.4057531007562211E-2</v>
      </c>
    </row>
    <row r="65" spans="1:15" ht="14.4" thickBot="1">
      <c r="A65" s="1086"/>
      <c r="B65" s="758" t="s">
        <v>57</v>
      </c>
      <c r="C65" s="759">
        <v>-2.6136500410967385E-2</v>
      </c>
      <c r="D65" s="759">
        <v>-4.5439317801126811E-2</v>
      </c>
      <c r="E65" s="759">
        <v>3.3856400286448027E-2</v>
      </c>
      <c r="F65" s="759">
        <v>-4.329364034068315E-2</v>
      </c>
      <c r="G65" s="759">
        <v>-5.7868303936825488E-2</v>
      </c>
      <c r="H65" s="759">
        <v>-4.1303879446915638E-2</v>
      </c>
      <c r="I65" s="759">
        <v>-1.4952502772577259E-4</v>
      </c>
      <c r="J65" s="759">
        <v>-4.4320738295811075E-2</v>
      </c>
      <c r="K65" s="759">
        <v>-5.0161665857651548E-2</v>
      </c>
      <c r="L65" s="759"/>
      <c r="M65" s="759"/>
      <c r="N65" s="759"/>
      <c r="O65" s="760">
        <v>-1.8383042581129317E-2</v>
      </c>
    </row>
    <row r="66" spans="1:15" ht="13.8" thickBot="1">
      <c r="A66" s="1086" t="s">
        <v>62</v>
      </c>
      <c r="B66" s="754" t="s">
        <v>54</v>
      </c>
      <c r="C66" s="761">
        <v>0.46413082458698923</v>
      </c>
      <c r="D66" s="761">
        <v>0.26654040923875022</v>
      </c>
      <c r="E66" s="761">
        <v>0.37372778156386521</v>
      </c>
      <c r="F66" s="761">
        <v>0.25170402137064396</v>
      </c>
      <c r="G66" s="761">
        <v>0.19128777683272138</v>
      </c>
      <c r="H66" s="761">
        <v>0.11235278006025749</v>
      </c>
      <c r="I66" s="761">
        <v>-7.2928168263699675E-2</v>
      </c>
      <c r="J66" s="761">
        <v>-0.16062259189931297</v>
      </c>
      <c r="K66" s="761">
        <v>0.19490707113864555</v>
      </c>
      <c r="L66" s="761"/>
      <c r="M66" s="761"/>
      <c r="N66" s="761"/>
      <c r="O66" s="762">
        <v>0.22522249190938523</v>
      </c>
    </row>
    <row r="67" spans="1:15" ht="13.8" thickBot="1">
      <c r="A67" s="1086"/>
      <c r="B67" s="754" t="s">
        <v>55</v>
      </c>
      <c r="C67" s="761">
        <v>1.8461972426924506E-2</v>
      </c>
      <c r="D67" s="761">
        <v>0.17010529988264769</v>
      </c>
      <c r="E67" s="761">
        <v>1.5467510691610687E-2</v>
      </c>
      <c r="F67" s="761">
        <v>2.7750574323396851E-2</v>
      </c>
      <c r="G67" s="761">
        <v>0.14536843064031335</v>
      </c>
      <c r="H67" s="761">
        <v>6.3303851439444531E-2</v>
      </c>
      <c r="I67" s="761">
        <v>2.3285666241941602E-2</v>
      </c>
      <c r="J67" s="761">
        <v>-0.13669996810307836</v>
      </c>
      <c r="K67" s="761">
        <v>-0.20546966350526183</v>
      </c>
      <c r="L67" s="761"/>
      <c r="M67" s="761"/>
      <c r="N67" s="761"/>
      <c r="O67" s="762">
        <v>-1.0629086028488603E-2</v>
      </c>
    </row>
    <row r="68" spans="1:15" ht="14.4" thickBot="1">
      <c r="A68" s="1086"/>
      <c r="B68" s="758" t="s">
        <v>57</v>
      </c>
      <c r="C68" s="763">
        <v>0.21475646471321955</v>
      </c>
      <c r="D68" s="763">
        <v>0.20541955845474208</v>
      </c>
      <c r="E68" s="763">
        <v>0.17935574215376102</v>
      </c>
      <c r="F68" s="763">
        <v>0.12474966016042498</v>
      </c>
      <c r="G68" s="763">
        <v>0.16266469846342271</v>
      </c>
      <c r="H68" s="763">
        <v>8.1288148453976333E-2</v>
      </c>
      <c r="I68" s="763">
        <v>-1.3296029686343771E-2</v>
      </c>
      <c r="J68" s="763">
        <v>-0.14509508230242307</v>
      </c>
      <c r="K68" s="763">
        <v>-8.6585963051581047E-2</v>
      </c>
      <c r="L68" s="763"/>
      <c r="M68" s="763"/>
      <c r="N68" s="763"/>
      <c r="O68" s="764">
        <v>0.11307385558448407</v>
      </c>
    </row>
    <row r="69" spans="1:15" ht="16.8" thickBot="1">
      <c r="A69" s="1087" t="s">
        <v>79</v>
      </c>
      <c r="B69" s="1088"/>
      <c r="C69" s="765">
        <v>5.2165225703692197E-2</v>
      </c>
      <c r="D69" s="765">
        <v>3.7120033140776623E-2</v>
      </c>
      <c r="E69" s="765">
        <v>7.1940948574147637E-2</v>
      </c>
      <c r="F69" s="765">
        <v>3.6403818268357889E-2</v>
      </c>
      <c r="G69" s="765">
        <v>5.1793059923439959E-2</v>
      </c>
      <c r="H69" s="765">
        <v>6.817627018981634E-2</v>
      </c>
      <c r="I69" s="765">
        <v>3.7453310374953648E-2</v>
      </c>
      <c r="J69" s="765">
        <v>-1.0390099351094662E-2</v>
      </c>
      <c r="K69" s="765">
        <v>-2.9272069384234647E-3</v>
      </c>
      <c r="L69" s="765"/>
      <c r="M69" s="765"/>
      <c r="N69" s="765"/>
      <c r="O69" s="766">
        <v>4.5306600703033509E-2</v>
      </c>
    </row>
    <row r="70" spans="1:15" ht="15" customHeight="1" thickBot="1"/>
    <row r="71" spans="1:15" ht="16.8" thickBot="1">
      <c r="A71" s="745" t="s">
        <v>64</v>
      </c>
      <c r="B71" s="746" t="s">
        <v>57</v>
      </c>
      <c r="C71" s="767">
        <v>-3.1928480204343052E-3</v>
      </c>
      <c r="D71" s="767">
        <v>-9.1008472260180329E-2</v>
      </c>
      <c r="E71" s="767">
        <v>-6.5425214100776813E-2</v>
      </c>
      <c r="F71" s="767">
        <v>-9.0215884333531379E-2</v>
      </c>
      <c r="G71" s="767">
        <v>-7.9069767441860422E-2</v>
      </c>
      <c r="H71" s="767">
        <v>2.1768012263668982E-2</v>
      </c>
      <c r="I71" s="767">
        <v>6.2989690721649477E-2</v>
      </c>
      <c r="J71" s="767">
        <v>5.634100021101502E-2</v>
      </c>
      <c r="K71" s="767">
        <v>7.2411602794833829E-2</v>
      </c>
      <c r="L71" s="767"/>
      <c r="M71" s="767"/>
      <c r="N71" s="767"/>
      <c r="O71" s="768">
        <v>-1.50009934432743E-2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MARCH 2016</vt:lpstr>
      <vt:lpstr>REG+OCC BY CLASS FY 2015-2016</vt:lpstr>
      <vt:lpstr>REG+OCC BY CLASS CY 2016</vt:lpstr>
      <vt:lpstr>REG+OCC BY REGION MARCH 2016</vt:lpstr>
      <vt:lpstr>REG+OCC BY REGION FY 2015-2016</vt:lpstr>
      <vt:lpstr>REG+OCC BY REGION CY 2016</vt:lpstr>
      <vt:lpstr>ARR$ MARCH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MARCH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2016-06-02T20:35:41Z</dcterms:created>
  <dcterms:modified xsi:type="dcterms:W3CDTF">2016-06-07T15:37:31Z</dcterms:modified>
</cp:coreProperties>
</file>